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OneDrive\() 1 (2018.12) Graduation Thesis\(0) FINAL PRODUCT\DATA (EXCEL + SPSS + AMOS)\"/>
    </mc:Choice>
  </mc:AlternateContent>
  <xr:revisionPtr revIDLastSave="1984" documentId="8_{327823BF-15A9-4C4C-BDF8-FCE59CB307E6}" xr6:coauthVersionLast="43" xr6:coauthVersionMax="43" xr10:uidLastSave="{FF7F4838-C5D6-4C6B-B214-7EFE660EE036}"/>
  <bookViews>
    <workbookView xWindow="810" yWindow="-120" windowWidth="19800" windowHeight="11760" firstSheet="1" activeTab="3" xr2:uid="{46CC1B7F-FB44-4F35-96B0-A246A97D64A5}"/>
  </bookViews>
  <sheets>
    <sheet name="Corporate and demographic stat" sheetId="10" r:id="rId1"/>
    <sheet name="Chart for variable stat" sheetId="9" r:id="rId2"/>
    <sheet name="Raw data" sheetId="4" r:id="rId3"/>
    <sheet name="Transformed data (DU LIEU)" sheetId="5" r:id="rId4"/>
    <sheet name="Composite Reliability" sheetId="7" r:id="rId5"/>
    <sheet name="AVE MSV ASV" sheetId="8" r:id="rId6"/>
  </sheets>
  <externalReferences>
    <externalReference r:id="rId7"/>
  </externalReferences>
  <definedNames>
    <definedName name="_xlnm._FilterDatabase" localSheetId="0" hidden="1">'Corporate and demographic stat'!$A$1:$K$98</definedName>
    <definedName name="_xlnm.Extract" localSheetId="0">'Corporate and demographic stat'!$M$6</definedName>
    <definedName name="IS">[1]IS!$D$12:$H$118</definedName>
    <definedName name="ISlon">[1]IS!$D$83:$H$118</definedName>
    <definedName name="ISnho">[1]IS!$D$12:$H$82</definedName>
    <definedName name="tot_cul">[1]pearson!$F$6:$F$112</definedName>
    <definedName name="tot_dop">[1]pearson!$E$6:$E$112</definedName>
    <definedName name="tot_DS">[1]pearson!$B$6:$B$112</definedName>
    <definedName name="tot_for">[1]pearson!$G$6:$G$112</definedName>
    <definedName name="tot_IA">[1]pearson!$C$6:$C$112</definedName>
    <definedName name="tot_IS">[1]pearson!$A$6:$A$112</definedName>
    <definedName name="tot_tip">[1]pearson!$D$6:$D$112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0" l="1"/>
  <c r="N9" i="10"/>
  <c r="R24" i="10"/>
  <c r="S24" i="10" s="1"/>
  <c r="R23" i="10"/>
  <c r="S23" i="10" s="1"/>
  <c r="S15" i="10"/>
  <c r="S16" i="10"/>
  <c r="S17" i="10"/>
  <c r="S18" i="10"/>
  <c r="S19" i="10"/>
  <c r="S20" i="10"/>
  <c r="R20" i="10"/>
  <c r="R19" i="10"/>
  <c r="S14" i="10"/>
  <c r="R17" i="10"/>
  <c r="R18" i="10"/>
  <c r="R16" i="10"/>
  <c r="R15" i="10"/>
  <c r="R10" i="10"/>
  <c r="S10" i="10" s="1"/>
  <c r="R9" i="10"/>
  <c r="S9" i="10" s="1"/>
  <c r="R8" i="10"/>
  <c r="S8" i="10" s="1"/>
  <c r="R7" i="10"/>
  <c r="S4" i="10"/>
  <c r="R4" i="10"/>
  <c r="R3" i="10"/>
  <c r="R2" i="10"/>
  <c r="N27" i="10"/>
  <c r="N28" i="10"/>
  <c r="O28" i="10" s="1"/>
  <c r="N29" i="10"/>
  <c r="O29" i="10" s="1"/>
  <c r="N30" i="10"/>
  <c r="O30" i="10" s="1"/>
  <c r="N26" i="10"/>
  <c r="N31" i="10" s="1"/>
  <c r="O31" i="10" s="1"/>
  <c r="N22" i="10"/>
  <c r="N21" i="10"/>
  <c r="N20" i="10"/>
  <c r="N19" i="10"/>
  <c r="N15" i="10"/>
  <c r="N14" i="10"/>
  <c r="N13" i="10"/>
  <c r="N12" i="10"/>
  <c r="N8" i="10"/>
  <c r="N7" i="10"/>
  <c r="N3" i="10"/>
  <c r="O3" i="10" s="1"/>
  <c r="N2" i="10"/>
  <c r="O27" i="10" s="1"/>
  <c r="R25" i="10" l="1"/>
  <c r="S25" i="10" s="1"/>
  <c r="R11" i="10"/>
  <c r="S11" i="10" s="1"/>
  <c r="S7" i="10"/>
  <c r="N4" i="10"/>
  <c r="O20" i="10"/>
  <c r="O26" i="10"/>
  <c r="O2" i="10"/>
  <c r="O4" i="10" s="1"/>
  <c r="O14" i="10"/>
  <c r="S2" i="10"/>
  <c r="O13" i="10"/>
  <c r="O7" i="10"/>
  <c r="O21" i="10"/>
  <c r="O8" i="10"/>
  <c r="O15" i="10"/>
  <c r="O22" i="10"/>
  <c r="S3" i="10"/>
  <c r="N23" i="10"/>
  <c r="O23" i="10" s="1"/>
  <c r="O19" i="10"/>
  <c r="N16" i="10"/>
  <c r="O16" i="10" s="1"/>
  <c r="O12" i="10"/>
  <c r="K3" i="5" l="1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L10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8" i="5"/>
  <c r="D68" i="5"/>
  <c r="E68" i="5"/>
  <c r="F68" i="5"/>
  <c r="G68" i="5"/>
  <c r="H68" i="5"/>
  <c r="I68" i="5"/>
  <c r="J68" i="5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C72" i="5"/>
  <c r="D72" i="5"/>
  <c r="E72" i="5"/>
  <c r="F72" i="5"/>
  <c r="G72" i="5"/>
  <c r="H72" i="5"/>
  <c r="I72" i="5"/>
  <c r="J72" i="5"/>
  <c r="C73" i="5"/>
  <c r="D73" i="5"/>
  <c r="E73" i="5"/>
  <c r="F73" i="5"/>
  <c r="G73" i="5"/>
  <c r="H73" i="5"/>
  <c r="I73" i="5"/>
  <c r="J73" i="5"/>
  <c r="C74" i="5"/>
  <c r="D74" i="5"/>
  <c r="E74" i="5"/>
  <c r="F74" i="5"/>
  <c r="G74" i="5"/>
  <c r="H74" i="5"/>
  <c r="I74" i="5"/>
  <c r="J74" i="5"/>
  <c r="C75" i="5"/>
  <c r="D75" i="5"/>
  <c r="E75" i="5"/>
  <c r="F75" i="5"/>
  <c r="G75" i="5"/>
  <c r="H75" i="5"/>
  <c r="I75" i="5"/>
  <c r="J75" i="5"/>
  <c r="C76" i="5"/>
  <c r="D76" i="5"/>
  <c r="E76" i="5"/>
  <c r="F76" i="5"/>
  <c r="G76" i="5"/>
  <c r="H76" i="5"/>
  <c r="I76" i="5"/>
  <c r="J76" i="5"/>
  <c r="C77" i="5"/>
  <c r="D77" i="5"/>
  <c r="E77" i="5"/>
  <c r="F77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C83" i="5"/>
  <c r="D83" i="5"/>
  <c r="E83" i="5"/>
  <c r="F83" i="5"/>
  <c r="G83" i="5"/>
  <c r="H83" i="5"/>
  <c r="I83" i="5"/>
  <c r="J83" i="5"/>
  <c r="C84" i="5"/>
  <c r="D84" i="5"/>
  <c r="E84" i="5"/>
  <c r="F84" i="5"/>
  <c r="G84" i="5"/>
  <c r="H84" i="5"/>
  <c r="I84" i="5"/>
  <c r="J84" i="5"/>
  <c r="C85" i="5"/>
  <c r="D85" i="5"/>
  <c r="E85" i="5"/>
  <c r="F85" i="5"/>
  <c r="G85" i="5"/>
  <c r="H85" i="5"/>
  <c r="I85" i="5"/>
  <c r="J85" i="5"/>
  <c r="C86" i="5"/>
  <c r="D86" i="5"/>
  <c r="E86" i="5"/>
  <c r="F86" i="5"/>
  <c r="G86" i="5"/>
  <c r="H86" i="5"/>
  <c r="I86" i="5"/>
  <c r="J86" i="5"/>
  <c r="C87" i="5"/>
  <c r="D87" i="5"/>
  <c r="E87" i="5"/>
  <c r="F87" i="5"/>
  <c r="G87" i="5"/>
  <c r="H87" i="5"/>
  <c r="I87" i="5"/>
  <c r="J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C90" i="5"/>
  <c r="D90" i="5"/>
  <c r="E90" i="5"/>
  <c r="F90" i="5"/>
  <c r="G90" i="5"/>
  <c r="H90" i="5"/>
  <c r="I90" i="5"/>
  <c r="J90" i="5"/>
  <c r="C91" i="5"/>
  <c r="D91" i="5"/>
  <c r="E91" i="5"/>
  <c r="F91" i="5"/>
  <c r="G91" i="5"/>
  <c r="H91" i="5"/>
  <c r="I91" i="5"/>
  <c r="J91" i="5"/>
  <c r="C92" i="5"/>
  <c r="D92" i="5"/>
  <c r="E92" i="5"/>
  <c r="F92" i="5"/>
  <c r="G92" i="5"/>
  <c r="H92" i="5"/>
  <c r="I92" i="5"/>
  <c r="J92" i="5"/>
  <c r="C93" i="5"/>
  <c r="D93" i="5"/>
  <c r="E93" i="5"/>
  <c r="F93" i="5"/>
  <c r="G93" i="5"/>
  <c r="H93" i="5"/>
  <c r="I93" i="5"/>
  <c r="J93" i="5"/>
  <c r="C94" i="5"/>
  <c r="D94" i="5"/>
  <c r="E94" i="5"/>
  <c r="F94" i="5"/>
  <c r="G94" i="5"/>
  <c r="H94" i="5"/>
  <c r="I94" i="5"/>
  <c r="J94" i="5"/>
  <c r="C95" i="5"/>
  <c r="D95" i="5"/>
  <c r="E95" i="5"/>
  <c r="F95" i="5"/>
  <c r="G95" i="5"/>
  <c r="H95" i="5"/>
  <c r="I95" i="5"/>
  <c r="J95" i="5"/>
  <c r="C96" i="5"/>
  <c r="D96" i="5"/>
  <c r="E96" i="5"/>
  <c r="F96" i="5"/>
  <c r="G96" i="5"/>
  <c r="H96" i="5"/>
  <c r="I96" i="5"/>
  <c r="J96" i="5"/>
  <c r="C97" i="5"/>
  <c r="D97" i="5"/>
  <c r="E97" i="5"/>
  <c r="F97" i="5"/>
  <c r="G97" i="5"/>
  <c r="H97" i="5"/>
  <c r="I97" i="5"/>
  <c r="J97" i="5"/>
  <c r="C98" i="5"/>
  <c r="D98" i="5"/>
  <c r="E98" i="5"/>
  <c r="F98" i="5"/>
  <c r="G98" i="5"/>
  <c r="H98" i="5"/>
  <c r="I98" i="5"/>
  <c r="J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C104" i="5"/>
  <c r="D104" i="5"/>
  <c r="E104" i="5"/>
  <c r="F104" i="5"/>
  <c r="G104" i="5"/>
  <c r="H104" i="5"/>
  <c r="I104" i="5"/>
  <c r="J104" i="5"/>
  <c r="C105" i="5"/>
  <c r="D105" i="5"/>
  <c r="E105" i="5"/>
  <c r="F105" i="5"/>
  <c r="G105" i="5"/>
  <c r="H105" i="5"/>
  <c r="I105" i="5"/>
  <c r="J105" i="5"/>
  <c r="C106" i="5"/>
  <c r="D106" i="5"/>
  <c r="E106" i="5"/>
  <c r="F106" i="5"/>
  <c r="G106" i="5"/>
  <c r="H106" i="5"/>
  <c r="I106" i="5"/>
  <c r="J106" i="5"/>
  <c r="C107" i="5"/>
  <c r="D107" i="5"/>
  <c r="E107" i="5"/>
  <c r="F107" i="5"/>
  <c r="G107" i="5"/>
  <c r="H107" i="5"/>
  <c r="I107" i="5"/>
  <c r="J107" i="5"/>
  <c r="C108" i="5"/>
  <c r="D108" i="5"/>
  <c r="E108" i="5"/>
  <c r="F108" i="5"/>
  <c r="G108" i="5"/>
  <c r="H108" i="5"/>
  <c r="I108" i="5"/>
  <c r="J108" i="5"/>
  <c r="K108" i="5"/>
  <c r="C3" i="5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D2" i="5"/>
  <c r="E2" i="5"/>
  <c r="F2" i="5"/>
  <c r="G2" i="5"/>
  <c r="H2" i="5"/>
  <c r="I2" i="5"/>
  <c r="J2" i="5"/>
  <c r="K2" i="5"/>
  <c r="C2" i="5"/>
  <c r="B62" i="8" l="1"/>
  <c r="B70" i="8"/>
  <c r="B71" i="8"/>
  <c r="B72" i="8"/>
  <c r="B69" i="8"/>
  <c r="B59" i="8"/>
  <c r="B60" i="8"/>
  <c r="B61" i="8"/>
  <c r="B58" i="8"/>
  <c r="B48" i="8"/>
  <c r="B49" i="8"/>
  <c r="B50" i="8"/>
  <c r="B51" i="8"/>
  <c r="B47" i="8"/>
  <c r="B15" i="8"/>
  <c r="B16" i="8"/>
  <c r="B17" i="8"/>
  <c r="B18" i="8"/>
  <c r="B14" i="8"/>
  <c r="B4" i="8"/>
  <c r="B5" i="8"/>
  <c r="B6" i="8"/>
  <c r="B7" i="8"/>
  <c r="B3" i="8"/>
  <c r="AU3" i="5" l="1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2" i="5"/>
  <c r="B56" i="5" l="1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I51" i="8" l="1"/>
  <c r="I62" i="8" s="1"/>
  <c r="I50" i="8"/>
  <c r="I73" i="8" s="1"/>
  <c r="I61" i="8"/>
  <c r="I41" i="8"/>
  <c r="I52" i="8" s="1"/>
  <c r="I40" i="8"/>
  <c r="I63" i="8" s="1"/>
  <c r="I39" i="8"/>
  <c r="I74" i="8" s="1"/>
  <c r="I30" i="8"/>
  <c r="I37" i="8" s="1"/>
  <c r="I7" i="8"/>
  <c r="I47" i="8" s="1"/>
  <c r="I6" i="8"/>
  <c r="I58" i="8" s="1"/>
  <c r="I29" i="8"/>
  <c r="I48" i="8" s="1"/>
  <c r="I28" i="8"/>
  <c r="I59" i="8" s="1"/>
  <c r="I27" i="8"/>
  <c r="I70" i="8" s="1"/>
  <c r="I19" i="8"/>
  <c r="I38" i="8" s="1"/>
  <c r="I18" i="8"/>
  <c r="I49" i="8" s="1"/>
  <c r="I17" i="8"/>
  <c r="I60" i="8" s="1"/>
  <c r="I16" i="8"/>
  <c r="I71" i="8" s="1"/>
  <c r="I15" i="8"/>
  <c r="I26" i="8" s="1"/>
  <c r="I8" i="8"/>
  <c r="I36" i="8" s="1"/>
  <c r="I5" i="8"/>
  <c r="I69" i="8" s="1"/>
  <c r="I4" i="8"/>
  <c r="I25" i="8" s="1"/>
  <c r="I3" i="8"/>
  <c r="I14" i="8" s="1"/>
  <c r="B25" i="8"/>
  <c r="B26" i="8"/>
  <c r="B27" i="8"/>
  <c r="B28" i="8"/>
  <c r="B36" i="8"/>
  <c r="B37" i="8"/>
  <c r="B38" i="8"/>
  <c r="B39" i="8"/>
  <c r="B40" i="8"/>
  <c r="J61" i="8" l="1"/>
  <c r="I72" i="8"/>
  <c r="J72" i="8" s="1"/>
  <c r="J51" i="8"/>
  <c r="J62" i="8"/>
  <c r="J50" i="8"/>
  <c r="J73" i="8"/>
  <c r="J41" i="8"/>
  <c r="J52" i="8"/>
  <c r="J40" i="8"/>
  <c r="J63" i="8"/>
  <c r="J74" i="8"/>
  <c r="J37" i="8"/>
  <c r="J48" i="8"/>
  <c r="J59" i="8"/>
  <c r="J70" i="8"/>
  <c r="J19" i="8"/>
  <c r="J49" i="8"/>
  <c r="J60" i="8"/>
  <c r="J71" i="8"/>
  <c r="J26" i="8"/>
  <c r="J36" i="8"/>
  <c r="J47" i="8"/>
  <c r="J58" i="8"/>
  <c r="J5" i="8"/>
  <c r="J69" i="8"/>
  <c r="J25" i="8"/>
  <c r="J14" i="8"/>
  <c r="C72" i="8"/>
  <c r="C53" i="7"/>
  <c r="D53" i="7" s="1"/>
  <c r="C71" i="8"/>
  <c r="C70" i="8"/>
  <c r="C69" i="8"/>
  <c r="C62" i="8"/>
  <c r="C46" i="7"/>
  <c r="D46" i="7" s="1"/>
  <c r="C61" i="8"/>
  <c r="C60" i="8"/>
  <c r="C59" i="8"/>
  <c r="C58" i="8"/>
  <c r="C39" i="7"/>
  <c r="D39" i="7" s="1"/>
  <c r="C50" i="8"/>
  <c r="C37" i="7"/>
  <c r="D37" i="7" s="1"/>
  <c r="C49" i="8"/>
  <c r="C48" i="8"/>
  <c r="C47" i="8"/>
  <c r="C40" i="8"/>
  <c r="C30" i="7"/>
  <c r="D30" i="7" s="1"/>
  <c r="C39" i="8"/>
  <c r="C38" i="8"/>
  <c r="C37" i="8"/>
  <c r="C36" i="8"/>
  <c r="C22" i="7"/>
  <c r="D22" i="7" s="1"/>
  <c r="C28" i="8"/>
  <c r="C27" i="8"/>
  <c r="C26" i="8"/>
  <c r="G19" i="7"/>
  <c r="G20" i="7" s="1"/>
  <c r="C25" i="8"/>
  <c r="C18" i="8"/>
  <c r="C14" i="7"/>
  <c r="D14" i="7" s="1"/>
  <c r="C13" i="7"/>
  <c r="D13" i="7" s="1"/>
  <c r="C15" i="8"/>
  <c r="C11" i="7"/>
  <c r="D11" i="7" s="1"/>
  <c r="C7" i="8"/>
  <c r="C6" i="8"/>
  <c r="C5" i="8"/>
  <c r="C4" i="8"/>
  <c r="G3" i="7"/>
  <c r="G4" i="7" s="1"/>
  <c r="C3" i="8"/>
  <c r="J3" i="8" l="1"/>
  <c r="J8" i="8"/>
  <c r="J16" i="8"/>
  <c r="J7" i="8"/>
  <c r="J15" i="8"/>
  <c r="J17" i="8"/>
  <c r="C29" i="7"/>
  <c r="D29" i="7" s="1"/>
  <c r="C36" i="7"/>
  <c r="D36" i="7" s="1"/>
  <c r="C45" i="7"/>
  <c r="D45" i="7" s="1"/>
  <c r="C52" i="7"/>
  <c r="D52" i="7" s="1"/>
  <c r="G11" i="7"/>
  <c r="G12" i="7" s="1"/>
  <c r="F36" i="8"/>
  <c r="F40" i="8" s="1"/>
  <c r="C28" i="7"/>
  <c r="D28" i="7" s="1"/>
  <c r="C35" i="7"/>
  <c r="D35" i="7" s="1"/>
  <c r="F58" i="8"/>
  <c r="F62" i="8" s="1"/>
  <c r="F63" i="8" s="1"/>
  <c r="C44" i="7"/>
  <c r="D44" i="7" s="1"/>
  <c r="C51" i="7"/>
  <c r="D51" i="7" s="1"/>
  <c r="C27" i="7"/>
  <c r="D27" i="7" s="1"/>
  <c r="C31" i="7"/>
  <c r="D31" i="7" s="1"/>
  <c r="C38" i="7"/>
  <c r="D38" i="7" s="1"/>
  <c r="C43" i="7"/>
  <c r="D43" i="7" s="1"/>
  <c r="C47" i="7"/>
  <c r="D47" i="7" s="1"/>
  <c r="C54" i="7"/>
  <c r="D54" i="7" s="1"/>
  <c r="M58" i="8"/>
  <c r="M59" i="8"/>
  <c r="F3" i="8"/>
  <c r="F7" i="8" s="1"/>
  <c r="F25" i="8"/>
  <c r="F29" i="8" s="1"/>
  <c r="M48" i="8"/>
  <c r="M47" i="8"/>
  <c r="M70" i="8"/>
  <c r="M69" i="8"/>
  <c r="F69" i="8"/>
  <c r="F73" i="8" s="1"/>
  <c r="C7" i="7"/>
  <c r="D7" i="7" s="1"/>
  <c r="C15" i="7"/>
  <c r="D15" i="7" s="1"/>
  <c r="G27" i="7"/>
  <c r="G28" i="7" s="1"/>
  <c r="G35" i="7"/>
  <c r="G36" i="7" s="1"/>
  <c r="G43" i="7"/>
  <c r="G44" i="7" s="1"/>
  <c r="G51" i="7"/>
  <c r="G52" i="7" s="1"/>
  <c r="J4" i="8"/>
  <c r="C14" i="8"/>
  <c r="C16" i="8"/>
  <c r="C17" i="8"/>
  <c r="J38" i="8"/>
  <c r="C51" i="8"/>
  <c r="F47" i="8" s="1"/>
  <c r="F51" i="8" s="1"/>
  <c r="C3" i="7"/>
  <c r="D3" i="7" s="1"/>
  <c r="C4" i="7"/>
  <c r="D4" i="7" s="1"/>
  <c r="C5" i="7"/>
  <c r="D5" i="7" s="1"/>
  <c r="C6" i="7"/>
  <c r="D6" i="7" s="1"/>
  <c r="C12" i="7"/>
  <c r="D12" i="7" s="1"/>
  <c r="C19" i="7"/>
  <c r="D19" i="7" s="1"/>
  <c r="C20" i="7"/>
  <c r="D20" i="7" s="1"/>
  <c r="C21" i="7"/>
  <c r="D21" i="7" s="1"/>
  <c r="J6" i="8"/>
  <c r="J18" i="8"/>
  <c r="J27" i="8"/>
  <c r="J28" i="8"/>
  <c r="J29" i="8"/>
  <c r="J30" i="8"/>
  <c r="J39" i="8"/>
  <c r="G29" i="7" l="1"/>
  <c r="G37" i="7"/>
  <c r="M25" i="8"/>
  <c r="M14" i="8"/>
  <c r="M3" i="8"/>
  <c r="M36" i="8"/>
  <c r="F41" i="8"/>
  <c r="G31" i="7"/>
  <c r="G13" i="7"/>
  <c r="G15" i="7" s="1"/>
  <c r="G39" i="7"/>
  <c r="G45" i="7"/>
  <c r="G47" i="7" s="1"/>
  <c r="G53" i="7"/>
  <c r="G55" i="7" s="1"/>
  <c r="G21" i="7"/>
  <c r="G23" i="7" s="1"/>
  <c r="G5" i="7"/>
  <c r="G7" i="7" s="1"/>
  <c r="M15" i="8"/>
  <c r="F30" i="8"/>
  <c r="M4" i="8"/>
  <c r="F14" i="8"/>
  <c r="F18" i="8" s="1"/>
  <c r="M37" i="8"/>
  <c r="F74" i="8"/>
  <c r="F8" i="8"/>
  <c r="F52" i="8"/>
  <c r="M26" i="8"/>
  <c r="AP3" i="5"/>
  <c r="AQ3" i="5"/>
  <c r="AR3" i="5"/>
  <c r="AS3" i="5"/>
  <c r="AT3" i="5"/>
  <c r="AP4" i="5"/>
  <c r="AQ4" i="5"/>
  <c r="AR4" i="5"/>
  <c r="AS4" i="5"/>
  <c r="AT4" i="5"/>
  <c r="AP5" i="5"/>
  <c r="AQ5" i="5"/>
  <c r="AR5" i="5"/>
  <c r="AS5" i="5"/>
  <c r="AT5" i="5"/>
  <c r="AP6" i="5"/>
  <c r="AQ6" i="5"/>
  <c r="AR6" i="5"/>
  <c r="AS6" i="5"/>
  <c r="AT6" i="5"/>
  <c r="AP7" i="5"/>
  <c r="AQ7" i="5"/>
  <c r="AR7" i="5"/>
  <c r="AS7" i="5"/>
  <c r="AT7" i="5"/>
  <c r="AP8" i="5"/>
  <c r="AQ8" i="5"/>
  <c r="AR8" i="5"/>
  <c r="AS8" i="5"/>
  <c r="AT8" i="5"/>
  <c r="AP9" i="5"/>
  <c r="AQ9" i="5"/>
  <c r="AR9" i="5"/>
  <c r="AS9" i="5"/>
  <c r="AT9" i="5"/>
  <c r="AP10" i="5"/>
  <c r="AQ10" i="5"/>
  <c r="AR10" i="5"/>
  <c r="AS10" i="5"/>
  <c r="AT10" i="5"/>
  <c r="AP11" i="5"/>
  <c r="AQ11" i="5"/>
  <c r="AR11" i="5"/>
  <c r="AS11" i="5"/>
  <c r="AT11" i="5"/>
  <c r="AP12" i="5"/>
  <c r="AQ12" i="5"/>
  <c r="AR12" i="5"/>
  <c r="AS12" i="5"/>
  <c r="AT12" i="5"/>
  <c r="AP13" i="5"/>
  <c r="AQ13" i="5"/>
  <c r="AR13" i="5"/>
  <c r="AS13" i="5"/>
  <c r="AT13" i="5"/>
  <c r="AP14" i="5"/>
  <c r="AQ14" i="5"/>
  <c r="AR14" i="5"/>
  <c r="AS14" i="5"/>
  <c r="AT14" i="5"/>
  <c r="AP15" i="5"/>
  <c r="AQ15" i="5"/>
  <c r="AR15" i="5"/>
  <c r="AS15" i="5"/>
  <c r="AT15" i="5"/>
  <c r="AP16" i="5"/>
  <c r="AQ16" i="5"/>
  <c r="AR16" i="5"/>
  <c r="AS16" i="5"/>
  <c r="AT16" i="5"/>
  <c r="AP17" i="5"/>
  <c r="AQ17" i="5"/>
  <c r="AR17" i="5"/>
  <c r="AS17" i="5"/>
  <c r="AT17" i="5"/>
  <c r="AP18" i="5"/>
  <c r="AQ18" i="5"/>
  <c r="AR18" i="5"/>
  <c r="AS18" i="5"/>
  <c r="AT18" i="5"/>
  <c r="AP19" i="5"/>
  <c r="AQ19" i="5"/>
  <c r="AR19" i="5"/>
  <c r="AS19" i="5"/>
  <c r="AT19" i="5"/>
  <c r="AP20" i="5"/>
  <c r="AQ20" i="5"/>
  <c r="AR20" i="5"/>
  <c r="AS20" i="5"/>
  <c r="AT20" i="5"/>
  <c r="AP21" i="5"/>
  <c r="AQ21" i="5"/>
  <c r="AR21" i="5"/>
  <c r="AS21" i="5"/>
  <c r="AT21" i="5"/>
  <c r="AP22" i="5"/>
  <c r="AQ22" i="5"/>
  <c r="AR22" i="5"/>
  <c r="AS22" i="5"/>
  <c r="AT22" i="5"/>
  <c r="AP23" i="5"/>
  <c r="AQ23" i="5"/>
  <c r="AR23" i="5"/>
  <c r="AS23" i="5"/>
  <c r="AT23" i="5"/>
  <c r="AP24" i="5"/>
  <c r="AQ24" i="5"/>
  <c r="AR24" i="5"/>
  <c r="AS24" i="5"/>
  <c r="AT24" i="5"/>
  <c r="AP25" i="5"/>
  <c r="AQ25" i="5"/>
  <c r="AR25" i="5"/>
  <c r="AS25" i="5"/>
  <c r="AT25" i="5"/>
  <c r="AP26" i="5"/>
  <c r="AQ26" i="5"/>
  <c r="AR26" i="5"/>
  <c r="AS26" i="5"/>
  <c r="AT26" i="5"/>
  <c r="AP27" i="5"/>
  <c r="AQ27" i="5"/>
  <c r="AR27" i="5"/>
  <c r="AS27" i="5"/>
  <c r="AT27" i="5"/>
  <c r="AP28" i="5"/>
  <c r="AQ28" i="5"/>
  <c r="AR28" i="5"/>
  <c r="AS28" i="5"/>
  <c r="AT28" i="5"/>
  <c r="AP29" i="5"/>
  <c r="AQ29" i="5"/>
  <c r="AR29" i="5"/>
  <c r="AS29" i="5"/>
  <c r="AT29" i="5"/>
  <c r="AP30" i="5"/>
  <c r="AQ30" i="5"/>
  <c r="AR30" i="5"/>
  <c r="AS30" i="5"/>
  <c r="AT30" i="5"/>
  <c r="AP31" i="5"/>
  <c r="AQ31" i="5"/>
  <c r="AR31" i="5"/>
  <c r="AS31" i="5"/>
  <c r="AT31" i="5"/>
  <c r="AP32" i="5"/>
  <c r="AQ32" i="5"/>
  <c r="AR32" i="5"/>
  <c r="AS32" i="5"/>
  <c r="AT32" i="5"/>
  <c r="AP33" i="5"/>
  <c r="AQ33" i="5"/>
  <c r="AR33" i="5"/>
  <c r="AS33" i="5"/>
  <c r="AT33" i="5"/>
  <c r="AP34" i="5"/>
  <c r="AQ34" i="5"/>
  <c r="AR34" i="5"/>
  <c r="AS34" i="5"/>
  <c r="AT34" i="5"/>
  <c r="AP35" i="5"/>
  <c r="AQ35" i="5"/>
  <c r="AR35" i="5"/>
  <c r="AS35" i="5"/>
  <c r="AT35" i="5"/>
  <c r="AP36" i="5"/>
  <c r="AQ36" i="5"/>
  <c r="AR36" i="5"/>
  <c r="AS36" i="5"/>
  <c r="AT36" i="5"/>
  <c r="AP37" i="5"/>
  <c r="AQ37" i="5"/>
  <c r="AR37" i="5"/>
  <c r="AS37" i="5"/>
  <c r="AT37" i="5"/>
  <c r="AP38" i="5"/>
  <c r="AQ38" i="5"/>
  <c r="AR38" i="5"/>
  <c r="AS38" i="5"/>
  <c r="AT38" i="5"/>
  <c r="AP39" i="5"/>
  <c r="AQ39" i="5"/>
  <c r="AR39" i="5"/>
  <c r="AS39" i="5"/>
  <c r="AT39" i="5"/>
  <c r="AP40" i="5"/>
  <c r="AQ40" i="5"/>
  <c r="AR40" i="5"/>
  <c r="AS40" i="5"/>
  <c r="AT40" i="5"/>
  <c r="AP41" i="5"/>
  <c r="AQ41" i="5"/>
  <c r="AR41" i="5"/>
  <c r="AS41" i="5"/>
  <c r="AT41" i="5"/>
  <c r="AP42" i="5"/>
  <c r="AQ42" i="5"/>
  <c r="AR42" i="5"/>
  <c r="AS42" i="5"/>
  <c r="AT42" i="5"/>
  <c r="AP43" i="5"/>
  <c r="AQ43" i="5"/>
  <c r="AR43" i="5"/>
  <c r="AS43" i="5"/>
  <c r="AT43" i="5"/>
  <c r="AP44" i="5"/>
  <c r="AQ44" i="5"/>
  <c r="AR44" i="5"/>
  <c r="AS44" i="5"/>
  <c r="AT44" i="5"/>
  <c r="AP45" i="5"/>
  <c r="AQ45" i="5"/>
  <c r="AR45" i="5"/>
  <c r="AS45" i="5"/>
  <c r="AT45" i="5"/>
  <c r="AP46" i="5"/>
  <c r="AQ46" i="5"/>
  <c r="AR46" i="5"/>
  <c r="AS46" i="5"/>
  <c r="AT46" i="5"/>
  <c r="AP47" i="5"/>
  <c r="AQ47" i="5"/>
  <c r="AR47" i="5"/>
  <c r="AS47" i="5"/>
  <c r="AT47" i="5"/>
  <c r="AP48" i="5"/>
  <c r="AQ48" i="5"/>
  <c r="AR48" i="5"/>
  <c r="AS48" i="5"/>
  <c r="AT48" i="5"/>
  <c r="AP49" i="5"/>
  <c r="AQ49" i="5"/>
  <c r="AR49" i="5"/>
  <c r="AS49" i="5"/>
  <c r="AT49" i="5"/>
  <c r="AP50" i="5"/>
  <c r="AQ50" i="5"/>
  <c r="AR50" i="5"/>
  <c r="AS50" i="5"/>
  <c r="AT50" i="5"/>
  <c r="AP51" i="5"/>
  <c r="AQ51" i="5"/>
  <c r="AR51" i="5"/>
  <c r="AS51" i="5"/>
  <c r="AT51" i="5"/>
  <c r="AP52" i="5"/>
  <c r="AQ52" i="5"/>
  <c r="AR52" i="5"/>
  <c r="AS52" i="5"/>
  <c r="AT52" i="5"/>
  <c r="AP53" i="5"/>
  <c r="AQ53" i="5"/>
  <c r="AR53" i="5"/>
  <c r="AS53" i="5"/>
  <c r="AT53" i="5"/>
  <c r="AP54" i="5"/>
  <c r="AQ54" i="5"/>
  <c r="AR54" i="5"/>
  <c r="AS54" i="5"/>
  <c r="AT54" i="5"/>
  <c r="AP55" i="5"/>
  <c r="AQ55" i="5"/>
  <c r="AR55" i="5"/>
  <c r="AS55" i="5"/>
  <c r="AT55" i="5"/>
  <c r="AP56" i="5"/>
  <c r="AQ56" i="5"/>
  <c r="AR56" i="5"/>
  <c r="AS56" i="5"/>
  <c r="AT56" i="5"/>
  <c r="AP57" i="5"/>
  <c r="AQ57" i="5"/>
  <c r="AR57" i="5"/>
  <c r="AS57" i="5"/>
  <c r="AT57" i="5"/>
  <c r="AP58" i="5"/>
  <c r="AQ58" i="5"/>
  <c r="AR58" i="5"/>
  <c r="AS58" i="5"/>
  <c r="AT58" i="5"/>
  <c r="AP59" i="5"/>
  <c r="AQ59" i="5"/>
  <c r="AR59" i="5"/>
  <c r="AS59" i="5"/>
  <c r="AT59" i="5"/>
  <c r="AP60" i="5"/>
  <c r="AQ60" i="5"/>
  <c r="AR60" i="5"/>
  <c r="AS60" i="5"/>
  <c r="AT60" i="5"/>
  <c r="AP61" i="5"/>
  <c r="AQ61" i="5"/>
  <c r="AR61" i="5"/>
  <c r="AS61" i="5"/>
  <c r="AT61" i="5"/>
  <c r="AP62" i="5"/>
  <c r="AQ62" i="5"/>
  <c r="AR62" i="5"/>
  <c r="AS62" i="5"/>
  <c r="AT62" i="5"/>
  <c r="AP63" i="5"/>
  <c r="AQ63" i="5"/>
  <c r="AR63" i="5"/>
  <c r="AS63" i="5"/>
  <c r="AT63" i="5"/>
  <c r="AP64" i="5"/>
  <c r="AQ64" i="5"/>
  <c r="AR64" i="5"/>
  <c r="AS64" i="5"/>
  <c r="AT64" i="5"/>
  <c r="AP65" i="5"/>
  <c r="AQ65" i="5"/>
  <c r="AR65" i="5"/>
  <c r="AS65" i="5"/>
  <c r="AT65" i="5"/>
  <c r="AP66" i="5"/>
  <c r="AQ66" i="5"/>
  <c r="AR66" i="5"/>
  <c r="AS66" i="5"/>
  <c r="AT66" i="5"/>
  <c r="AP67" i="5"/>
  <c r="AQ67" i="5"/>
  <c r="AR67" i="5"/>
  <c r="AS67" i="5"/>
  <c r="AT67" i="5"/>
  <c r="AP68" i="5"/>
  <c r="AQ68" i="5"/>
  <c r="AR68" i="5"/>
  <c r="AS68" i="5"/>
  <c r="AT68" i="5"/>
  <c r="AP69" i="5"/>
  <c r="AQ69" i="5"/>
  <c r="AR69" i="5"/>
  <c r="AS69" i="5"/>
  <c r="AT69" i="5"/>
  <c r="AP70" i="5"/>
  <c r="AQ70" i="5"/>
  <c r="AR70" i="5"/>
  <c r="AS70" i="5"/>
  <c r="AT70" i="5"/>
  <c r="AP71" i="5"/>
  <c r="AQ71" i="5"/>
  <c r="AR71" i="5"/>
  <c r="AS71" i="5"/>
  <c r="AT71" i="5"/>
  <c r="AP72" i="5"/>
  <c r="AQ72" i="5"/>
  <c r="AR72" i="5"/>
  <c r="AS72" i="5"/>
  <c r="AT72" i="5"/>
  <c r="AP73" i="5"/>
  <c r="AQ73" i="5"/>
  <c r="AR73" i="5"/>
  <c r="AS73" i="5"/>
  <c r="AT73" i="5"/>
  <c r="AP74" i="5"/>
  <c r="AQ74" i="5"/>
  <c r="AR74" i="5"/>
  <c r="AS74" i="5"/>
  <c r="AT74" i="5"/>
  <c r="AP75" i="5"/>
  <c r="AQ75" i="5"/>
  <c r="AR75" i="5"/>
  <c r="AS75" i="5"/>
  <c r="AT75" i="5"/>
  <c r="AP76" i="5"/>
  <c r="AQ76" i="5"/>
  <c r="AR76" i="5"/>
  <c r="AS76" i="5"/>
  <c r="AT76" i="5"/>
  <c r="AP77" i="5"/>
  <c r="AQ77" i="5"/>
  <c r="AR77" i="5"/>
  <c r="AS77" i="5"/>
  <c r="AT77" i="5"/>
  <c r="AP78" i="5"/>
  <c r="AQ78" i="5"/>
  <c r="AR78" i="5"/>
  <c r="AS78" i="5"/>
  <c r="AT78" i="5"/>
  <c r="AP79" i="5"/>
  <c r="AQ79" i="5"/>
  <c r="AR79" i="5"/>
  <c r="AS79" i="5"/>
  <c r="AT79" i="5"/>
  <c r="AP80" i="5"/>
  <c r="AQ80" i="5"/>
  <c r="AR80" i="5"/>
  <c r="AS80" i="5"/>
  <c r="AT80" i="5"/>
  <c r="AP81" i="5"/>
  <c r="AQ81" i="5"/>
  <c r="AR81" i="5"/>
  <c r="AS81" i="5"/>
  <c r="AT81" i="5"/>
  <c r="AP82" i="5"/>
  <c r="AQ82" i="5"/>
  <c r="AR82" i="5"/>
  <c r="AS82" i="5"/>
  <c r="AT82" i="5"/>
  <c r="AP83" i="5"/>
  <c r="AQ83" i="5"/>
  <c r="AR83" i="5"/>
  <c r="AS83" i="5"/>
  <c r="AT83" i="5"/>
  <c r="AP84" i="5"/>
  <c r="AQ84" i="5"/>
  <c r="AR84" i="5"/>
  <c r="AS84" i="5"/>
  <c r="AT84" i="5"/>
  <c r="AP85" i="5"/>
  <c r="AQ85" i="5"/>
  <c r="AR85" i="5"/>
  <c r="AS85" i="5"/>
  <c r="AT85" i="5"/>
  <c r="AP86" i="5"/>
  <c r="AQ86" i="5"/>
  <c r="AR86" i="5"/>
  <c r="AS86" i="5"/>
  <c r="AT86" i="5"/>
  <c r="AP87" i="5"/>
  <c r="AQ87" i="5"/>
  <c r="AR87" i="5"/>
  <c r="AS87" i="5"/>
  <c r="AT87" i="5"/>
  <c r="AP88" i="5"/>
  <c r="AQ88" i="5"/>
  <c r="AR88" i="5"/>
  <c r="AS88" i="5"/>
  <c r="AT88" i="5"/>
  <c r="AP89" i="5"/>
  <c r="AQ89" i="5"/>
  <c r="AR89" i="5"/>
  <c r="AS89" i="5"/>
  <c r="AT89" i="5"/>
  <c r="AP90" i="5"/>
  <c r="AQ90" i="5"/>
  <c r="AR90" i="5"/>
  <c r="AS90" i="5"/>
  <c r="AT90" i="5"/>
  <c r="AP91" i="5"/>
  <c r="AQ91" i="5"/>
  <c r="AR91" i="5"/>
  <c r="AS91" i="5"/>
  <c r="AT91" i="5"/>
  <c r="AP92" i="5"/>
  <c r="AQ92" i="5"/>
  <c r="AR92" i="5"/>
  <c r="AS92" i="5"/>
  <c r="AT92" i="5"/>
  <c r="AP93" i="5"/>
  <c r="AQ93" i="5"/>
  <c r="AR93" i="5"/>
  <c r="AS93" i="5"/>
  <c r="AT93" i="5"/>
  <c r="AP94" i="5"/>
  <c r="AQ94" i="5"/>
  <c r="AR94" i="5"/>
  <c r="AS94" i="5"/>
  <c r="AT94" i="5"/>
  <c r="AP95" i="5"/>
  <c r="AQ95" i="5"/>
  <c r="AR95" i="5"/>
  <c r="AS95" i="5"/>
  <c r="AT95" i="5"/>
  <c r="AP96" i="5"/>
  <c r="AQ96" i="5"/>
  <c r="AR96" i="5"/>
  <c r="AS96" i="5"/>
  <c r="AT96" i="5"/>
  <c r="AP97" i="5"/>
  <c r="AQ97" i="5"/>
  <c r="AR97" i="5"/>
  <c r="AS97" i="5"/>
  <c r="AT97" i="5"/>
  <c r="AP98" i="5"/>
  <c r="AQ98" i="5"/>
  <c r="AR98" i="5"/>
  <c r="AS98" i="5"/>
  <c r="AT98" i="5"/>
  <c r="AP99" i="5"/>
  <c r="AQ99" i="5"/>
  <c r="AR99" i="5"/>
  <c r="AS99" i="5"/>
  <c r="AT99" i="5"/>
  <c r="AP100" i="5"/>
  <c r="AQ100" i="5"/>
  <c r="AR100" i="5"/>
  <c r="AS100" i="5"/>
  <c r="AT100" i="5"/>
  <c r="AP101" i="5"/>
  <c r="AQ101" i="5"/>
  <c r="AR101" i="5"/>
  <c r="AS101" i="5"/>
  <c r="AT101" i="5"/>
  <c r="AP102" i="5"/>
  <c r="AQ102" i="5"/>
  <c r="AR102" i="5"/>
  <c r="AS102" i="5"/>
  <c r="AT102" i="5"/>
  <c r="AP103" i="5"/>
  <c r="AQ103" i="5"/>
  <c r="AR103" i="5"/>
  <c r="AS103" i="5"/>
  <c r="AT103" i="5"/>
  <c r="AP104" i="5"/>
  <c r="AQ104" i="5"/>
  <c r="AR104" i="5"/>
  <c r="AS104" i="5"/>
  <c r="AT104" i="5"/>
  <c r="AP105" i="5"/>
  <c r="AQ105" i="5"/>
  <c r="AR105" i="5"/>
  <c r="AS105" i="5"/>
  <c r="AT105" i="5"/>
  <c r="AP106" i="5"/>
  <c r="AQ106" i="5"/>
  <c r="AR106" i="5"/>
  <c r="AS106" i="5"/>
  <c r="AT106" i="5"/>
  <c r="AP107" i="5"/>
  <c r="AQ107" i="5"/>
  <c r="AR107" i="5"/>
  <c r="AS107" i="5"/>
  <c r="AT107" i="5"/>
  <c r="AP108" i="5"/>
  <c r="AQ108" i="5"/>
  <c r="AR108" i="5"/>
  <c r="AS108" i="5"/>
  <c r="AT108" i="5"/>
  <c r="AQ2" i="5"/>
  <c r="AR2" i="5"/>
  <c r="AS2" i="5"/>
  <c r="AT2" i="5"/>
  <c r="AP2" i="5"/>
  <c r="AK3" i="5"/>
  <c r="AL3" i="5"/>
  <c r="AM3" i="5"/>
  <c r="AN3" i="5"/>
  <c r="AO3" i="5"/>
  <c r="AK4" i="5"/>
  <c r="AL4" i="5"/>
  <c r="AM4" i="5"/>
  <c r="AN4" i="5"/>
  <c r="AO4" i="5"/>
  <c r="AK5" i="5"/>
  <c r="AL5" i="5"/>
  <c r="AM5" i="5"/>
  <c r="AN5" i="5"/>
  <c r="AO5" i="5"/>
  <c r="AK6" i="5"/>
  <c r="AL6" i="5"/>
  <c r="AM6" i="5"/>
  <c r="AN6" i="5"/>
  <c r="AO6" i="5"/>
  <c r="AK7" i="5"/>
  <c r="AL7" i="5"/>
  <c r="AM7" i="5"/>
  <c r="AN7" i="5"/>
  <c r="AO7" i="5"/>
  <c r="AK8" i="5"/>
  <c r="AL8" i="5"/>
  <c r="AM8" i="5"/>
  <c r="AN8" i="5"/>
  <c r="AO8" i="5"/>
  <c r="AK9" i="5"/>
  <c r="AL9" i="5"/>
  <c r="AM9" i="5"/>
  <c r="AN9" i="5"/>
  <c r="AO9" i="5"/>
  <c r="AK10" i="5"/>
  <c r="AL10" i="5"/>
  <c r="AM10" i="5"/>
  <c r="AN10" i="5"/>
  <c r="AO10" i="5"/>
  <c r="AK11" i="5"/>
  <c r="AL11" i="5"/>
  <c r="AM11" i="5"/>
  <c r="AN11" i="5"/>
  <c r="AO11" i="5"/>
  <c r="AK12" i="5"/>
  <c r="AL12" i="5"/>
  <c r="AM12" i="5"/>
  <c r="AN12" i="5"/>
  <c r="AO12" i="5"/>
  <c r="AK13" i="5"/>
  <c r="AL13" i="5"/>
  <c r="AM13" i="5"/>
  <c r="AN13" i="5"/>
  <c r="AO13" i="5"/>
  <c r="AK14" i="5"/>
  <c r="AL14" i="5"/>
  <c r="AM14" i="5"/>
  <c r="AN14" i="5"/>
  <c r="AO14" i="5"/>
  <c r="AK15" i="5"/>
  <c r="AL15" i="5"/>
  <c r="AM15" i="5"/>
  <c r="AN15" i="5"/>
  <c r="AO15" i="5"/>
  <c r="AK16" i="5"/>
  <c r="AL16" i="5"/>
  <c r="AM16" i="5"/>
  <c r="AN16" i="5"/>
  <c r="AO16" i="5"/>
  <c r="AK17" i="5"/>
  <c r="AL17" i="5"/>
  <c r="AM17" i="5"/>
  <c r="AN17" i="5"/>
  <c r="AO17" i="5"/>
  <c r="AK18" i="5"/>
  <c r="AL18" i="5"/>
  <c r="AM18" i="5"/>
  <c r="AN18" i="5"/>
  <c r="AO18" i="5"/>
  <c r="AK19" i="5"/>
  <c r="AL19" i="5"/>
  <c r="AM19" i="5"/>
  <c r="AN19" i="5"/>
  <c r="AO19" i="5"/>
  <c r="AK20" i="5"/>
  <c r="AL20" i="5"/>
  <c r="AM20" i="5"/>
  <c r="AN20" i="5"/>
  <c r="AO20" i="5"/>
  <c r="AK21" i="5"/>
  <c r="AL21" i="5"/>
  <c r="AM21" i="5"/>
  <c r="AN21" i="5"/>
  <c r="AO21" i="5"/>
  <c r="AK22" i="5"/>
  <c r="AL22" i="5"/>
  <c r="AM22" i="5"/>
  <c r="AN22" i="5"/>
  <c r="AO22" i="5"/>
  <c r="AK23" i="5"/>
  <c r="AL23" i="5"/>
  <c r="AM23" i="5"/>
  <c r="AN23" i="5"/>
  <c r="AO23" i="5"/>
  <c r="AK24" i="5"/>
  <c r="AL24" i="5"/>
  <c r="AM24" i="5"/>
  <c r="AN24" i="5"/>
  <c r="AO24" i="5"/>
  <c r="AK25" i="5"/>
  <c r="AL25" i="5"/>
  <c r="AM25" i="5"/>
  <c r="AN25" i="5"/>
  <c r="AO25" i="5"/>
  <c r="AK26" i="5"/>
  <c r="AL26" i="5"/>
  <c r="AM26" i="5"/>
  <c r="AN26" i="5"/>
  <c r="AO26" i="5"/>
  <c r="AK27" i="5"/>
  <c r="AL27" i="5"/>
  <c r="AM27" i="5"/>
  <c r="AN27" i="5"/>
  <c r="AO27" i="5"/>
  <c r="AK28" i="5"/>
  <c r="AL28" i="5"/>
  <c r="AM28" i="5"/>
  <c r="AN28" i="5"/>
  <c r="AO28" i="5"/>
  <c r="AK29" i="5"/>
  <c r="AL29" i="5"/>
  <c r="AM29" i="5"/>
  <c r="AN29" i="5"/>
  <c r="AO29" i="5"/>
  <c r="AK30" i="5"/>
  <c r="AL30" i="5"/>
  <c r="AM30" i="5"/>
  <c r="AN30" i="5"/>
  <c r="AO30" i="5"/>
  <c r="AK31" i="5"/>
  <c r="AL31" i="5"/>
  <c r="AM31" i="5"/>
  <c r="AN31" i="5"/>
  <c r="AO31" i="5"/>
  <c r="AK32" i="5"/>
  <c r="AL32" i="5"/>
  <c r="AM32" i="5"/>
  <c r="AN32" i="5"/>
  <c r="AO32" i="5"/>
  <c r="AK33" i="5"/>
  <c r="AL33" i="5"/>
  <c r="AM33" i="5"/>
  <c r="AN33" i="5"/>
  <c r="AO33" i="5"/>
  <c r="AK34" i="5"/>
  <c r="AL34" i="5"/>
  <c r="AM34" i="5"/>
  <c r="AN34" i="5"/>
  <c r="AO34" i="5"/>
  <c r="AK35" i="5"/>
  <c r="AL35" i="5"/>
  <c r="AM35" i="5"/>
  <c r="AN35" i="5"/>
  <c r="AO35" i="5"/>
  <c r="AK36" i="5"/>
  <c r="AL36" i="5"/>
  <c r="AM36" i="5"/>
  <c r="AN36" i="5"/>
  <c r="AO36" i="5"/>
  <c r="AK37" i="5"/>
  <c r="AL37" i="5"/>
  <c r="AM37" i="5"/>
  <c r="AN37" i="5"/>
  <c r="AO37" i="5"/>
  <c r="AK38" i="5"/>
  <c r="AL38" i="5"/>
  <c r="AM38" i="5"/>
  <c r="AN38" i="5"/>
  <c r="AO38" i="5"/>
  <c r="AK39" i="5"/>
  <c r="AL39" i="5"/>
  <c r="AM39" i="5"/>
  <c r="AN39" i="5"/>
  <c r="AO39" i="5"/>
  <c r="AK40" i="5"/>
  <c r="AL40" i="5"/>
  <c r="AM40" i="5"/>
  <c r="AN40" i="5"/>
  <c r="AO40" i="5"/>
  <c r="AK41" i="5"/>
  <c r="AL41" i="5"/>
  <c r="AM41" i="5"/>
  <c r="AN41" i="5"/>
  <c r="AO41" i="5"/>
  <c r="AK42" i="5"/>
  <c r="AL42" i="5"/>
  <c r="AM42" i="5"/>
  <c r="AN42" i="5"/>
  <c r="AO42" i="5"/>
  <c r="AK43" i="5"/>
  <c r="AL43" i="5"/>
  <c r="AM43" i="5"/>
  <c r="AN43" i="5"/>
  <c r="AO43" i="5"/>
  <c r="AK44" i="5"/>
  <c r="AL44" i="5"/>
  <c r="AM44" i="5"/>
  <c r="AN44" i="5"/>
  <c r="AO44" i="5"/>
  <c r="AK45" i="5"/>
  <c r="AL45" i="5"/>
  <c r="AM45" i="5"/>
  <c r="AN45" i="5"/>
  <c r="AO45" i="5"/>
  <c r="AK46" i="5"/>
  <c r="AL46" i="5"/>
  <c r="AM46" i="5"/>
  <c r="AN46" i="5"/>
  <c r="AO46" i="5"/>
  <c r="AK47" i="5"/>
  <c r="AL47" i="5"/>
  <c r="AM47" i="5"/>
  <c r="AN47" i="5"/>
  <c r="AO47" i="5"/>
  <c r="AK48" i="5"/>
  <c r="AL48" i="5"/>
  <c r="AM48" i="5"/>
  <c r="AN48" i="5"/>
  <c r="AO48" i="5"/>
  <c r="AK49" i="5"/>
  <c r="AL49" i="5"/>
  <c r="AM49" i="5"/>
  <c r="AN49" i="5"/>
  <c r="AO49" i="5"/>
  <c r="AK50" i="5"/>
  <c r="AL50" i="5"/>
  <c r="AM50" i="5"/>
  <c r="AN50" i="5"/>
  <c r="AO50" i="5"/>
  <c r="AK51" i="5"/>
  <c r="AL51" i="5"/>
  <c r="AM51" i="5"/>
  <c r="AN51" i="5"/>
  <c r="AO51" i="5"/>
  <c r="AK52" i="5"/>
  <c r="AL52" i="5"/>
  <c r="AM52" i="5"/>
  <c r="AN52" i="5"/>
  <c r="AO52" i="5"/>
  <c r="AK53" i="5"/>
  <c r="AL53" i="5"/>
  <c r="AM53" i="5"/>
  <c r="AN53" i="5"/>
  <c r="AO53" i="5"/>
  <c r="AK54" i="5"/>
  <c r="AL54" i="5"/>
  <c r="AM54" i="5"/>
  <c r="AN54" i="5"/>
  <c r="AO54" i="5"/>
  <c r="AK55" i="5"/>
  <c r="AL55" i="5"/>
  <c r="AM55" i="5"/>
  <c r="AN55" i="5"/>
  <c r="AO55" i="5"/>
  <c r="AK56" i="5"/>
  <c r="AL56" i="5"/>
  <c r="AM56" i="5"/>
  <c r="AN56" i="5"/>
  <c r="AO56" i="5"/>
  <c r="AK57" i="5"/>
  <c r="AL57" i="5"/>
  <c r="AM57" i="5"/>
  <c r="AN57" i="5"/>
  <c r="AO57" i="5"/>
  <c r="AK58" i="5"/>
  <c r="AL58" i="5"/>
  <c r="AM58" i="5"/>
  <c r="AN58" i="5"/>
  <c r="AO58" i="5"/>
  <c r="AK59" i="5"/>
  <c r="AL59" i="5"/>
  <c r="AM59" i="5"/>
  <c r="AN59" i="5"/>
  <c r="AO59" i="5"/>
  <c r="AK60" i="5"/>
  <c r="AL60" i="5"/>
  <c r="AM60" i="5"/>
  <c r="AN60" i="5"/>
  <c r="AO60" i="5"/>
  <c r="AK61" i="5"/>
  <c r="AL61" i="5"/>
  <c r="AM61" i="5"/>
  <c r="AN61" i="5"/>
  <c r="AO61" i="5"/>
  <c r="AK62" i="5"/>
  <c r="AL62" i="5"/>
  <c r="AM62" i="5"/>
  <c r="AN62" i="5"/>
  <c r="AO62" i="5"/>
  <c r="AK63" i="5"/>
  <c r="AL63" i="5"/>
  <c r="AM63" i="5"/>
  <c r="AN63" i="5"/>
  <c r="AO63" i="5"/>
  <c r="AK64" i="5"/>
  <c r="AL64" i="5"/>
  <c r="AM64" i="5"/>
  <c r="AN64" i="5"/>
  <c r="AO64" i="5"/>
  <c r="AK65" i="5"/>
  <c r="AL65" i="5"/>
  <c r="AM65" i="5"/>
  <c r="AN65" i="5"/>
  <c r="AO65" i="5"/>
  <c r="AK66" i="5"/>
  <c r="AL66" i="5"/>
  <c r="AM66" i="5"/>
  <c r="AN66" i="5"/>
  <c r="AO66" i="5"/>
  <c r="AK67" i="5"/>
  <c r="AL67" i="5"/>
  <c r="AM67" i="5"/>
  <c r="AN67" i="5"/>
  <c r="AO67" i="5"/>
  <c r="AK68" i="5"/>
  <c r="AL68" i="5"/>
  <c r="AM68" i="5"/>
  <c r="AN68" i="5"/>
  <c r="AO68" i="5"/>
  <c r="AK69" i="5"/>
  <c r="AL69" i="5"/>
  <c r="AM69" i="5"/>
  <c r="AN69" i="5"/>
  <c r="AO69" i="5"/>
  <c r="AK70" i="5"/>
  <c r="AL70" i="5"/>
  <c r="AM70" i="5"/>
  <c r="AN70" i="5"/>
  <c r="AO70" i="5"/>
  <c r="AK71" i="5"/>
  <c r="AL71" i="5"/>
  <c r="AM71" i="5"/>
  <c r="AN71" i="5"/>
  <c r="AO71" i="5"/>
  <c r="AK72" i="5"/>
  <c r="AL72" i="5"/>
  <c r="AM72" i="5"/>
  <c r="AN72" i="5"/>
  <c r="AO72" i="5"/>
  <c r="AK73" i="5"/>
  <c r="AL73" i="5"/>
  <c r="AM73" i="5"/>
  <c r="AN73" i="5"/>
  <c r="AO73" i="5"/>
  <c r="AK74" i="5"/>
  <c r="AL74" i="5"/>
  <c r="AM74" i="5"/>
  <c r="AN74" i="5"/>
  <c r="AO74" i="5"/>
  <c r="AK75" i="5"/>
  <c r="AL75" i="5"/>
  <c r="AM75" i="5"/>
  <c r="AN75" i="5"/>
  <c r="AO75" i="5"/>
  <c r="AK76" i="5"/>
  <c r="AL76" i="5"/>
  <c r="AM76" i="5"/>
  <c r="AN76" i="5"/>
  <c r="AO76" i="5"/>
  <c r="AK77" i="5"/>
  <c r="AL77" i="5"/>
  <c r="AM77" i="5"/>
  <c r="AN77" i="5"/>
  <c r="AO77" i="5"/>
  <c r="AK78" i="5"/>
  <c r="AL78" i="5"/>
  <c r="AM78" i="5"/>
  <c r="AN78" i="5"/>
  <c r="AO78" i="5"/>
  <c r="AK79" i="5"/>
  <c r="AL79" i="5"/>
  <c r="AM79" i="5"/>
  <c r="AN79" i="5"/>
  <c r="AO79" i="5"/>
  <c r="AK80" i="5"/>
  <c r="AL80" i="5"/>
  <c r="AM80" i="5"/>
  <c r="AN80" i="5"/>
  <c r="AO80" i="5"/>
  <c r="AK81" i="5"/>
  <c r="AL81" i="5"/>
  <c r="AM81" i="5"/>
  <c r="AN81" i="5"/>
  <c r="AO81" i="5"/>
  <c r="AK82" i="5"/>
  <c r="AL82" i="5"/>
  <c r="AM82" i="5"/>
  <c r="AN82" i="5"/>
  <c r="AO82" i="5"/>
  <c r="AK83" i="5"/>
  <c r="AL83" i="5"/>
  <c r="AM83" i="5"/>
  <c r="AN83" i="5"/>
  <c r="AO83" i="5"/>
  <c r="AK84" i="5"/>
  <c r="AL84" i="5"/>
  <c r="AM84" i="5"/>
  <c r="AN84" i="5"/>
  <c r="AO84" i="5"/>
  <c r="AK85" i="5"/>
  <c r="AL85" i="5"/>
  <c r="AM85" i="5"/>
  <c r="AN85" i="5"/>
  <c r="AO85" i="5"/>
  <c r="AK86" i="5"/>
  <c r="AL86" i="5"/>
  <c r="AM86" i="5"/>
  <c r="AN86" i="5"/>
  <c r="AO86" i="5"/>
  <c r="AK87" i="5"/>
  <c r="AL87" i="5"/>
  <c r="AM87" i="5"/>
  <c r="AN87" i="5"/>
  <c r="AO87" i="5"/>
  <c r="AK88" i="5"/>
  <c r="AL88" i="5"/>
  <c r="AM88" i="5"/>
  <c r="AN88" i="5"/>
  <c r="AO88" i="5"/>
  <c r="AK89" i="5"/>
  <c r="AL89" i="5"/>
  <c r="AM89" i="5"/>
  <c r="AN89" i="5"/>
  <c r="AO89" i="5"/>
  <c r="AK90" i="5"/>
  <c r="AL90" i="5"/>
  <c r="AM90" i="5"/>
  <c r="AN90" i="5"/>
  <c r="AO90" i="5"/>
  <c r="AK91" i="5"/>
  <c r="AL91" i="5"/>
  <c r="AM91" i="5"/>
  <c r="AN91" i="5"/>
  <c r="AO91" i="5"/>
  <c r="AK92" i="5"/>
  <c r="AL92" i="5"/>
  <c r="AM92" i="5"/>
  <c r="AN92" i="5"/>
  <c r="AO92" i="5"/>
  <c r="AK93" i="5"/>
  <c r="AL93" i="5"/>
  <c r="AM93" i="5"/>
  <c r="AN93" i="5"/>
  <c r="AO93" i="5"/>
  <c r="AK94" i="5"/>
  <c r="AL94" i="5"/>
  <c r="AM94" i="5"/>
  <c r="AN94" i="5"/>
  <c r="AO94" i="5"/>
  <c r="AK95" i="5"/>
  <c r="AL95" i="5"/>
  <c r="AM95" i="5"/>
  <c r="AN95" i="5"/>
  <c r="AO95" i="5"/>
  <c r="AK96" i="5"/>
  <c r="AL96" i="5"/>
  <c r="AM96" i="5"/>
  <c r="AN96" i="5"/>
  <c r="AO96" i="5"/>
  <c r="AK97" i="5"/>
  <c r="AL97" i="5"/>
  <c r="AM97" i="5"/>
  <c r="AN97" i="5"/>
  <c r="AO97" i="5"/>
  <c r="AK98" i="5"/>
  <c r="AL98" i="5"/>
  <c r="AM98" i="5"/>
  <c r="AN98" i="5"/>
  <c r="AO98" i="5"/>
  <c r="AK99" i="5"/>
  <c r="AL99" i="5"/>
  <c r="AM99" i="5"/>
  <c r="AN99" i="5"/>
  <c r="AO99" i="5"/>
  <c r="AK100" i="5"/>
  <c r="AL100" i="5"/>
  <c r="AM100" i="5"/>
  <c r="AN100" i="5"/>
  <c r="AO100" i="5"/>
  <c r="AK101" i="5"/>
  <c r="AL101" i="5"/>
  <c r="AM101" i="5"/>
  <c r="AN101" i="5"/>
  <c r="AO101" i="5"/>
  <c r="AK102" i="5"/>
  <c r="AL102" i="5"/>
  <c r="AM102" i="5"/>
  <c r="AN102" i="5"/>
  <c r="AO102" i="5"/>
  <c r="AK103" i="5"/>
  <c r="AL103" i="5"/>
  <c r="AM103" i="5"/>
  <c r="AN103" i="5"/>
  <c r="AO103" i="5"/>
  <c r="AK104" i="5"/>
  <c r="AL104" i="5"/>
  <c r="AM104" i="5"/>
  <c r="AN104" i="5"/>
  <c r="AO104" i="5"/>
  <c r="AK105" i="5"/>
  <c r="AL105" i="5"/>
  <c r="AM105" i="5"/>
  <c r="AN105" i="5"/>
  <c r="AO105" i="5"/>
  <c r="AK106" i="5"/>
  <c r="AL106" i="5"/>
  <c r="AM106" i="5"/>
  <c r="AN106" i="5"/>
  <c r="AO106" i="5"/>
  <c r="AK107" i="5"/>
  <c r="AL107" i="5"/>
  <c r="AM107" i="5"/>
  <c r="AN107" i="5"/>
  <c r="AO107" i="5"/>
  <c r="AK108" i="5"/>
  <c r="AL108" i="5"/>
  <c r="AM108" i="5"/>
  <c r="AN108" i="5"/>
  <c r="AO108" i="5"/>
  <c r="AL2" i="5"/>
  <c r="AM2" i="5"/>
  <c r="AN2" i="5"/>
  <c r="AO2" i="5"/>
  <c r="AK2" i="5"/>
  <c r="AI3" i="5"/>
  <c r="AJ3" i="5"/>
  <c r="AI4" i="5"/>
  <c r="AJ4" i="5"/>
  <c r="AI5" i="5"/>
  <c r="AJ5" i="5"/>
  <c r="AI6" i="5"/>
  <c r="AJ6" i="5"/>
  <c r="AI7" i="5"/>
  <c r="AJ7" i="5"/>
  <c r="AI8" i="5"/>
  <c r="AJ8" i="5"/>
  <c r="AI9" i="5"/>
  <c r="AJ9" i="5"/>
  <c r="AI10" i="5"/>
  <c r="AJ10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I23" i="5"/>
  <c r="AJ23" i="5"/>
  <c r="AI24" i="5"/>
  <c r="AJ24" i="5"/>
  <c r="AI25" i="5"/>
  <c r="AJ25" i="5"/>
  <c r="AI26" i="5"/>
  <c r="AJ26" i="5"/>
  <c r="AI27" i="5"/>
  <c r="AJ27" i="5"/>
  <c r="AI28" i="5"/>
  <c r="AJ28" i="5"/>
  <c r="AI29" i="5"/>
  <c r="AJ29" i="5"/>
  <c r="AI30" i="5"/>
  <c r="AJ30" i="5"/>
  <c r="AI31" i="5"/>
  <c r="AJ31" i="5"/>
  <c r="AI32" i="5"/>
  <c r="AJ32" i="5"/>
  <c r="AI33" i="5"/>
  <c r="AJ33" i="5"/>
  <c r="AI34" i="5"/>
  <c r="AJ34" i="5"/>
  <c r="AI35" i="5"/>
  <c r="AJ35" i="5"/>
  <c r="AI36" i="5"/>
  <c r="AJ36" i="5"/>
  <c r="AI37" i="5"/>
  <c r="AJ37" i="5"/>
  <c r="AI38" i="5"/>
  <c r="AJ38" i="5"/>
  <c r="AI39" i="5"/>
  <c r="AJ39" i="5"/>
  <c r="AI40" i="5"/>
  <c r="AJ40" i="5"/>
  <c r="AI41" i="5"/>
  <c r="AJ41" i="5"/>
  <c r="AI42" i="5"/>
  <c r="AJ42" i="5"/>
  <c r="AI43" i="5"/>
  <c r="AJ43" i="5"/>
  <c r="AI44" i="5"/>
  <c r="AJ44" i="5"/>
  <c r="AI45" i="5"/>
  <c r="AJ45" i="5"/>
  <c r="AI46" i="5"/>
  <c r="AJ46" i="5"/>
  <c r="AI47" i="5"/>
  <c r="AJ47" i="5"/>
  <c r="AI48" i="5"/>
  <c r="AJ48" i="5"/>
  <c r="AI49" i="5"/>
  <c r="AJ49" i="5"/>
  <c r="AI50" i="5"/>
  <c r="AJ50" i="5"/>
  <c r="AI51" i="5"/>
  <c r="AJ51" i="5"/>
  <c r="AI52" i="5"/>
  <c r="AJ52" i="5"/>
  <c r="AI53" i="5"/>
  <c r="AJ53" i="5"/>
  <c r="AI54" i="5"/>
  <c r="AJ54" i="5"/>
  <c r="AI55" i="5"/>
  <c r="AJ55" i="5"/>
  <c r="AI56" i="5"/>
  <c r="AJ56" i="5"/>
  <c r="AI57" i="5"/>
  <c r="AJ57" i="5"/>
  <c r="AI58" i="5"/>
  <c r="AJ58" i="5"/>
  <c r="AI59" i="5"/>
  <c r="AJ59" i="5"/>
  <c r="AI60" i="5"/>
  <c r="AJ60" i="5"/>
  <c r="AI61" i="5"/>
  <c r="AJ61" i="5"/>
  <c r="AI62" i="5"/>
  <c r="AJ62" i="5"/>
  <c r="AI63" i="5"/>
  <c r="AJ63" i="5"/>
  <c r="AI64" i="5"/>
  <c r="AJ64" i="5"/>
  <c r="AI65" i="5"/>
  <c r="AJ65" i="5"/>
  <c r="AI66" i="5"/>
  <c r="AJ66" i="5"/>
  <c r="AI67" i="5"/>
  <c r="AJ67" i="5"/>
  <c r="AI68" i="5"/>
  <c r="AJ68" i="5"/>
  <c r="AI69" i="5"/>
  <c r="AJ69" i="5"/>
  <c r="AI70" i="5"/>
  <c r="AJ70" i="5"/>
  <c r="AI71" i="5"/>
  <c r="AJ71" i="5"/>
  <c r="AI72" i="5"/>
  <c r="AJ72" i="5"/>
  <c r="AI73" i="5"/>
  <c r="AJ73" i="5"/>
  <c r="AI74" i="5"/>
  <c r="AJ74" i="5"/>
  <c r="AI75" i="5"/>
  <c r="AJ75" i="5"/>
  <c r="AI76" i="5"/>
  <c r="AJ76" i="5"/>
  <c r="AI77" i="5"/>
  <c r="AJ77" i="5"/>
  <c r="AI78" i="5"/>
  <c r="AJ78" i="5"/>
  <c r="AI79" i="5"/>
  <c r="AJ79" i="5"/>
  <c r="AI80" i="5"/>
  <c r="AJ80" i="5"/>
  <c r="AI81" i="5"/>
  <c r="AJ81" i="5"/>
  <c r="AI82" i="5"/>
  <c r="AJ82" i="5"/>
  <c r="AI83" i="5"/>
  <c r="AJ83" i="5"/>
  <c r="AI84" i="5"/>
  <c r="AJ84" i="5"/>
  <c r="AI85" i="5"/>
  <c r="AJ85" i="5"/>
  <c r="AI86" i="5"/>
  <c r="AJ86" i="5"/>
  <c r="AI87" i="5"/>
  <c r="AJ87" i="5"/>
  <c r="AI88" i="5"/>
  <c r="AJ88" i="5"/>
  <c r="AI89" i="5"/>
  <c r="AJ89" i="5"/>
  <c r="AI90" i="5"/>
  <c r="AJ90" i="5"/>
  <c r="AI91" i="5"/>
  <c r="AJ91" i="5"/>
  <c r="AI92" i="5"/>
  <c r="AJ92" i="5"/>
  <c r="AI93" i="5"/>
  <c r="AJ93" i="5"/>
  <c r="AI94" i="5"/>
  <c r="AJ94" i="5"/>
  <c r="AI95" i="5"/>
  <c r="AJ95" i="5"/>
  <c r="AI96" i="5"/>
  <c r="AJ96" i="5"/>
  <c r="AI97" i="5"/>
  <c r="AJ97" i="5"/>
  <c r="AI98" i="5"/>
  <c r="AJ98" i="5"/>
  <c r="AI99" i="5"/>
  <c r="AJ99" i="5"/>
  <c r="AI100" i="5"/>
  <c r="AJ100" i="5"/>
  <c r="AI101" i="5"/>
  <c r="AJ101" i="5"/>
  <c r="AI102" i="5"/>
  <c r="AJ102" i="5"/>
  <c r="AI103" i="5"/>
  <c r="AJ103" i="5"/>
  <c r="AI104" i="5"/>
  <c r="AJ104" i="5"/>
  <c r="AI105" i="5"/>
  <c r="AJ105" i="5"/>
  <c r="AI106" i="5"/>
  <c r="AJ106" i="5"/>
  <c r="AI107" i="5"/>
  <c r="AJ107" i="5"/>
  <c r="AI108" i="5"/>
  <c r="AJ108" i="5"/>
  <c r="AJ2" i="5"/>
  <c r="AI2" i="5"/>
  <c r="AG3" i="5"/>
  <c r="AH3" i="5"/>
  <c r="AG4" i="5"/>
  <c r="AH4" i="5"/>
  <c r="AG5" i="5"/>
  <c r="AH5" i="5"/>
  <c r="AG6" i="5"/>
  <c r="AH6" i="5"/>
  <c r="AG7" i="5"/>
  <c r="AH7" i="5"/>
  <c r="AG8" i="5"/>
  <c r="AH8" i="5"/>
  <c r="AG9" i="5"/>
  <c r="AH9" i="5"/>
  <c r="AG10" i="5"/>
  <c r="AH10" i="5"/>
  <c r="AG11" i="5"/>
  <c r="AH11" i="5"/>
  <c r="AG12" i="5"/>
  <c r="AH12" i="5"/>
  <c r="AG13" i="5"/>
  <c r="AH13" i="5"/>
  <c r="AG14" i="5"/>
  <c r="AH14" i="5"/>
  <c r="AG15" i="5"/>
  <c r="AH15" i="5"/>
  <c r="AG16" i="5"/>
  <c r="AH16" i="5"/>
  <c r="AG17" i="5"/>
  <c r="AH17" i="5"/>
  <c r="AG18" i="5"/>
  <c r="AH18" i="5"/>
  <c r="AG19" i="5"/>
  <c r="AH19" i="5"/>
  <c r="AG20" i="5"/>
  <c r="AH20" i="5"/>
  <c r="AG21" i="5"/>
  <c r="AH21" i="5"/>
  <c r="AG22" i="5"/>
  <c r="AH22" i="5"/>
  <c r="AG23" i="5"/>
  <c r="AH23" i="5"/>
  <c r="AG24" i="5"/>
  <c r="AH24" i="5"/>
  <c r="AG25" i="5"/>
  <c r="AH25" i="5"/>
  <c r="AG26" i="5"/>
  <c r="AH26" i="5"/>
  <c r="AG27" i="5"/>
  <c r="AH27" i="5"/>
  <c r="AG28" i="5"/>
  <c r="AH28" i="5"/>
  <c r="AG29" i="5"/>
  <c r="AH29" i="5"/>
  <c r="AG30" i="5"/>
  <c r="AH30" i="5"/>
  <c r="AG31" i="5"/>
  <c r="AH31" i="5"/>
  <c r="AG32" i="5"/>
  <c r="AH32" i="5"/>
  <c r="AG33" i="5"/>
  <c r="AH33" i="5"/>
  <c r="AG34" i="5"/>
  <c r="AH34" i="5"/>
  <c r="AG35" i="5"/>
  <c r="AH35" i="5"/>
  <c r="AG36" i="5"/>
  <c r="AH36" i="5"/>
  <c r="AG37" i="5"/>
  <c r="AH37" i="5"/>
  <c r="AG38" i="5"/>
  <c r="AH38" i="5"/>
  <c r="AG39" i="5"/>
  <c r="AH39" i="5"/>
  <c r="AG40" i="5"/>
  <c r="AH40" i="5"/>
  <c r="AG41" i="5"/>
  <c r="AH41" i="5"/>
  <c r="AG42" i="5"/>
  <c r="AH42" i="5"/>
  <c r="AG43" i="5"/>
  <c r="AH43" i="5"/>
  <c r="AG44" i="5"/>
  <c r="AH44" i="5"/>
  <c r="AG45" i="5"/>
  <c r="AH45" i="5"/>
  <c r="AG46" i="5"/>
  <c r="AH46" i="5"/>
  <c r="AG47" i="5"/>
  <c r="AH47" i="5"/>
  <c r="AG48" i="5"/>
  <c r="AH48" i="5"/>
  <c r="AG49" i="5"/>
  <c r="AH49" i="5"/>
  <c r="AG50" i="5"/>
  <c r="AH50" i="5"/>
  <c r="AG51" i="5"/>
  <c r="AH51" i="5"/>
  <c r="AG52" i="5"/>
  <c r="AH52" i="5"/>
  <c r="AG53" i="5"/>
  <c r="AH53" i="5"/>
  <c r="AG54" i="5"/>
  <c r="AH54" i="5"/>
  <c r="AG55" i="5"/>
  <c r="AH55" i="5"/>
  <c r="AG56" i="5"/>
  <c r="AH56" i="5"/>
  <c r="AG57" i="5"/>
  <c r="AH57" i="5"/>
  <c r="AG58" i="5"/>
  <c r="AH58" i="5"/>
  <c r="AG59" i="5"/>
  <c r="AH59" i="5"/>
  <c r="AG60" i="5"/>
  <c r="AH60" i="5"/>
  <c r="AG61" i="5"/>
  <c r="AH61" i="5"/>
  <c r="AG62" i="5"/>
  <c r="AH62" i="5"/>
  <c r="AG63" i="5"/>
  <c r="AH63" i="5"/>
  <c r="AG64" i="5"/>
  <c r="AH64" i="5"/>
  <c r="AG65" i="5"/>
  <c r="AH65" i="5"/>
  <c r="AG66" i="5"/>
  <c r="AH66" i="5"/>
  <c r="AG67" i="5"/>
  <c r="AH67" i="5"/>
  <c r="AG68" i="5"/>
  <c r="AH68" i="5"/>
  <c r="AG69" i="5"/>
  <c r="AH69" i="5"/>
  <c r="AG70" i="5"/>
  <c r="AH70" i="5"/>
  <c r="AG71" i="5"/>
  <c r="AH71" i="5"/>
  <c r="AG72" i="5"/>
  <c r="AH72" i="5"/>
  <c r="AG73" i="5"/>
  <c r="AH73" i="5"/>
  <c r="AG74" i="5"/>
  <c r="AH74" i="5"/>
  <c r="AG75" i="5"/>
  <c r="AH75" i="5"/>
  <c r="AG76" i="5"/>
  <c r="AH76" i="5"/>
  <c r="AG77" i="5"/>
  <c r="AH77" i="5"/>
  <c r="AG78" i="5"/>
  <c r="AH78" i="5"/>
  <c r="AG79" i="5"/>
  <c r="AH79" i="5"/>
  <c r="AG80" i="5"/>
  <c r="AH80" i="5"/>
  <c r="AG81" i="5"/>
  <c r="AH81" i="5"/>
  <c r="AG82" i="5"/>
  <c r="AH82" i="5"/>
  <c r="AG83" i="5"/>
  <c r="AH83" i="5"/>
  <c r="AG84" i="5"/>
  <c r="AH84" i="5"/>
  <c r="AG85" i="5"/>
  <c r="AH85" i="5"/>
  <c r="AG86" i="5"/>
  <c r="AH86" i="5"/>
  <c r="AG87" i="5"/>
  <c r="AH87" i="5"/>
  <c r="AG88" i="5"/>
  <c r="AH88" i="5"/>
  <c r="AG89" i="5"/>
  <c r="AH89" i="5"/>
  <c r="AG90" i="5"/>
  <c r="AH90" i="5"/>
  <c r="AG91" i="5"/>
  <c r="AH91" i="5"/>
  <c r="AG92" i="5"/>
  <c r="AH92" i="5"/>
  <c r="AG93" i="5"/>
  <c r="AH93" i="5"/>
  <c r="AG94" i="5"/>
  <c r="AH94" i="5"/>
  <c r="AG95" i="5"/>
  <c r="AH95" i="5"/>
  <c r="AG96" i="5"/>
  <c r="AH96" i="5"/>
  <c r="AG97" i="5"/>
  <c r="AH97" i="5"/>
  <c r="AG98" i="5"/>
  <c r="AH98" i="5"/>
  <c r="AG99" i="5"/>
  <c r="AH99" i="5"/>
  <c r="AG100" i="5"/>
  <c r="AH100" i="5"/>
  <c r="AG101" i="5"/>
  <c r="AH101" i="5"/>
  <c r="AG102" i="5"/>
  <c r="AH102" i="5"/>
  <c r="AG103" i="5"/>
  <c r="AH103" i="5"/>
  <c r="AG104" i="5"/>
  <c r="AH104" i="5"/>
  <c r="AG105" i="5"/>
  <c r="AH105" i="5"/>
  <c r="AG106" i="5"/>
  <c r="AH106" i="5"/>
  <c r="AG107" i="5"/>
  <c r="AH107" i="5"/>
  <c r="AG108" i="5"/>
  <c r="AH108" i="5"/>
  <c r="AH2" i="5"/>
  <c r="AG2" i="5"/>
  <c r="AB3" i="5"/>
  <c r="AC3" i="5"/>
  <c r="AD3" i="5"/>
  <c r="AE3" i="5"/>
  <c r="AF3" i="5"/>
  <c r="AB4" i="5"/>
  <c r="AC4" i="5"/>
  <c r="AD4" i="5"/>
  <c r="AE4" i="5"/>
  <c r="AF4" i="5"/>
  <c r="AB5" i="5"/>
  <c r="AC5" i="5"/>
  <c r="AD5" i="5"/>
  <c r="AE5" i="5"/>
  <c r="AF5" i="5"/>
  <c r="AB6" i="5"/>
  <c r="AC6" i="5"/>
  <c r="AD6" i="5"/>
  <c r="AE6" i="5"/>
  <c r="AF6" i="5"/>
  <c r="AB7" i="5"/>
  <c r="AC7" i="5"/>
  <c r="AD7" i="5"/>
  <c r="AE7" i="5"/>
  <c r="AF7" i="5"/>
  <c r="AB8" i="5"/>
  <c r="AC8" i="5"/>
  <c r="AD8" i="5"/>
  <c r="AE8" i="5"/>
  <c r="AF8" i="5"/>
  <c r="AB9" i="5"/>
  <c r="AC9" i="5"/>
  <c r="AD9" i="5"/>
  <c r="AE9" i="5"/>
  <c r="AF9" i="5"/>
  <c r="AB10" i="5"/>
  <c r="AC10" i="5"/>
  <c r="AD10" i="5"/>
  <c r="AE10" i="5"/>
  <c r="AF10" i="5"/>
  <c r="AB11" i="5"/>
  <c r="AC11" i="5"/>
  <c r="AD11" i="5"/>
  <c r="AE11" i="5"/>
  <c r="AF11" i="5"/>
  <c r="AB12" i="5"/>
  <c r="AC12" i="5"/>
  <c r="AD12" i="5"/>
  <c r="AE12" i="5"/>
  <c r="AF12" i="5"/>
  <c r="AB13" i="5"/>
  <c r="AC13" i="5"/>
  <c r="AD13" i="5"/>
  <c r="AE13" i="5"/>
  <c r="AF13" i="5"/>
  <c r="AB14" i="5"/>
  <c r="AC14" i="5"/>
  <c r="AD14" i="5"/>
  <c r="AE14" i="5"/>
  <c r="AF14" i="5"/>
  <c r="AB15" i="5"/>
  <c r="AC15" i="5"/>
  <c r="AD15" i="5"/>
  <c r="AE15" i="5"/>
  <c r="AF15" i="5"/>
  <c r="AB16" i="5"/>
  <c r="AC16" i="5"/>
  <c r="AD16" i="5"/>
  <c r="AE16" i="5"/>
  <c r="AF16" i="5"/>
  <c r="AB17" i="5"/>
  <c r="AC17" i="5"/>
  <c r="AD17" i="5"/>
  <c r="AE17" i="5"/>
  <c r="AF17" i="5"/>
  <c r="AB18" i="5"/>
  <c r="AC18" i="5"/>
  <c r="AD18" i="5"/>
  <c r="AE18" i="5"/>
  <c r="AF18" i="5"/>
  <c r="AB19" i="5"/>
  <c r="AC19" i="5"/>
  <c r="AD19" i="5"/>
  <c r="AE19" i="5"/>
  <c r="AF19" i="5"/>
  <c r="AB20" i="5"/>
  <c r="AC20" i="5"/>
  <c r="AD20" i="5"/>
  <c r="AE20" i="5"/>
  <c r="AF20" i="5"/>
  <c r="AB21" i="5"/>
  <c r="AC21" i="5"/>
  <c r="AD21" i="5"/>
  <c r="AE21" i="5"/>
  <c r="AF21" i="5"/>
  <c r="AB22" i="5"/>
  <c r="AC22" i="5"/>
  <c r="AD22" i="5"/>
  <c r="AE22" i="5"/>
  <c r="AF22" i="5"/>
  <c r="AB23" i="5"/>
  <c r="AC23" i="5"/>
  <c r="AD23" i="5"/>
  <c r="AE23" i="5"/>
  <c r="AF23" i="5"/>
  <c r="AB24" i="5"/>
  <c r="AC24" i="5"/>
  <c r="AD24" i="5"/>
  <c r="AE24" i="5"/>
  <c r="AF24" i="5"/>
  <c r="AB25" i="5"/>
  <c r="AC25" i="5"/>
  <c r="AD25" i="5"/>
  <c r="AE25" i="5"/>
  <c r="AF25" i="5"/>
  <c r="AB26" i="5"/>
  <c r="AC26" i="5"/>
  <c r="AD26" i="5"/>
  <c r="AE26" i="5"/>
  <c r="AF26" i="5"/>
  <c r="AB27" i="5"/>
  <c r="AC27" i="5"/>
  <c r="AD27" i="5"/>
  <c r="AE27" i="5"/>
  <c r="AF27" i="5"/>
  <c r="AB28" i="5"/>
  <c r="AC28" i="5"/>
  <c r="AD28" i="5"/>
  <c r="AE28" i="5"/>
  <c r="AF28" i="5"/>
  <c r="AB29" i="5"/>
  <c r="AC29" i="5"/>
  <c r="AD29" i="5"/>
  <c r="AE29" i="5"/>
  <c r="AF29" i="5"/>
  <c r="AB30" i="5"/>
  <c r="AC30" i="5"/>
  <c r="AD30" i="5"/>
  <c r="AE30" i="5"/>
  <c r="AF30" i="5"/>
  <c r="AB31" i="5"/>
  <c r="AC31" i="5"/>
  <c r="AD31" i="5"/>
  <c r="AE31" i="5"/>
  <c r="AF31" i="5"/>
  <c r="AB32" i="5"/>
  <c r="AC32" i="5"/>
  <c r="AD32" i="5"/>
  <c r="AE32" i="5"/>
  <c r="AF32" i="5"/>
  <c r="AB33" i="5"/>
  <c r="AC33" i="5"/>
  <c r="AD33" i="5"/>
  <c r="AE33" i="5"/>
  <c r="AF33" i="5"/>
  <c r="AB34" i="5"/>
  <c r="AC34" i="5"/>
  <c r="AD34" i="5"/>
  <c r="AE34" i="5"/>
  <c r="AF34" i="5"/>
  <c r="AB35" i="5"/>
  <c r="AC35" i="5"/>
  <c r="AD35" i="5"/>
  <c r="AE35" i="5"/>
  <c r="AF35" i="5"/>
  <c r="AB36" i="5"/>
  <c r="AC36" i="5"/>
  <c r="AD36" i="5"/>
  <c r="AE36" i="5"/>
  <c r="AF36" i="5"/>
  <c r="AB37" i="5"/>
  <c r="AC37" i="5"/>
  <c r="AD37" i="5"/>
  <c r="AE37" i="5"/>
  <c r="AF37" i="5"/>
  <c r="AB38" i="5"/>
  <c r="AC38" i="5"/>
  <c r="AD38" i="5"/>
  <c r="AE38" i="5"/>
  <c r="AF38" i="5"/>
  <c r="AB39" i="5"/>
  <c r="AC39" i="5"/>
  <c r="AD39" i="5"/>
  <c r="AE39" i="5"/>
  <c r="AF39" i="5"/>
  <c r="AB40" i="5"/>
  <c r="AC40" i="5"/>
  <c r="AD40" i="5"/>
  <c r="AE40" i="5"/>
  <c r="AF40" i="5"/>
  <c r="AB41" i="5"/>
  <c r="AC41" i="5"/>
  <c r="AD41" i="5"/>
  <c r="AE41" i="5"/>
  <c r="AF41" i="5"/>
  <c r="AB42" i="5"/>
  <c r="AC42" i="5"/>
  <c r="AD42" i="5"/>
  <c r="AE42" i="5"/>
  <c r="AF42" i="5"/>
  <c r="AB43" i="5"/>
  <c r="AC43" i="5"/>
  <c r="AD43" i="5"/>
  <c r="AE43" i="5"/>
  <c r="AF43" i="5"/>
  <c r="AB44" i="5"/>
  <c r="AC44" i="5"/>
  <c r="AD44" i="5"/>
  <c r="AE44" i="5"/>
  <c r="AF44" i="5"/>
  <c r="AB45" i="5"/>
  <c r="AC45" i="5"/>
  <c r="AD45" i="5"/>
  <c r="AE45" i="5"/>
  <c r="AF45" i="5"/>
  <c r="AB46" i="5"/>
  <c r="AC46" i="5"/>
  <c r="AD46" i="5"/>
  <c r="AE46" i="5"/>
  <c r="AF46" i="5"/>
  <c r="AB47" i="5"/>
  <c r="AC47" i="5"/>
  <c r="AD47" i="5"/>
  <c r="AE47" i="5"/>
  <c r="AF47" i="5"/>
  <c r="AB48" i="5"/>
  <c r="AC48" i="5"/>
  <c r="AD48" i="5"/>
  <c r="AE48" i="5"/>
  <c r="AF48" i="5"/>
  <c r="AB49" i="5"/>
  <c r="AC49" i="5"/>
  <c r="AD49" i="5"/>
  <c r="AE49" i="5"/>
  <c r="AF49" i="5"/>
  <c r="AB50" i="5"/>
  <c r="AC50" i="5"/>
  <c r="AD50" i="5"/>
  <c r="AE50" i="5"/>
  <c r="AF50" i="5"/>
  <c r="AB51" i="5"/>
  <c r="AC51" i="5"/>
  <c r="AD51" i="5"/>
  <c r="AE51" i="5"/>
  <c r="AF51" i="5"/>
  <c r="AB52" i="5"/>
  <c r="AC52" i="5"/>
  <c r="AD52" i="5"/>
  <c r="AE52" i="5"/>
  <c r="AF52" i="5"/>
  <c r="AB53" i="5"/>
  <c r="AC53" i="5"/>
  <c r="AD53" i="5"/>
  <c r="AE53" i="5"/>
  <c r="AF53" i="5"/>
  <c r="AB54" i="5"/>
  <c r="AC54" i="5"/>
  <c r="AD54" i="5"/>
  <c r="AE54" i="5"/>
  <c r="AF54" i="5"/>
  <c r="AB55" i="5"/>
  <c r="AC55" i="5"/>
  <c r="AD55" i="5"/>
  <c r="AE55" i="5"/>
  <c r="AF55" i="5"/>
  <c r="AB56" i="5"/>
  <c r="AC56" i="5"/>
  <c r="AD56" i="5"/>
  <c r="AE56" i="5"/>
  <c r="AF56" i="5"/>
  <c r="AB57" i="5"/>
  <c r="AC57" i="5"/>
  <c r="AD57" i="5"/>
  <c r="AE57" i="5"/>
  <c r="AF57" i="5"/>
  <c r="AB58" i="5"/>
  <c r="AC58" i="5"/>
  <c r="AD58" i="5"/>
  <c r="AE58" i="5"/>
  <c r="AF58" i="5"/>
  <c r="AB59" i="5"/>
  <c r="AC59" i="5"/>
  <c r="AD59" i="5"/>
  <c r="AE59" i="5"/>
  <c r="AF59" i="5"/>
  <c r="AB60" i="5"/>
  <c r="AC60" i="5"/>
  <c r="AD60" i="5"/>
  <c r="AE60" i="5"/>
  <c r="AF60" i="5"/>
  <c r="AB61" i="5"/>
  <c r="AC61" i="5"/>
  <c r="AD61" i="5"/>
  <c r="AE61" i="5"/>
  <c r="AF61" i="5"/>
  <c r="AB62" i="5"/>
  <c r="AC62" i="5"/>
  <c r="AD62" i="5"/>
  <c r="AE62" i="5"/>
  <c r="AF62" i="5"/>
  <c r="AB63" i="5"/>
  <c r="AC63" i="5"/>
  <c r="AD63" i="5"/>
  <c r="AE63" i="5"/>
  <c r="AF63" i="5"/>
  <c r="AB64" i="5"/>
  <c r="AC64" i="5"/>
  <c r="AD64" i="5"/>
  <c r="AE64" i="5"/>
  <c r="AF64" i="5"/>
  <c r="AB65" i="5"/>
  <c r="AC65" i="5"/>
  <c r="AD65" i="5"/>
  <c r="AE65" i="5"/>
  <c r="AF65" i="5"/>
  <c r="AB66" i="5"/>
  <c r="AC66" i="5"/>
  <c r="AD66" i="5"/>
  <c r="AE66" i="5"/>
  <c r="AF66" i="5"/>
  <c r="AB67" i="5"/>
  <c r="AC67" i="5"/>
  <c r="AD67" i="5"/>
  <c r="AE67" i="5"/>
  <c r="AF67" i="5"/>
  <c r="AB68" i="5"/>
  <c r="AC68" i="5"/>
  <c r="AD68" i="5"/>
  <c r="AE68" i="5"/>
  <c r="AF68" i="5"/>
  <c r="AB69" i="5"/>
  <c r="AC69" i="5"/>
  <c r="AD69" i="5"/>
  <c r="AE69" i="5"/>
  <c r="AF69" i="5"/>
  <c r="AB70" i="5"/>
  <c r="AC70" i="5"/>
  <c r="AD70" i="5"/>
  <c r="AE70" i="5"/>
  <c r="AF70" i="5"/>
  <c r="AB71" i="5"/>
  <c r="AC71" i="5"/>
  <c r="AD71" i="5"/>
  <c r="AE71" i="5"/>
  <c r="AF71" i="5"/>
  <c r="AB72" i="5"/>
  <c r="AC72" i="5"/>
  <c r="AD72" i="5"/>
  <c r="AE72" i="5"/>
  <c r="AF72" i="5"/>
  <c r="AB73" i="5"/>
  <c r="AC73" i="5"/>
  <c r="AD73" i="5"/>
  <c r="AE73" i="5"/>
  <c r="AF73" i="5"/>
  <c r="AB74" i="5"/>
  <c r="AC74" i="5"/>
  <c r="AD74" i="5"/>
  <c r="AE74" i="5"/>
  <c r="AF74" i="5"/>
  <c r="AB75" i="5"/>
  <c r="AC75" i="5"/>
  <c r="AD75" i="5"/>
  <c r="AE75" i="5"/>
  <c r="AF75" i="5"/>
  <c r="AB76" i="5"/>
  <c r="AC76" i="5"/>
  <c r="AD76" i="5"/>
  <c r="AE76" i="5"/>
  <c r="AF76" i="5"/>
  <c r="AB77" i="5"/>
  <c r="AC77" i="5"/>
  <c r="AD77" i="5"/>
  <c r="AE77" i="5"/>
  <c r="AF77" i="5"/>
  <c r="AB78" i="5"/>
  <c r="AC78" i="5"/>
  <c r="AD78" i="5"/>
  <c r="AE78" i="5"/>
  <c r="AF78" i="5"/>
  <c r="AB79" i="5"/>
  <c r="AC79" i="5"/>
  <c r="AD79" i="5"/>
  <c r="AE79" i="5"/>
  <c r="AF79" i="5"/>
  <c r="AB80" i="5"/>
  <c r="AC80" i="5"/>
  <c r="AD80" i="5"/>
  <c r="AE80" i="5"/>
  <c r="AF80" i="5"/>
  <c r="AB81" i="5"/>
  <c r="AC81" i="5"/>
  <c r="AD81" i="5"/>
  <c r="AE81" i="5"/>
  <c r="AF81" i="5"/>
  <c r="AB82" i="5"/>
  <c r="AC82" i="5"/>
  <c r="AD82" i="5"/>
  <c r="AE82" i="5"/>
  <c r="AF82" i="5"/>
  <c r="AB83" i="5"/>
  <c r="AC83" i="5"/>
  <c r="AD83" i="5"/>
  <c r="AE83" i="5"/>
  <c r="AF83" i="5"/>
  <c r="AB84" i="5"/>
  <c r="AC84" i="5"/>
  <c r="AD84" i="5"/>
  <c r="AE84" i="5"/>
  <c r="AF84" i="5"/>
  <c r="AB85" i="5"/>
  <c r="AC85" i="5"/>
  <c r="AD85" i="5"/>
  <c r="AE85" i="5"/>
  <c r="AF85" i="5"/>
  <c r="AB86" i="5"/>
  <c r="AC86" i="5"/>
  <c r="AD86" i="5"/>
  <c r="AE86" i="5"/>
  <c r="AF86" i="5"/>
  <c r="AB87" i="5"/>
  <c r="AC87" i="5"/>
  <c r="AD87" i="5"/>
  <c r="AE87" i="5"/>
  <c r="AF87" i="5"/>
  <c r="AB88" i="5"/>
  <c r="AC88" i="5"/>
  <c r="AD88" i="5"/>
  <c r="AE88" i="5"/>
  <c r="AF88" i="5"/>
  <c r="AB89" i="5"/>
  <c r="AC89" i="5"/>
  <c r="AD89" i="5"/>
  <c r="AE89" i="5"/>
  <c r="AF89" i="5"/>
  <c r="AB90" i="5"/>
  <c r="AC90" i="5"/>
  <c r="AD90" i="5"/>
  <c r="AE90" i="5"/>
  <c r="AF90" i="5"/>
  <c r="AB91" i="5"/>
  <c r="AC91" i="5"/>
  <c r="AD91" i="5"/>
  <c r="AE91" i="5"/>
  <c r="AF91" i="5"/>
  <c r="AB92" i="5"/>
  <c r="AC92" i="5"/>
  <c r="AD92" i="5"/>
  <c r="AE92" i="5"/>
  <c r="AF92" i="5"/>
  <c r="AB93" i="5"/>
  <c r="AC93" i="5"/>
  <c r="AD93" i="5"/>
  <c r="AE93" i="5"/>
  <c r="AF93" i="5"/>
  <c r="AB94" i="5"/>
  <c r="AC94" i="5"/>
  <c r="AD94" i="5"/>
  <c r="AE94" i="5"/>
  <c r="AF94" i="5"/>
  <c r="AB95" i="5"/>
  <c r="AC95" i="5"/>
  <c r="AD95" i="5"/>
  <c r="AE95" i="5"/>
  <c r="AF95" i="5"/>
  <c r="AB96" i="5"/>
  <c r="AC96" i="5"/>
  <c r="AD96" i="5"/>
  <c r="AE96" i="5"/>
  <c r="AF96" i="5"/>
  <c r="AB97" i="5"/>
  <c r="AC97" i="5"/>
  <c r="AD97" i="5"/>
  <c r="AE97" i="5"/>
  <c r="AF97" i="5"/>
  <c r="AB98" i="5"/>
  <c r="AC98" i="5"/>
  <c r="AD98" i="5"/>
  <c r="AE98" i="5"/>
  <c r="AF98" i="5"/>
  <c r="AB99" i="5"/>
  <c r="AC99" i="5"/>
  <c r="AD99" i="5"/>
  <c r="AE99" i="5"/>
  <c r="AF99" i="5"/>
  <c r="AB100" i="5"/>
  <c r="AC100" i="5"/>
  <c r="AD100" i="5"/>
  <c r="AE100" i="5"/>
  <c r="AF100" i="5"/>
  <c r="AB101" i="5"/>
  <c r="AC101" i="5"/>
  <c r="AD101" i="5"/>
  <c r="AE101" i="5"/>
  <c r="AF101" i="5"/>
  <c r="AB102" i="5"/>
  <c r="AC102" i="5"/>
  <c r="AD102" i="5"/>
  <c r="AE102" i="5"/>
  <c r="AF102" i="5"/>
  <c r="AB103" i="5"/>
  <c r="AC103" i="5"/>
  <c r="AD103" i="5"/>
  <c r="AE103" i="5"/>
  <c r="AF103" i="5"/>
  <c r="AB104" i="5"/>
  <c r="AC104" i="5"/>
  <c r="AD104" i="5"/>
  <c r="AE104" i="5"/>
  <c r="AF104" i="5"/>
  <c r="AB105" i="5"/>
  <c r="AC105" i="5"/>
  <c r="AD105" i="5"/>
  <c r="AE105" i="5"/>
  <c r="AF105" i="5"/>
  <c r="AB106" i="5"/>
  <c r="AC106" i="5"/>
  <c r="AD106" i="5"/>
  <c r="AE106" i="5"/>
  <c r="AF106" i="5"/>
  <c r="AB107" i="5"/>
  <c r="AC107" i="5"/>
  <c r="AD107" i="5"/>
  <c r="AE107" i="5"/>
  <c r="AF107" i="5"/>
  <c r="AB108" i="5"/>
  <c r="AC108" i="5"/>
  <c r="AD108" i="5"/>
  <c r="AE108" i="5"/>
  <c r="AF108" i="5"/>
  <c r="AC2" i="5"/>
  <c r="AD2" i="5"/>
  <c r="AE2" i="5"/>
  <c r="AF2" i="5"/>
  <c r="AB2" i="5"/>
  <c r="W3" i="5"/>
  <c r="X3" i="5"/>
  <c r="Y3" i="5"/>
  <c r="Z3" i="5"/>
  <c r="AA3" i="5"/>
  <c r="W4" i="5"/>
  <c r="X4" i="5"/>
  <c r="Y4" i="5"/>
  <c r="Z4" i="5"/>
  <c r="AA4" i="5"/>
  <c r="W5" i="5"/>
  <c r="X5" i="5"/>
  <c r="Y5" i="5"/>
  <c r="Z5" i="5"/>
  <c r="AA5" i="5"/>
  <c r="W6" i="5"/>
  <c r="X6" i="5"/>
  <c r="Y6" i="5"/>
  <c r="Z6" i="5"/>
  <c r="AA6" i="5"/>
  <c r="W7" i="5"/>
  <c r="X7" i="5"/>
  <c r="Y7" i="5"/>
  <c r="Z7" i="5"/>
  <c r="AA7" i="5"/>
  <c r="W8" i="5"/>
  <c r="X8" i="5"/>
  <c r="Y8" i="5"/>
  <c r="Z8" i="5"/>
  <c r="AA8" i="5"/>
  <c r="W9" i="5"/>
  <c r="X9" i="5"/>
  <c r="Y9" i="5"/>
  <c r="Z9" i="5"/>
  <c r="AA9" i="5"/>
  <c r="W10" i="5"/>
  <c r="X10" i="5"/>
  <c r="Y10" i="5"/>
  <c r="Z10" i="5"/>
  <c r="AA10" i="5"/>
  <c r="W11" i="5"/>
  <c r="X11" i="5"/>
  <c r="Y11" i="5"/>
  <c r="Z11" i="5"/>
  <c r="AA11" i="5"/>
  <c r="W12" i="5"/>
  <c r="X12" i="5"/>
  <c r="Y12" i="5"/>
  <c r="Z12" i="5"/>
  <c r="AA12" i="5"/>
  <c r="W13" i="5"/>
  <c r="X13" i="5"/>
  <c r="Y13" i="5"/>
  <c r="Z13" i="5"/>
  <c r="AA13" i="5"/>
  <c r="W14" i="5"/>
  <c r="X14" i="5"/>
  <c r="Y14" i="5"/>
  <c r="Z14" i="5"/>
  <c r="AA14" i="5"/>
  <c r="W15" i="5"/>
  <c r="X15" i="5"/>
  <c r="Y15" i="5"/>
  <c r="Z15" i="5"/>
  <c r="AA15" i="5"/>
  <c r="W16" i="5"/>
  <c r="X16" i="5"/>
  <c r="Y16" i="5"/>
  <c r="Z16" i="5"/>
  <c r="AA16" i="5"/>
  <c r="W17" i="5"/>
  <c r="X17" i="5"/>
  <c r="Y17" i="5"/>
  <c r="Z17" i="5"/>
  <c r="AA17" i="5"/>
  <c r="W18" i="5"/>
  <c r="X18" i="5"/>
  <c r="Y18" i="5"/>
  <c r="Z18" i="5"/>
  <c r="AA18" i="5"/>
  <c r="W19" i="5"/>
  <c r="X19" i="5"/>
  <c r="Y19" i="5"/>
  <c r="Z19" i="5"/>
  <c r="AA19" i="5"/>
  <c r="W20" i="5"/>
  <c r="X20" i="5"/>
  <c r="Y20" i="5"/>
  <c r="Z20" i="5"/>
  <c r="AA20" i="5"/>
  <c r="W21" i="5"/>
  <c r="X21" i="5"/>
  <c r="Y21" i="5"/>
  <c r="Z21" i="5"/>
  <c r="AA21" i="5"/>
  <c r="W22" i="5"/>
  <c r="X22" i="5"/>
  <c r="Y22" i="5"/>
  <c r="Z22" i="5"/>
  <c r="AA22" i="5"/>
  <c r="W23" i="5"/>
  <c r="X23" i="5"/>
  <c r="Y23" i="5"/>
  <c r="Z23" i="5"/>
  <c r="AA23" i="5"/>
  <c r="W24" i="5"/>
  <c r="X24" i="5"/>
  <c r="Y24" i="5"/>
  <c r="Z24" i="5"/>
  <c r="AA24" i="5"/>
  <c r="W25" i="5"/>
  <c r="X25" i="5"/>
  <c r="Y25" i="5"/>
  <c r="Z25" i="5"/>
  <c r="AA25" i="5"/>
  <c r="W26" i="5"/>
  <c r="X26" i="5"/>
  <c r="Y26" i="5"/>
  <c r="Z26" i="5"/>
  <c r="AA26" i="5"/>
  <c r="W27" i="5"/>
  <c r="X27" i="5"/>
  <c r="Y27" i="5"/>
  <c r="Z27" i="5"/>
  <c r="AA27" i="5"/>
  <c r="W28" i="5"/>
  <c r="X28" i="5"/>
  <c r="Y28" i="5"/>
  <c r="Z28" i="5"/>
  <c r="AA28" i="5"/>
  <c r="W29" i="5"/>
  <c r="X29" i="5"/>
  <c r="Y29" i="5"/>
  <c r="Z29" i="5"/>
  <c r="AA29" i="5"/>
  <c r="W30" i="5"/>
  <c r="X30" i="5"/>
  <c r="Y30" i="5"/>
  <c r="Z30" i="5"/>
  <c r="AA30" i="5"/>
  <c r="W31" i="5"/>
  <c r="X31" i="5"/>
  <c r="Y31" i="5"/>
  <c r="Z31" i="5"/>
  <c r="AA31" i="5"/>
  <c r="W32" i="5"/>
  <c r="X32" i="5"/>
  <c r="Y32" i="5"/>
  <c r="Z32" i="5"/>
  <c r="AA32" i="5"/>
  <c r="W33" i="5"/>
  <c r="X33" i="5"/>
  <c r="Y33" i="5"/>
  <c r="Z33" i="5"/>
  <c r="AA33" i="5"/>
  <c r="W34" i="5"/>
  <c r="X34" i="5"/>
  <c r="Y34" i="5"/>
  <c r="Z34" i="5"/>
  <c r="AA34" i="5"/>
  <c r="W35" i="5"/>
  <c r="X35" i="5"/>
  <c r="Y35" i="5"/>
  <c r="Z35" i="5"/>
  <c r="AA35" i="5"/>
  <c r="W36" i="5"/>
  <c r="X36" i="5"/>
  <c r="Y36" i="5"/>
  <c r="Z36" i="5"/>
  <c r="AA36" i="5"/>
  <c r="W37" i="5"/>
  <c r="X37" i="5"/>
  <c r="Y37" i="5"/>
  <c r="Z37" i="5"/>
  <c r="AA37" i="5"/>
  <c r="W38" i="5"/>
  <c r="X38" i="5"/>
  <c r="Y38" i="5"/>
  <c r="Z38" i="5"/>
  <c r="AA38" i="5"/>
  <c r="W39" i="5"/>
  <c r="X39" i="5"/>
  <c r="Y39" i="5"/>
  <c r="Z39" i="5"/>
  <c r="AA39" i="5"/>
  <c r="W40" i="5"/>
  <c r="X40" i="5"/>
  <c r="Y40" i="5"/>
  <c r="Z40" i="5"/>
  <c r="AA40" i="5"/>
  <c r="W41" i="5"/>
  <c r="X41" i="5"/>
  <c r="Y41" i="5"/>
  <c r="Z41" i="5"/>
  <c r="AA41" i="5"/>
  <c r="W42" i="5"/>
  <c r="X42" i="5"/>
  <c r="Y42" i="5"/>
  <c r="Z42" i="5"/>
  <c r="AA42" i="5"/>
  <c r="W43" i="5"/>
  <c r="X43" i="5"/>
  <c r="Y43" i="5"/>
  <c r="Z43" i="5"/>
  <c r="AA43" i="5"/>
  <c r="W44" i="5"/>
  <c r="X44" i="5"/>
  <c r="Y44" i="5"/>
  <c r="Z44" i="5"/>
  <c r="AA44" i="5"/>
  <c r="W45" i="5"/>
  <c r="X45" i="5"/>
  <c r="Y45" i="5"/>
  <c r="Z45" i="5"/>
  <c r="AA45" i="5"/>
  <c r="W46" i="5"/>
  <c r="X46" i="5"/>
  <c r="Y46" i="5"/>
  <c r="Z46" i="5"/>
  <c r="AA46" i="5"/>
  <c r="W47" i="5"/>
  <c r="X47" i="5"/>
  <c r="Y47" i="5"/>
  <c r="Z47" i="5"/>
  <c r="AA47" i="5"/>
  <c r="W48" i="5"/>
  <c r="X48" i="5"/>
  <c r="Y48" i="5"/>
  <c r="Z48" i="5"/>
  <c r="AA48" i="5"/>
  <c r="W49" i="5"/>
  <c r="X49" i="5"/>
  <c r="Y49" i="5"/>
  <c r="Z49" i="5"/>
  <c r="AA49" i="5"/>
  <c r="W50" i="5"/>
  <c r="X50" i="5"/>
  <c r="Y50" i="5"/>
  <c r="Z50" i="5"/>
  <c r="AA50" i="5"/>
  <c r="W51" i="5"/>
  <c r="X51" i="5"/>
  <c r="Y51" i="5"/>
  <c r="Z51" i="5"/>
  <c r="AA51" i="5"/>
  <c r="W52" i="5"/>
  <c r="X52" i="5"/>
  <c r="Y52" i="5"/>
  <c r="Z52" i="5"/>
  <c r="AA52" i="5"/>
  <c r="W53" i="5"/>
  <c r="X53" i="5"/>
  <c r="Y53" i="5"/>
  <c r="Z53" i="5"/>
  <c r="AA53" i="5"/>
  <c r="W54" i="5"/>
  <c r="X54" i="5"/>
  <c r="Y54" i="5"/>
  <c r="Z54" i="5"/>
  <c r="AA54" i="5"/>
  <c r="W55" i="5"/>
  <c r="X55" i="5"/>
  <c r="Y55" i="5"/>
  <c r="Z55" i="5"/>
  <c r="AA55" i="5"/>
  <c r="W56" i="5"/>
  <c r="X56" i="5"/>
  <c r="Y56" i="5"/>
  <c r="Z56" i="5"/>
  <c r="AA56" i="5"/>
  <c r="W57" i="5"/>
  <c r="X57" i="5"/>
  <c r="Y57" i="5"/>
  <c r="Z57" i="5"/>
  <c r="AA57" i="5"/>
  <c r="W58" i="5"/>
  <c r="X58" i="5"/>
  <c r="Y58" i="5"/>
  <c r="Z58" i="5"/>
  <c r="AA58" i="5"/>
  <c r="W59" i="5"/>
  <c r="X59" i="5"/>
  <c r="Y59" i="5"/>
  <c r="Z59" i="5"/>
  <c r="AA59" i="5"/>
  <c r="W60" i="5"/>
  <c r="X60" i="5"/>
  <c r="Y60" i="5"/>
  <c r="Z60" i="5"/>
  <c r="AA60" i="5"/>
  <c r="W61" i="5"/>
  <c r="X61" i="5"/>
  <c r="Y61" i="5"/>
  <c r="Z61" i="5"/>
  <c r="AA61" i="5"/>
  <c r="W62" i="5"/>
  <c r="X62" i="5"/>
  <c r="Y62" i="5"/>
  <c r="Z62" i="5"/>
  <c r="AA62" i="5"/>
  <c r="W63" i="5"/>
  <c r="X63" i="5"/>
  <c r="Y63" i="5"/>
  <c r="Z63" i="5"/>
  <c r="AA63" i="5"/>
  <c r="W64" i="5"/>
  <c r="X64" i="5"/>
  <c r="Y64" i="5"/>
  <c r="Z64" i="5"/>
  <c r="AA64" i="5"/>
  <c r="W65" i="5"/>
  <c r="X65" i="5"/>
  <c r="Y65" i="5"/>
  <c r="Z65" i="5"/>
  <c r="AA65" i="5"/>
  <c r="W66" i="5"/>
  <c r="X66" i="5"/>
  <c r="Y66" i="5"/>
  <c r="Z66" i="5"/>
  <c r="AA66" i="5"/>
  <c r="W67" i="5"/>
  <c r="X67" i="5"/>
  <c r="Y67" i="5"/>
  <c r="Z67" i="5"/>
  <c r="AA67" i="5"/>
  <c r="W68" i="5"/>
  <c r="X68" i="5"/>
  <c r="Y68" i="5"/>
  <c r="Z68" i="5"/>
  <c r="AA68" i="5"/>
  <c r="W69" i="5"/>
  <c r="X69" i="5"/>
  <c r="Y69" i="5"/>
  <c r="Z69" i="5"/>
  <c r="AA69" i="5"/>
  <c r="W70" i="5"/>
  <c r="X70" i="5"/>
  <c r="Y70" i="5"/>
  <c r="Z70" i="5"/>
  <c r="AA70" i="5"/>
  <c r="W71" i="5"/>
  <c r="X71" i="5"/>
  <c r="Y71" i="5"/>
  <c r="Z71" i="5"/>
  <c r="AA71" i="5"/>
  <c r="W72" i="5"/>
  <c r="X72" i="5"/>
  <c r="Y72" i="5"/>
  <c r="Z72" i="5"/>
  <c r="AA72" i="5"/>
  <c r="W73" i="5"/>
  <c r="X73" i="5"/>
  <c r="Y73" i="5"/>
  <c r="Z73" i="5"/>
  <c r="AA73" i="5"/>
  <c r="W74" i="5"/>
  <c r="X74" i="5"/>
  <c r="Y74" i="5"/>
  <c r="Z74" i="5"/>
  <c r="AA74" i="5"/>
  <c r="W75" i="5"/>
  <c r="X75" i="5"/>
  <c r="Y75" i="5"/>
  <c r="Z75" i="5"/>
  <c r="AA75" i="5"/>
  <c r="W76" i="5"/>
  <c r="X76" i="5"/>
  <c r="Y76" i="5"/>
  <c r="Z76" i="5"/>
  <c r="AA76" i="5"/>
  <c r="W77" i="5"/>
  <c r="X77" i="5"/>
  <c r="Y77" i="5"/>
  <c r="Z77" i="5"/>
  <c r="AA77" i="5"/>
  <c r="W78" i="5"/>
  <c r="X78" i="5"/>
  <c r="Y78" i="5"/>
  <c r="Z78" i="5"/>
  <c r="AA78" i="5"/>
  <c r="W79" i="5"/>
  <c r="X79" i="5"/>
  <c r="Y79" i="5"/>
  <c r="Z79" i="5"/>
  <c r="AA79" i="5"/>
  <c r="W80" i="5"/>
  <c r="X80" i="5"/>
  <c r="Y80" i="5"/>
  <c r="Z80" i="5"/>
  <c r="AA80" i="5"/>
  <c r="W81" i="5"/>
  <c r="X81" i="5"/>
  <c r="Y81" i="5"/>
  <c r="Z81" i="5"/>
  <c r="AA81" i="5"/>
  <c r="W82" i="5"/>
  <c r="X82" i="5"/>
  <c r="Y82" i="5"/>
  <c r="Z82" i="5"/>
  <c r="AA82" i="5"/>
  <c r="W83" i="5"/>
  <c r="X83" i="5"/>
  <c r="Y83" i="5"/>
  <c r="Z83" i="5"/>
  <c r="AA83" i="5"/>
  <c r="W84" i="5"/>
  <c r="X84" i="5"/>
  <c r="Y84" i="5"/>
  <c r="Z84" i="5"/>
  <c r="AA84" i="5"/>
  <c r="W85" i="5"/>
  <c r="X85" i="5"/>
  <c r="Y85" i="5"/>
  <c r="Z85" i="5"/>
  <c r="AA85" i="5"/>
  <c r="W86" i="5"/>
  <c r="X86" i="5"/>
  <c r="Y86" i="5"/>
  <c r="Z86" i="5"/>
  <c r="AA86" i="5"/>
  <c r="W87" i="5"/>
  <c r="X87" i="5"/>
  <c r="Y87" i="5"/>
  <c r="Z87" i="5"/>
  <c r="AA87" i="5"/>
  <c r="W88" i="5"/>
  <c r="X88" i="5"/>
  <c r="Y88" i="5"/>
  <c r="Z88" i="5"/>
  <c r="AA88" i="5"/>
  <c r="W89" i="5"/>
  <c r="X89" i="5"/>
  <c r="Y89" i="5"/>
  <c r="Z89" i="5"/>
  <c r="AA89" i="5"/>
  <c r="W90" i="5"/>
  <c r="X90" i="5"/>
  <c r="Y90" i="5"/>
  <c r="Z90" i="5"/>
  <c r="AA90" i="5"/>
  <c r="W91" i="5"/>
  <c r="X91" i="5"/>
  <c r="Y91" i="5"/>
  <c r="Z91" i="5"/>
  <c r="AA91" i="5"/>
  <c r="W92" i="5"/>
  <c r="X92" i="5"/>
  <c r="Y92" i="5"/>
  <c r="Z92" i="5"/>
  <c r="AA92" i="5"/>
  <c r="W93" i="5"/>
  <c r="X93" i="5"/>
  <c r="Y93" i="5"/>
  <c r="Z93" i="5"/>
  <c r="AA93" i="5"/>
  <c r="W94" i="5"/>
  <c r="X94" i="5"/>
  <c r="Y94" i="5"/>
  <c r="Z94" i="5"/>
  <c r="AA94" i="5"/>
  <c r="W95" i="5"/>
  <c r="X95" i="5"/>
  <c r="Y95" i="5"/>
  <c r="Z95" i="5"/>
  <c r="AA95" i="5"/>
  <c r="W96" i="5"/>
  <c r="X96" i="5"/>
  <c r="Y96" i="5"/>
  <c r="Z96" i="5"/>
  <c r="AA96" i="5"/>
  <c r="W97" i="5"/>
  <c r="X97" i="5"/>
  <c r="Y97" i="5"/>
  <c r="Z97" i="5"/>
  <c r="AA97" i="5"/>
  <c r="W98" i="5"/>
  <c r="X98" i="5"/>
  <c r="Y98" i="5"/>
  <c r="Z98" i="5"/>
  <c r="AA98" i="5"/>
  <c r="W99" i="5"/>
  <c r="X99" i="5"/>
  <c r="Y99" i="5"/>
  <c r="Z99" i="5"/>
  <c r="AA99" i="5"/>
  <c r="W100" i="5"/>
  <c r="X100" i="5"/>
  <c r="Y100" i="5"/>
  <c r="Z100" i="5"/>
  <c r="AA100" i="5"/>
  <c r="W101" i="5"/>
  <c r="X101" i="5"/>
  <c r="Y101" i="5"/>
  <c r="Z101" i="5"/>
  <c r="AA101" i="5"/>
  <c r="W102" i="5"/>
  <c r="X102" i="5"/>
  <c r="Y102" i="5"/>
  <c r="Z102" i="5"/>
  <c r="AA102" i="5"/>
  <c r="W103" i="5"/>
  <c r="X103" i="5"/>
  <c r="Y103" i="5"/>
  <c r="Z103" i="5"/>
  <c r="AA103" i="5"/>
  <c r="W104" i="5"/>
  <c r="X104" i="5"/>
  <c r="Y104" i="5"/>
  <c r="Z104" i="5"/>
  <c r="AA104" i="5"/>
  <c r="W105" i="5"/>
  <c r="X105" i="5"/>
  <c r="Y105" i="5"/>
  <c r="Z105" i="5"/>
  <c r="AA105" i="5"/>
  <c r="W106" i="5"/>
  <c r="X106" i="5"/>
  <c r="Y106" i="5"/>
  <c r="Z106" i="5"/>
  <c r="AA106" i="5"/>
  <c r="W107" i="5"/>
  <c r="X107" i="5"/>
  <c r="Y107" i="5"/>
  <c r="Z107" i="5"/>
  <c r="AA107" i="5"/>
  <c r="W108" i="5"/>
  <c r="X108" i="5"/>
  <c r="Y108" i="5"/>
  <c r="Z108" i="5"/>
  <c r="AA108" i="5"/>
  <c r="X2" i="5"/>
  <c r="Y2" i="5"/>
  <c r="Z2" i="5"/>
  <c r="AA2" i="5"/>
  <c r="W2" i="5"/>
  <c r="R3" i="5"/>
  <c r="S3" i="5"/>
  <c r="T3" i="5"/>
  <c r="U3" i="5"/>
  <c r="V3" i="5"/>
  <c r="R4" i="5"/>
  <c r="S4" i="5"/>
  <c r="T4" i="5"/>
  <c r="U4" i="5"/>
  <c r="V4" i="5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R17" i="5"/>
  <c r="S17" i="5"/>
  <c r="T17" i="5"/>
  <c r="U17" i="5"/>
  <c r="V17" i="5"/>
  <c r="R18" i="5"/>
  <c r="S18" i="5"/>
  <c r="T18" i="5"/>
  <c r="U18" i="5"/>
  <c r="V18" i="5"/>
  <c r="R19" i="5"/>
  <c r="S19" i="5"/>
  <c r="T19" i="5"/>
  <c r="U19" i="5"/>
  <c r="V19" i="5"/>
  <c r="R20" i="5"/>
  <c r="S20" i="5"/>
  <c r="T20" i="5"/>
  <c r="U20" i="5"/>
  <c r="V20" i="5"/>
  <c r="R21" i="5"/>
  <c r="S21" i="5"/>
  <c r="T21" i="5"/>
  <c r="U21" i="5"/>
  <c r="V21" i="5"/>
  <c r="R22" i="5"/>
  <c r="S22" i="5"/>
  <c r="T22" i="5"/>
  <c r="U22" i="5"/>
  <c r="V22" i="5"/>
  <c r="R23" i="5"/>
  <c r="S23" i="5"/>
  <c r="T23" i="5"/>
  <c r="U23" i="5"/>
  <c r="V23" i="5"/>
  <c r="R24" i="5"/>
  <c r="S24" i="5"/>
  <c r="T24" i="5"/>
  <c r="U24" i="5"/>
  <c r="V24" i="5"/>
  <c r="R25" i="5"/>
  <c r="S25" i="5"/>
  <c r="T25" i="5"/>
  <c r="U25" i="5"/>
  <c r="V25" i="5"/>
  <c r="R26" i="5"/>
  <c r="S26" i="5"/>
  <c r="T26" i="5"/>
  <c r="U26" i="5"/>
  <c r="V26" i="5"/>
  <c r="R27" i="5"/>
  <c r="S27" i="5"/>
  <c r="T27" i="5"/>
  <c r="U27" i="5"/>
  <c r="V27" i="5"/>
  <c r="R28" i="5"/>
  <c r="S28" i="5"/>
  <c r="T28" i="5"/>
  <c r="U28" i="5"/>
  <c r="V28" i="5"/>
  <c r="R29" i="5"/>
  <c r="S29" i="5"/>
  <c r="T29" i="5"/>
  <c r="U29" i="5"/>
  <c r="V29" i="5"/>
  <c r="R30" i="5"/>
  <c r="S30" i="5"/>
  <c r="T30" i="5"/>
  <c r="U30" i="5"/>
  <c r="V30" i="5"/>
  <c r="R31" i="5"/>
  <c r="S31" i="5"/>
  <c r="T31" i="5"/>
  <c r="U31" i="5"/>
  <c r="V31" i="5"/>
  <c r="R32" i="5"/>
  <c r="S32" i="5"/>
  <c r="T32" i="5"/>
  <c r="U32" i="5"/>
  <c r="V32" i="5"/>
  <c r="R33" i="5"/>
  <c r="S33" i="5"/>
  <c r="T33" i="5"/>
  <c r="U33" i="5"/>
  <c r="V33" i="5"/>
  <c r="R34" i="5"/>
  <c r="S34" i="5"/>
  <c r="T34" i="5"/>
  <c r="U34" i="5"/>
  <c r="V34" i="5"/>
  <c r="R35" i="5"/>
  <c r="S35" i="5"/>
  <c r="T35" i="5"/>
  <c r="U35" i="5"/>
  <c r="V35" i="5"/>
  <c r="R36" i="5"/>
  <c r="S36" i="5"/>
  <c r="T36" i="5"/>
  <c r="U36" i="5"/>
  <c r="V36" i="5"/>
  <c r="R37" i="5"/>
  <c r="S37" i="5"/>
  <c r="T37" i="5"/>
  <c r="U37" i="5"/>
  <c r="V37" i="5"/>
  <c r="R38" i="5"/>
  <c r="S38" i="5"/>
  <c r="T38" i="5"/>
  <c r="U38" i="5"/>
  <c r="V38" i="5"/>
  <c r="R39" i="5"/>
  <c r="S39" i="5"/>
  <c r="T39" i="5"/>
  <c r="U39" i="5"/>
  <c r="V39" i="5"/>
  <c r="R40" i="5"/>
  <c r="S40" i="5"/>
  <c r="T40" i="5"/>
  <c r="U40" i="5"/>
  <c r="V40" i="5"/>
  <c r="R41" i="5"/>
  <c r="S41" i="5"/>
  <c r="T41" i="5"/>
  <c r="U41" i="5"/>
  <c r="V41" i="5"/>
  <c r="R42" i="5"/>
  <c r="S42" i="5"/>
  <c r="T42" i="5"/>
  <c r="U42" i="5"/>
  <c r="V42" i="5"/>
  <c r="R43" i="5"/>
  <c r="S43" i="5"/>
  <c r="T43" i="5"/>
  <c r="U43" i="5"/>
  <c r="V43" i="5"/>
  <c r="R44" i="5"/>
  <c r="S44" i="5"/>
  <c r="T44" i="5"/>
  <c r="U44" i="5"/>
  <c r="V44" i="5"/>
  <c r="R45" i="5"/>
  <c r="S45" i="5"/>
  <c r="T45" i="5"/>
  <c r="U45" i="5"/>
  <c r="V45" i="5"/>
  <c r="R46" i="5"/>
  <c r="S46" i="5"/>
  <c r="T46" i="5"/>
  <c r="U46" i="5"/>
  <c r="V46" i="5"/>
  <c r="R47" i="5"/>
  <c r="S47" i="5"/>
  <c r="T47" i="5"/>
  <c r="U47" i="5"/>
  <c r="V47" i="5"/>
  <c r="R48" i="5"/>
  <c r="S48" i="5"/>
  <c r="T48" i="5"/>
  <c r="U48" i="5"/>
  <c r="V48" i="5"/>
  <c r="R49" i="5"/>
  <c r="S49" i="5"/>
  <c r="T49" i="5"/>
  <c r="U49" i="5"/>
  <c r="V49" i="5"/>
  <c r="R50" i="5"/>
  <c r="S50" i="5"/>
  <c r="T50" i="5"/>
  <c r="U50" i="5"/>
  <c r="V50" i="5"/>
  <c r="R51" i="5"/>
  <c r="S51" i="5"/>
  <c r="T51" i="5"/>
  <c r="U51" i="5"/>
  <c r="V51" i="5"/>
  <c r="R52" i="5"/>
  <c r="S52" i="5"/>
  <c r="T52" i="5"/>
  <c r="U52" i="5"/>
  <c r="V52" i="5"/>
  <c r="R53" i="5"/>
  <c r="S53" i="5"/>
  <c r="T53" i="5"/>
  <c r="U53" i="5"/>
  <c r="V53" i="5"/>
  <c r="R54" i="5"/>
  <c r="S54" i="5"/>
  <c r="T54" i="5"/>
  <c r="U54" i="5"/>
  <c r="V54" i="5"/>
  <c r="R55" i="5"/>
  <c r="S55" i="5"/>
  <c r="T55" i="5"/>
  <c r="U55" i="5"/>
  <c r="V55" i="5"/>
  <c r="R56" i="5"/>
  <c r="S56" i="5"/>
  <c r="T56" i="5"/>
  <c r="U56" i="5"/>
  <c r="V56" i="5"/>
  <c r="R57" i="5"/>
  <c r="S57" i="5"/>
  <c r="T57" i="5"/>
  <c r="U57" i="5"/>
  <c r="V57" i="5"/>
  <c r="R58" i="5"/>
  <c r="S58" i="5"/>
  <c r="T58" i="5"/>
  <c r="U58" i="5"/>
  <c r="V58" i="5"/>
  <c r="R59" i="5"/>
  <c r="S59" i="5"/>
  <c r="T59" i="5"/>
  <c r="U59" i="5"/>
  <c r="V59" i="5"/>
  <c r="R60" i="5"/>
  <c r="S60" i="5"/>
  <c r="T60" i="5"/>
  <c r="U60" i="5"/>
  <c r="V60" i="5"/>
  <c r="R61" i="5"/>
  <c r="S61" i="5"/>
  <c r="T61" i="5"/>
  <c r="U61" i="5"/>
  <c r="V61" i="5"/>
  <c r="R62" i="5"/>
  <c r="S62" i="5"/>
  <c r="T62" i="5"/>
  <c r="U62" i="5"/>
  <c r="V62" i="5"/>
  <c r="R63" i="5"/>
  <c r="S63" i="5"/>
  <c r="T63" i="5"/>
  <c r="U63" i="5"/>
  <c r="V63" i="5"/>
  <c r="R64" i="5"/>
  <c r="S64" i="5"/>
  <c r="T64" i="5"/>
  <c r="U64" i="5"/>
  <c r="V64" i="5"/>
  <c r="R65" i="5"/>
  <c r="S65" i="5"/>
  <c r="T65" i="5"/>
  <c r="U65" i="5"/>
  <c r="V65" i="5"/>
  <c r="R66" i="5"/>
  <c r="S66" i="5"/>
  <c r="T66" i="5"/>
  <c r="U66" i="5"/>
  <c r="V66" i="5"/>
  <c r="R67" i="5"/>
  <c r="S67" i="5"/>
  <c r="T67" i="5"/>
  <c r="U67" i="5"/>
  <c r="V67" i="5"/>
  <c r="R68" i="5"/>
  <c r="S68" i="5"/>
  <c r="T68" i="5"/>
  <c r="U68" i="5"/>
  <c r="V68" i="5"/>
  <c r="R69" i="5"/>
  <c r="S69" i="5"/>
  <c r="T69" i="5"/>
  <c r="U69" i="5"/>
  <c r="V69" i="5"/>
  <c r="R70" i="5"/>
  <c r="S70" i="5"/>
  <c r="T70" i="5"/>
  <c r="U70" i="5"/>
  <c r="V70" i="5"/>
  <c r="R71" i="5"/>
  <c r="S71" i="5"/>
  <c r="T71" i="5"/>
  <c r="U71" i="5"/>
  <c r="V71" i="5"/>
  <c r="R72" i="5"/>
  <c r="S72" i="5"/>
  <c r="T72" i="5"/>
  <c r="U72" i="5"/>
  <c r="V72" i="5"/>
  <c r="R73" i="5"/>
  <c r="S73" i="5"/>
  <c r="T73" i="5"/>
  <c r="U73" i="5"/>
  <c r="V73" i="5"/>
  <c r="R74" i="5"/>
  <c r="S74" i="5"/>
  <c r="T74" i="5"/>
  <c r="U74" i="5"/>
  <c r="V74" i="5"/>
  <c r="R75" i="5"/>
  <c r="S75" i="5"/>
  <c r="T75" i="5"/>
  <c r="U75" i="5"/>
  <c r="V75" i="5"/>
  <c r="R76" i="5"/>
  <c r="S76" i="5"/>
  <c r="T76" i="5"/>
  <c r="U76" i="5"/>
  <c r="V76" i="5"/>
  <c r="R77" i="5"/>
  <c r="S77" i="5"/>
  <c r="T77" i="5"/>
  <c r="U77" i="5"/>
  <c r="V77" i="5"/>
  <c r="R78" i="5"/>
  <c r="S78" i="5"/>
  <c r="T78" i="5"/>
  <c r="U78" i="5"/>
  <c r="V78" i="5"/>
  <c r="R79" i="5"/>
  <c r="S79" i="5"/>
  <c r="T79" i="5"/>
  <c r="U79" i="5"/>
  <c r="V79" i="5"/>
  <c r="R80" i="5"/>
  <c r="S80" i="5"/>
  <c r="T80" i="5"/>
  <c r="U80" i="5"/>
  <c r="V80" i="5"/>
  <c r="R81" i="5"/>
  <c r="S81" i="5"/>
  <c r="T81" i="5"/>
  <c r="U81" i="5"/>
  <c r="V81" i="5"/>
  <c r="R82" i="5"/>
  <c r="S82" i="5"/>
  <c r="T82" i="5"/>
  <c r="U82" i="5"/>
  <c r="V82" i="5"/>
  <c r="R83" i="5"/>
  <c r="S83" i="5"/>
  <c r="T83" i="5"/>
  <c r="U83" i="5"/>
  <c r="V83" i="5"/>
  <c r="R84" i="5"/>
  <c r="S84" i="5"/>
  <c r="T84" i="5"/>
  <c r="U84" i="5"/>
  <c r="V84" i="5"/>
  <c r="R85" i="5"/>
  <c r="S85" i="5"/>
  <c r="T85" i="5"/>
  <c r="U85" i="5"/>
  <c r="V85" i="5"/>
  <c r="R86" i="5"/>
  <c r="S86" i="5"/>
  <c r="T86" i="5"/>
  <c r="U86" i="5"/>
  <c r="V86" i="5"/>
  <c r="R87" i="5"/>
  <c r="S87" i="5"/>
  <c r="T87" i="5"/>
  <c r="U87" i="5"/>
  <c r="V87" i="5"/>
  <c r="R88" i="5"/>
  <c r="S88" i="5"/>
  <c r="T88" i="5"/>
  <c r="U88" i="5"/>
  <c r="V88" i="5"/>
  <c r="R89" i="5"/>
  <c r="S89" i="5"/>
  <c r="T89" i="5"/>
  <c r="U89" i="5"/>
  <c r="V89" i="5"/>
  <c r="R90" i="5"/>
  <c r="S90" i="5"/>
  <c r="T90" i="5"/>
  <c r="U90" i="5"/>
  <c r="V90" i="5"/>
  <c r="R91" i="5"/>
  <c r="S91" i="5"/>
  <c r="T91" i="5"/>
  <c r="U91" i="5"/>
  <c r="V91" i="5"/>
  <c r="R92" i="5"/>
  <c r="S92" i="5"/>
  <c r="T92" i="5"/>
  <c r="U92" i="5"/>
  <c r="V92" i="5"/>
  <c r="R93" i="5"/>
  <c r="S93" i="5"/>
  <c r="T93" i="5"/>
  <c r="U93" i="5"/>
  <c r="V93" i="5"/>
  <c r="R94" i="5"/>
  <c r="S94" i="5"/>
  <c r="T94" i="5"/>
  <c r="U94" i="5"/>
  <c r="V94" i="5"/>
  <c r="R95" i="5"/>
  <c r="S95" i="5"/>
  <c r="T95" i="5"/>
  <c r="U95" i="5"/>
  <c r="V95" i="5"/>
  <c r="R96" i="5"/>
  <c r="S96" i="5"/>
  <c r="T96" i="5"/>
  <c r="U96" i="5"/>
  <c r="V96" i="5"/>
  <c r="R97" i="5"/>
  <c r="S97" i="5"/>
  <c r="T97" i="5"/>
  <c r="U97" i="5"/>
  <c r="V97" i="5"/>
  <c r="R98" i="5"/>
  <c r="S98" i="5"/>
  <c r="T98" i="5"/>
  <c r="U98" i="5"/>
  <c r="V98" i="5"/>
  <c r="R99" i="5"/>
  <c r="S99" i="5"/>
  <c r="T99" i="5"/>
  <c r="U99" i="5"/>
  <c r="V99" i="5"/>
  <c r="R100" i="5"/>
  <c r="S100" i="5"/>
  <c r="T100" i="5"/>
  <c r="U100" i="5"/>
  <c r="V100" i="5"/>
  <c r="R101" i="5"/>
  <c r="S101" i="5"/>
  <c r="T101" i="5"/>
  <c r="U101" i="5"/>
  <c r="V101" i="5"/>
  <c r="R102" i="5"/>
  <c r="S102" i="5"/>
  <c r="T102" i="5"/>
  <c r="U102" i="5"/>
  <c r="V102" i="5"/>
  <c r="R103" i="5"/>
  <c r="S103" i="5"/>
  <c r="T103" i="5"/>
  <c r="U103" i="5"/>
  <c r="V103" i="5"/>
  <c r="R104" i="5"/>
  <c r="S104" i="5"/>
  <c r="T104" i="5"/>
  <c r="U104" i="5"/>
  <c r="V104" i="5"/>
  <c r="R105" i="5"/>
  <c r="S105" i="5"/>
  <c r="T105" i="5"/>
  <c r="U105" i="5"/>
  <c r="V105" i="5"/>
  <c r="R106" i="5"/>
  <c r="S106" i="5"/>
  <c r="T106" i="5"/>
  <c r="U106" i="5"/>
  <c r="V106" i="5"/>
  <c r="R107" i="5"/>
  <c r="S107" i="5"/>
  <c r="T107" i="5"/>
  <c r="U107" i="5"/>
  <c r="V107" i="5"/>
  <c r="R108" i="5"/>
  <c r="S108" i="5"/>
  <c r="T108" i="5"/>
  <c r="U108" i="5"/>
  <c r="V108" i="5"/>
  <c r="S2" i="5"/>
  <c r="T2" i="5"/>
  <c r="U2" i="5"/>
  <c r="V2" i="5"/>
  <c r="R2" i="5"/>
  <c r="M3" i="5"/>
  <c r="N3" i="5"/>
  <c r="O3" i="5"/>
  <c r="P3" i="5"/>
  <c r="Q3" i="5"/>
  <c r="M4" i="5"/>
  <c r="N4" i="5"/>
  <c r="O4" i="5"/>
  <c r="P4" i="5"/>
  <c r="Q4" i="5"/>
  <c r="M5" i="5"/>
  <c r="N5" i="5"/>
  <c r="O5" i="5"/>
  <c r="P5" i="5"/>
  <c r="Q5" i="5"/>
  <c r="M6" i="5"/>
  <c r="N6" i="5"/>
  <c r="O6" i="5"/>
  <c r="P6" i="5"/>
  <c r="Q6" i="5"/>
  <c r="M7" i="5"/>
  <c r="N7" i="5"/>
  <c r="O7" i="5"/>
  <c r="P7" i="5"/>
  <c r="Q7" i="5"/>
  <c r="M8" i="5"/>
  <c r="N8" i="5"/>
  <c r="O8" i="5"/>
  <c r="P8" i="5"/>
  <c r="Q8" i="5"/>
  <c r="M9" i="5"/>
  <c r="N9" i="5"/>
  <c r="O9" i="5"/>
  <c r="P9" i="5"/>
  <c r="Q9" i="5"/>
  <c r="M10" i="5"/>
  <c r="N10" i="5"/>
  <c r="O10" i="5"/>
  <c r="P10" i="5"/>
  <c r="Q10" i="5"/>
  <c r="M11" i="5"/>
  <c r="N11" i="5"/>
  <c r="O11" i="5"/>
  <c r="P11" i="5"/>
  <c r="Q11" i="5"/>
  <c r="M12" i="5"/>
  <c r="N12" i="5"/>
  <c r="O12" i="5"/>
  <c r="P12" i="5"/>
  <c r="Q12" i="5"/>
  <c r="M13" i="5"/>
  <c r="N13" i="5"/>
  <c r="O13" i="5"/>
  <c r="P13" i="5"/>
  <c r="Q13" i="5"/>
  <c r="M14" i="5"/>
  <c r="N14" i="5"/>
  <c r="O14" i="5"/>
  <c r="P14" i="5"/>
  <c r="Q14" i="5"/>
  <c r="M15" i="5"/>
  <c r="N15" i="5"/>
  <c r="O15" i="5"/>
  <c r="P15" i="5"/>
  <c r="Q15" i="5"/>
  <c r="M16" i="5"/>
  <c r="N16" i="5"/>
  <c r="O16" i="5"/>
  <c r="P16" i="5"/>
  <c r="Q16" i="5"/>
  <c r="M17" i="5"/>
  <c r="N17" i="5"/>
  <c r="O17" i="5"/>
  <c r="P17" i="5"/>
  <c r="Q17" i="5"/>
  <c r="M18" i="5"/>
  <c r="N18" i="5"/>
  <c r="O18" i="5"/>
  <c r="P18" i="5"/>
  <c r="Q18" i="5"/>
  <c r="M19" i="5"/>
  <c r="N19" i="5"/>
  <c r="O19" i="5"/>
  <c r="P19" i="5"/>
  <c r="Q19" i="5"/>
  <c r="M20" i="5"/>
  <c r="N20" i="5"/>
  <c r="O20" i="5"/>
  <c r="P20" i="5"/>
  <c r="Q20" i="5"/>
  <c r="M21" i="5"/>
  <c r="N21" i="5"/>
  <c r="O21" i="5"/>
  <c r="P21" i="5"/>
  <c r="Q21" i="5"/>
  <c r="M22" i="5"/>
  <c r="N22" i="5"/>
  <c r="O22" i="5"/>
  <c r="P22" i="5"/>
  <c r="Q22" i="5"/>
  <c r="M23" i="5"/>
  <c r="N23" i="5"/>
  <c r="O23" i="5"/>
  <c r="P23" i="5"/>
  <c r="Q23" i="5"/>
  <c r="M24" i="5"/>
  <c r="N24" i="5"/>
  <c r="O24" i="5"/>
  <c r="P24" i="5"/>
  <c r="Q24" i="5"/>
  <c r="M25" i="5"/>
  <c r="N25" i="5"/>
  <c r="O25" i="5"/>
  <c r="P25" i="5"/>
  <c r="Q25" i="5"/>
  <c r="M26" i="5"/>
  <c r="N26" i="5"/>
  <c r="O26" i="5"/>
  <c r="P26" i="5"/>
  <c r="Q26" i="5"/>
  <c r="M27" i="5"/>
  <c r="N27" i="5"/>
  <c r="O27" i="5"/>
  <c r="P27" i="5"/>
  <c r="Q27" i="5"/>
  <c r="M28" i="5"/>
  <c r="N28" i="5"/>
  <c r="O28" i="5"/>
  <c r="P28" i="5"/>
  <c r="Q28" i="5"/>
  <c r="M29" i="5"/>
  <c r="N29" i="5"/>
  <c r="O29" i="5"/>
  <c r="P29" i="5"/>
  <c r="Q29" i="5"/>
  <c r="M30" i="5"/>
  <c r="N30" i="5"/>
  <c r="O30" i="5"/>
  <c r="P30" i="5"/>
  <c r="Q30" i="5"/>
  <c r="M31" i="5"/>
  <c r="N31" i="5"/>
  <c r="O31" i="5"/>
  <c r="P31" i="5"/>
  <c r="Q31" i="5"/>
  <c r="M32" i="5"/>
  <c r="N32" i="5"/>
  <c r="O32" i="5"/>
  <c r="P32" i="5"/>
  <c r="Q32" i="5"/>
  <c r="M33" i="5"/>
  <c r="N33" i="5"/>
  <c r="O33" i="5"/>
  <c r="P33" i="5"/>
  <c r="Q33" i="5"/>
  <c r="M34" i="5"/>
  <c r="N34" i="5"/>
  <c r="O34" i="5"/>
  <c r="P34" i="5"/>
  <c r="Q34" i="5"/>
  <c r="M35" i="5"/>
  <c r="N35" i="5"/>
  <c r="O35" i="5"/>
  <c r="P35" i="5"/>
  <c r="Q35" i="5"/>
  <c r="M36" i="5"/>
  <c r="N36" i="5"/>
  <c r="O36" i="5"/>
  <c r="P36" i="5"/>
  <c r="Q36" i="5"/>
  <c r="M37" i="5"/>
  <c r="N37" i="5"/>
  <c r="O37" i="5"/>
  <c r="P37" i="5"/>
  <c r="Q37" i="5"/>
  <c r="M38" i="5"/>
  <c r="N38" i="5"/>
  <c r="O38" i="5"/>
  <c r="P38" i="5"/>
  <c r="Q38" i="5"/>
  <c r="M39" i="5"/>
  <c r="N39" i="5"/>
  <c r="O39" i="5"/>
  <c r="P39" i="5"/>
  <c r="Q39" i="5"/>
  <c r="M40" i="5"/>
  <c r="N40" i="5"/>
  <c r="O40" i="5"/>
  <c r="P40" i="5"/>
  <c r="Q40" i="5"/>
  <c r="M41" i="5"/>
  <c r="N41" i="5"/>
  <c r="O41" i="5"/>
  <c r="P41" i="5"/>
  <c r="Q41" i="5"/>
  <c r="M42" i="5"/>
  <c r="N42" i="5"/>
  <c r="O42" i="5"/>
  <c r="P42" i="5"/>
  <c r="Q42" i="5"/>
  <c r="M43" i="5"/>
  <c r="N43" i="5"/>
  <c r="O43" i="5"/>
  <c r="P43" i="5"/>
  <c r="Q43" i="5"/>
  <c r="M44" i="5"/>
  <c r="N44" i="5"/>
  <c r="O44" i="5"/>
  <c r="P44" i="5"/>
  <c r="Q44" i="5"/>
  <c r="M45" i="5"/>
  <c r="N45" i="5"/>
  <c r="O45" i="5"/>
  <c r="P45" i="5"/>
  <c r="Q45" i="5"/>
  <c r="M46" i="5"/>
  <c r="N46" i="5"/>
  <c r="O46" i="5"/>
  <c r="P46" i="5"/>
  <c r="Q46" i="5"/>
  <c r="M47" i="5"/>
  <c r="N47" i="5"/>
  <c r="O47" i="5"/>
  <c r="P47" i="5"/>
  <c r="Q47" i="5"/>
  <c r="M48" i="5"/>
  <c r="N48" i="5"/>
  <c r="O48" i="5"/>
  <c r="P48" i="5"/>
  <c r="Q48" i="5"/>
  <c r="M49" i="5"/>
  <c r="N49" i="5"/>
  <c r="O49" i="5"/>
  <c r="P49" i="5"/>
  <c r="Q49" i="5"/>
  <c r="M50" i="5"/>
  <c r="N50" i="5"/>
  <c r="O50" i="5"/>
  <c r="P50" i="5"/>
  <c r="Q50" i="5"/>
  <c r="M51" i="5"/>
  <c r="N51" i="5"/>
  <c r="O51" i="5"/>
  <c r="P51" i="5"/>
  <c r="Q51" i="5"/>
  <c r="M52" i="5"/>
  <c r="N52" i="5"/>
  <c r="O52" i="5"/>
  <c r="P52" i="5"/>
  <c r="Q52" i="5"/>
  <c r="M53" i="5"/>
  <c r="N53" i="5"/>
  <c r="O53" i="5"/>
  <c r="P53" i="5"/>
  <c r="Q53" i="5"/>
  <c r="M54" i="5"/>
  <c r="N54" i="5"/>
  <c r="O54" i="5"/>
  <c r="P54" i="5"/>
  <c r="Q54" i="5"/>
  <c r="M55" i="5"/>
  <c r="N55" i="5"/>
  <c r="O55" i="5"/>
  <c r="P55" i="5"/>
  <c r="Q55" i="5"/>
  <c r="M56" i="5"/>
  <c r="N56" i="5"/>
  <c r="O56" i="5"/>
  <c r="P56" i="5"/>
  <c r="Q56" i="5"/>
  <c r="M57" i="5"/>
  <c r="N57" i="5"/>
  <c r="O57" i="5"/>
  <c r="P57" i="5"/>
  <c r="Q57" i="5"/>
  <c r="M58" i="5"/>
  <c r="N58" i="5"/>
  <c r="O58" i="5"/>
  <c r="P58" i="5"/>
  <c r="Q58" i="5"/>
  <c r="M59" i="5"/>
  <c r="N59" i="5"/>
  <c r="O59" i="5"/>
  <c r="P59" i="5"/>
  <c r="Q59" i="5"/>
  <c r="M60" i="5"/>
  <c r="N60" i="5"/>
  <c r="O60" i="5"/>
  <c r="P60" i="5"/>
  <c r="Q60" i="5"/>
  <c r="M61" i="5"/>
  <c r="N61" i="5"/>
  <c r="O61" i="5"/>
  <c r="P61" i="5"/>
  <c r="Q61" i="5"/>
  <c r="M62" i="5"/>
  <c r="N62" i="5"/>
  <c r="O62" i="5"/>
  <c r="P62" i="5"/>
  <c r="Q62" i="5"/>
  <c r="M63" i="5"/>
  <c r="N63" i="5"/>
  <c r="O63" i="5"/>
  <c r="P63" i="5"/>
  <c r="Q63" i="5"/>
  <c r="M64" i="5"/>
  <c r="N64" i="5"/>
  <c r="O64" i="5"/>
  <c r="P64" i="5"/>
  <c r="Q64" i="5"/>
  <c r="M65" i="5"/>
  <c r="N65" i="5"/>
  <c r="O65" i="5"/>
  <c r="P65" i="5"/>
  <c r="Q65" i="5"/>
  <c r="M66" i="5"/>
  <c r="N66" i="5"/>
  <c r="O66" i="5"/>
  <c r="P66" i="5"/>
  <c r="Q66" i="5"/>
  <c r="M67" i="5"/>
  <c r="N67" i="5"/>
  <c r="O67" i="5"/>
  <c r="P67" i="5"/>
  <c r="Q67" i="5"/>
  <c r="M68" i="5"/>
  <c r="N68" i="5"/>
  <c r="O68" i="5"/>
  <c r="P68" i="5"/>
  <c r="Q68" i="5"/>
  <c r="M69" i="5"/>
  <c r="N69" i="5"/>
  <c r="O69" i="5"/>
  <c r="P69" i="5"/>
  <c r="Q69" i="5"/>
  <c r="M70" i="5"/>
  <c r="N70" i="5"/>
  <c r="O70" i="5"/>
  <c r="P70" i="5"/>
  <c r="Q70" i="5"/>
  <c r="M71" i="5"/>
  <c r="N71" i="5"/>
  <c r="O71" i="5"/>
  <c r="P71" i="5"/>
  <c r="Q71" i="5"/>
  <c r="M72" i="5"/>
  <c r="N72" i="5"/>
  <c r="O72" i="5"/>
  <c r="P72" i="5"/>
  <c r="Q72" i="5"/>
  <c r="M73" i="5"/>
  <c r="N73" i="5"/>
  <c r="O73" i="5"/>
  <c r="P73" i="5"/>
  <c r="Q73" i="5"/>
  <c r="M74" i="5"/>
  <c r="N74" i="5"/>
  <c r="O74" i="5"/>
  <c r="P74" i="5"/>
  <c r="Q74" i="5"/>
  <c r="M75" i="5"/>
  <c r="N75" i="5"/>
  <c r="O75" i="5"/>
  <c r="P75" i="5"/>
  <c r="Q75" i="5"/>
  <c r="M76" i="5"/>
  <c r="N76" i="5"/>
  <c r="O76" i="5"/>
  <c r="P76" i="5"/>
  <c r="Q76" i="5"/>
  <c r="M77" i="5"/>
  <c r="N77" i="5"/>
  <c r="O77" i="5"/>
  <c r="P77" i="5"/>
  <c r="Q77" i="5"/>
  <c r="M78" i="5"/>
  <c r="N78" i="5"/>
  <c r="O78" i="5"/>
  <c r="P78" i="5"/>
  <c r="Q78" i="5"/>
  <c r="M79" i="5"/>
  <c r="N79" i="5"/>
  <c r="O79" i="5"/>
  <c r="P79" i="5"/>
  <c r="Q79" i="5"/>
  <c r="M80" i="5"/>
  <c r="N80" i="5"/>
  <c r="O80" i="5"/>
  <c r="P80" i="5"/>
  <c r="Q80" i="5"/>
  <c r="M81" i="5"/>
  <c r="N81" i="5"/>
  <c r="O81" i="5"/>
  <c r="P81" i="5"/>
  <c r="Q81" i="5"/>
  <c r="M82" i="5"/>
  <c r="N82" i="5"/>
  <c r="O82" i="5"/>
  <c r="P82" i="5"/>
  <c r="Q82" i="5"/>
  <c r="M83" i="5"/>
  <c r="N83" i="5"/>
  <c r="O83" i="5"/>
  <c r="P83" i="5"/>
  <c r="Q83" i="5"/>
  <c r="M84" i="5"/>
  <c r="N84" i="5"/>
  <c r="O84" i="5"/>
  <c r="P84" i="5"/>
  <c r="Q84" i="5"/>
  <c r="M85" i="5"/>
  <c r="N85" i="5"/>
  <c r="O85" i="5"/>
  <c r="P85" i="5"/>
  <c r="Q85" i="5"/>
  <c r="M86" i="5"/>
  <c r="N86" i="5"/>
  <c r="O86" i="5"/>
  <c r="P86" i="5"/>
  <c r="Q86" i="5"/>
  <c r="M87" i="5"/>
  <c r="N87" i="5"/>
  <c r="O87" i="5"/>
  <c r="P87" i="5"/>
  <c r="Q87" i="5"/>
  <c r="M88" i="5"/>
  <c r="N88" i="5"/>
  <c r="O88" i="5"/>
  <c r="P88" i="5"/>
  <c r="Q88" i="5"/>
  <c r="M89" i="5"/>
  <c r="N89" i="5"/>
  <c r="O89" i="5"/>
  <c r="P89" i="5"/>
  <c r="Q89" i="5"/>
  <c r="M90" i="5"/>
  <c r="N90" i="5"/>
  <c r="O90" i="5"/>
  <c r="P90" i="5"/>
  <c r="Q90" i="5"/>
  <c r="M91" i="5"/>
  <c r="N91" i="5"/>
  <c r="O91" i="5"/>
  <c r="P91" i="5"/>
  <c r="Q91" i="5"/>
  <c r="M92" i="5"/>
  <c r="N92" i="5"/>
  <c r="O92" i="5"/>
  <c r="P92" i="5"/>
  <c r="Q92" i="5"/>
  <c r="M93" i="5"/>
  <c r="N93" i="5"/>
  <c r="O93" i="5"/>
  <c r="P93" i="5"/>
  <c r="Q93" i="5"/>
  <c r="M94" i="5"/>
  <c r="N94" i="5"/>
  <c r="O94" i="5"/>
  <c r="P94" i="5"/>
  <c r="Q94" i="5"/>
  <c r="M95" i="5"/>
  <c r="N95" i="5"/>
  <c r="O95" i="5"/>
  <c r="P95" i="5"/>
  <c r="Q95" i="5"/>
  <c r="M96" i="5"/>
  <c r="N96" i="5"/>
  <c r="O96" i="5"/>
  <c r="P96" i="5"/>
  <c r="Q96" i="5"/>
  <c r="M97" i="5"/>
  <c r="N97" i="5"/>
  <c r="O97" i="5"/>
  <c r="P97" i="5"/>
  <c r="Q97" i="5"/>
  <c r="M98" i="5"/>
  <c r="N98" i="5"/>
  <c r="O98" i="5"/>
  <c r="P98" i="5"/>
  <c r="Q98" i="5"/>
  <c r="M99" i="5"/>
  <c r="N99" i="5"/>
  <c r="O99" i="5"/>
  <c r="P99" i="5"/>
  <c r="Q99" i="5"/>
  <c r="M100" i="5"/>
  <c r="N100" i="5"/>
  <c r="O100" i="5"/>
  <c r="P100" i="5"/>
  <c r="Q100" i="5"/>
  <c r="M101" i="5"/>
  <c r="N101" i="5"/>
  <c r="O101" i="5"/>
  <c r="P101" i="5"/>
  <c r="Q101" i="5"/>
  <c r="M102" i="5"/>
  <c r="N102" i="5"/>
  <c r="O102" i="5"/>
  <c r="P102" i="5"/>
  <c r="Q102" i="5"/>
  <c r="M103" i="5"/>
  <c r="N103" i="5"/>
  <c r="O103" i="5"/>
  <c r="P103" i="5"/>
  <c r="Q103" i="5"/>
  <c r="M104" i="5"/>
  <c r="N104" i="5"/>
  <c r="O104" i="5"/>
  <c r="P104" i="5"/>
  <c r="Q104" i="5"/>
  <c r="M105" i="5"/>
  <c r="N105" i="5"/>
  <c r="O105" i="5"/>
  <c r="P105" i="5"/>
  <c r="Q105" i="5"/>
  <c r="M106" i="5"/>
  <c r="N106" i="5"/>
  <c r="O106" i="5"/>
  <c r="P106" i="5"/>
  <c r="Q106" i="5"/>
  <c r="M107" i="5"/>
  <c r="N107" i="5"/>
  <c r="O107" i="5"/>
  <c r="P107" i="5"/>
  <c r="Q107" i="5"/>
  <c r="M108" i="5"/>
  <c r="N108" i="5"/>
  <c r="O108" i="5"/>
  <c r="P108" i="5"/>
  <c r="Q108" i="5"/>
  <c r="O2" i="5"/>
  <c r="P2" i="5"/>
  <c r="Q2" i="5"/>
  <c r="N2" i="5"/>
  <c r="M2" i="5"/>
  <c r="F1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Quang Nhật</author>
  </authors>
  <commentList>
    <comment ref="AG1" authorId="0" shapeId="0" xr:uid="{50E1A76B-B72C-498D-8C00-47875E03F85E}">
      <text>
        <r>
          <rPr>
            <b/>
            <sz val="9"/>
            <color indexed="81"/>
            <rFont val="Tahoma"/>
            <family val="2"/>
          </rPr>
          <t>Quang Nhật:</t>
        </r>
        <r>
          <rPr>
            <sz val="9"/>
            <color indexed="81"/>
            <rFont val="Tahoma"/>
            <family val="2"/>
          </rPr>
          <t xml:space="preserve">
scores that have not been reversed</t>
        </r>
      </text>
    </comment>
    <comment ref="AH1" authorId="0" shapeId="0" xr:uid="{FFB37B47-736E-4E5E-8913-79100A543D59}">
      <text>
        <r>
          <rPr>
            <b/>
            <sz val="9"/>
            <color indexed="81"/>
            <rFont val="Tahoma"/>
            <family val="2"/>
          </rPr>
          <t>Quang Nhật:</t>
        </r>
        <r>
          <rPr>
            <sz val="9"/>
            <color indexed="81"/>
            <rFont val="Tahoma"/>
            <family val="2"/>
          </rPr>
          <t xml:space="preserve">
scores that have not been reversed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Quang Nhật</author>
  </authors>
  <commentList>
    <comment ref="AG1" authorId="0" shapeId="0" xr:uid="{E8B74C60-84D5-44EA-B788-7EEE20533662}">
      <text>
        <r>
          <rPr>
            <b/>
            <sz val="9"/>
            <color indexed="81"/>
            <rFont val="Tahoma"/>
            <family val="2"/>
          </rPr>
          <t>Quang Nhật:</t>
        </r>
        <r>
          <rPr>
            <sz val="9"/>
            <color indexed="81"/>
            <rFont val="Tahoma"/>
            <family val="2"/>
          </rPr>
          <t xml:space="preserve">
score reversed
</t>
        </r>
      </text>
    </comment>
    <comment ref="AH1" authorId="0" shapeId="0" xr:uid="{4A1C66C3-FB57-4880-AAA0-18A22CC5F403}">
      <text>
        <r>
          <rPr>
            <b/>
            <sz val="9"/>
            <color indexed="81"/>
            <rFont val="Tahoma"/>
            <family val="2"/>
          </rPr>
          <t>Quang Nhật:</t>
        </r>
        <r>
          <rPr>
            <sz val="9"/>
            <color indexed="81"/>
            <rFont val="Tahoma"/>
            <family val="2"/>
          </rPr>
          <t xml:space="preserve">
score reversed</t>
        </r>
      </text>
    </comment>
  </commentList>
</comments>
</file>

<file path=xl/sharedStrings.xml><?xml version="1.0" encoding="utf-8"?>
<sst xmlns="http://schemas.openxmlformats.org/spreadsheetml/2006/main" count="2808" uniqueCount="349">
  <si>
    <t>Name</t>
  </si>
  <si>
    <t>Type</t>
  </si>
  <si>
    <t>Size</t>
  </si>
  <si>
    <t>Capital</t>
  </si>
  <si>
    <t>Workers</t>
  </si>
  <si>
    <t>Ownership structure</t>
  </si>
  <si>
    <t>Gender</t>
  </si>
  <si>
    <t>Age</t>
  </si>
  <si>
    <t>Yrs of experience</t>
  </si>
  <si>
    <t>Level of position</t>
  </si>
  <si>
    <t>Contact (mail or phone)</t>
  </si>
  <si>
    <t>CUL1</t>
  </si>
  <si>
    <t>CUL2</t>
  </si>
  <si>
    <t>CUL3</t>
  </si>
  <si>
    <t>CUL4</t>
  </si>
  <si>
    <t>CUL5</t>
  </si>
  <si>
    <t>FOR1</t>
  </si>
  <si>
    <t>FOR2</t>
  </si>
  <si>
    <t>FOR3</t>
  </si>
  <si>
    <t>FOR4</t>
  </si>
  <si>
    <t>FOR5</t>
  </si>
  <si>
    <t>Seatex Co., Ltd.</t>
  </si>
  <si>
    <t>Apparel</t>
  </si>
  <si>
    <t>Small</t>
  </si>
  <si>
    <t>&lt;= VND 3 bil</t>
  </si>
  <si>
    <t>11 to 100</t>
  </si>
  <si>
    <t>Ltd</t>
  </si>
  <si>
    <t>Female</t>
  </si>
  <si>
    <t>26 to 35</t>
  </si>
  <si>
    <t>&lt;10</t>
  </si>
  <si>
    <t>Manager</t>
  </si>
  <si>
    <t>(+84) 909 911417</t>
  </si>
  <si>
    <t>Long Giang Production and Trading Co., Ltd.</t>
  </si>
  <si>
    <t>Supplier</t>
  </si>
  <si>
    <t>1 to 10</t>
  </si>
  <si>
    <t>(+84) 937 028692</t>
  </si>
  <si>
    <t>Akuba Production and Trading Co. Ltd.</t>
  </si>
  <si>
    <t>(+84) 369 337 872</t>
  </si>
  <si>
    <t>Male</t>
  </si>
  <si>
    <t>hoang.phuhoanghai@gmail.com</t>
  </si>
  <si>
    <t>36 to 45</t>
  </si>
  <si>
    <t>trangphamcompany@gmail.com</t>
  </si>
  <si>
    <t>&lt;= VND 20 bil</t>
  </si>
  <si>
    <t>thoitrangdemic@yahoo.com.vn</t>
  </si>
  <si>
    <t>&gt;45</t>
  </si>
  <si>
    <t>&lt;15</t>
  </si>
  <si>
    <t>quehuongtex@quehuongtex.vn</t>
  </si>
  <si>
    <t>0903 867 607</t>
  </si>
  <si>
    <t>&lt;5</t>
  </si>
  <si>
    <t>Employee</t>
  </si>
  <si>
    <t>Nguyet Dung</t>
  </si>
  <si>
    <t>Lawnyard Vietnam Co., Ltd.</t>
  </si>
  <si>
    <t>Medium</t>
  </si>
  <si>
    <t>&lt;= VND 100 bil</t>
  </si>
  <si>
    <t>101 to 200</t>
  </si>
  <si>
    <t>&lt;26</t>
  </si>
  <si>
    <t>&lt;3</t>
  </si>
  <si>
    <t>Thuan Phuong Group</t>
  </si>
  <si>
    <t>&gt; VND 100 bil</t>
  </si>
  <si>
    <t xml:space="preserve">1900 55 88 42 </t>
  </si>
  <si>
    <t>JSC</t>
  </si>
  <si>
    <t>vangvienthong.na@gmail.com</t>
  </si>
  <si>
    <t>&gt;=15</t>
  </si>
  <si>
    <t>lanhnguyen@ductinfabrics.com</t>
  </si>
  <si>
    <t>&gt; 200</t>
  </si>
  <si>
    <t>Private</t>
  </si>
  <si>
    <t>CT TNHH Trường Dũng</t>
  </si>
  <si>
    <t>&lt;1</t>
  </si>
  <si>
    <t>Partnership</t>
  </si>
  <si>
    <t>Public</t>
  </si>
  <si>
    <t>STT</t>
  </si>
  <si>
    <t>Standardized loadings</t>
  </si>
  <si>
    <t>Variance Explained</t>
  </si>
  <si>
    <t>Error variance</t>
  </si>
  <si>
    <t>sum of std. loadings</t>
  </si>
  <si>
    <t>sum of error variance</t>
  </si>
  <si>
    <t>Composite Reliability</t>
  </si>
  <si>
    <t>CUL</t>
  </si>
  <si>
    <t>SCC_IA</t>
  </si>
  <si>
    <t>SCC_IA4</t>
  </si>
  <si>
    <t>SCC_IA5</t>
  </si>
  <si>
    <t>SCC_IA2</t>
  </si>
  <si>
    <t>SCC_IA3</t>
  </si>
  <si>
    <t>SCC_IA1</t>
  </si>
  <si>
    <t>SCC_DS</t>
  </si>
  <si>
    <t>SCC_DS5</t>
  </si>
  <si>
    <t>SCC_DS3</t>
  </si>
  <si>
    <t>SCC_DS2</t>
  </si>
  <si>
    <t>SCC_DS4</t>
  </si>
  <si>
    <t>SCC_DS1</t>
  </si>
  <si>
    <t>SCC_IS</t>
  </si>
  <si>
    <t>SCC_IS1</t>
  </si>
  <si>
    <t>SCC_IS2</t>
  </si>
  <si>
    <t>SCC_IS5</t>
  </si>
  <si>
    <t>SCC_IS3</t>
  </si>
  <si>
    <t>SCC_IS4</t>
  </si>
  <si>
    <t>FOR</t>
  </si>
  <si>
    <t>Estimate</t>
  </si>
  <si>
    <t>&lt;---</t>
  </si>
  <si>
    <t>Square of Std. Loadings</t>
  </si>
  <si>
    <t>Correlation</t>
  </si>
  <si>
    <t>Variance</t>
  </si>
  <si>
    <t>sum of square std. loadings</t>
  </si>
  <si>
    <t>MSV</t>
  </si>
  <si>
    <t>number of items</t>
  </si>
  <si>
    <t>ASV</t>
  </si>
  <si>
    <t>AVE</t>
  </si>
  <si>
    <t>Rootsquare AVE</t>
  </si>
  <si>
    <t>FOR and TIP</t>
  </si>
  <si>
    <t>FOR and DOP</t>
  </si>
  <si>
    <t>FOR and CUL</t>
  </si>
  <si>
    <t>FOR and IS</t>
  </si>
  <si>
    <t>FOR and DS</t>
  </si>
  <si>
    <t>FOR and IA</t>
  </si>
  <si>
    <t>Correlations: (Group number 1 - Default model)</t>
  </si>
  <si>
    <t>&lt;--&gt;</t>
  </si>
  <si>
    <t>Total</t>
  </si>
  <si>
    <t>Small enterprise</t>
  </si>
  <si>
    <t>Medium enterprise</t>
  </si>
  <si>
    <t>Standardized Regression Weights: (Group number 1 - Default model)</t>
  </si>
  <si>
    <t>Vải Hồng Thuận</t>
  </si>
  <si>
    <t>ONOFF JSC</t>
  </si>
  <si>
    <t>Phu Hoang Hai Production and Trading Co., Ltd.</t>
  </si>
  <si>
    <t>Trang Pham Production and Trading Co., Ltd.</t>
  </si>
  <si>
    <t>Que Huong Production and Trading Co., Ltd.</t>
  </si>
  <si>
    <t>Tan Hoan Phat Co., Ltd.</t>
  </si>
  <si>
    <t>Tin Nghia Textile Co., Ltd.</t>
  </si>
  <si>
    <t>Kien Hoa Co., Ltd.</t>
  </si>
  <si>
    <t>Hotex Co., Ltd.</t>
  </si>
  <si>
    <t>Vina Thien Phat Co., Ltd.</t>
  </si>
  <si>
    <t>Thuan Thien Co., Ltd.</t>
  </si>
  <si>
    <t>BKC Vietnam Corporation</t>
  </si>
  <si>
    <t>Lien Phuong Textile and Garment Corporation</t>
  </si>
  <si>
    <t>Duc Tin Textile Co., Ltd.</t>
  </si>
  <si>
    <t>MYM Vietnam., J.S.C</t>
  </si>
  <si>
    <t>TRU1</t>
  </si>
  <si>
    <t xml:space="preserve">TRU2 </t>
  </si>
  <si>
    <t>TRU3</t>
  </si>
  <si>
    <t>TRU4</t>
  </si>
  <si>
    <t>TRU5</t>
  </si>
  <si>
    <t>DEP1</t>
  </si>
  <si>
    <t>DEP2</t>
  </si>
  <si>
    <t>DEP3</t>
  </si>
  <si>
    <t>DEP4</t>
  </si>
  <si>
    <t>TRU2</t>
  </si>
  <si>
    <t>TRU</t>
  </si>
  <si>
    <t>DEP</t>
  </si>
  <si>
    <t>TRU and CUL</t>
  </si>
  <si>
    <t>TRU and DEP</t>
  </si>
  <si>
    <t>TRU and FOR</t>
  </si>
  <si>
    <t>TRU and SCC_IS</t>
  </si>
  <si>
    <t>TRU and SCC_DS</t>
  </si>
  <si>
    <t>TRU and SCC_IA</t>
  </si>
  <si>
    <t>Cul and TRU</t>
  </si>
  <si>
    <t>Cul and DEP</t>
  </si>
  <si>
    <t>Cul and FOR</t>
  </si>
  <si>
    <t>Cul and SCC_IS</t>
  </si>
  <si>
    <t>Cul and SCC_DS</t>
  </si>
  <si>
    <t>Cul and SCC_IA</t>
  </si>
  <si>
    <t>DEP and CUL</t>
  </si>
  <si>
    <t>DEP and FOR</t>
  </si>
  <si>
    <t>DEP and SCC_IS</t>
  </si>
  <si>
    <t>DEP and SCC_DS</t>
  </si>
  <si>
    <t>DEP and SCC_IA</t>
  </si>
  <si>
    <t>SCC_IA and TRU</t>
  </si>
  <si>
    <t>DEP and TRU</t>
  </si>
  <si>
    <t>SCC_IA and DEP</t>
  </si>
  <si>
    <t>SCC_IA and CUL</t>
  </si>
  <si>
    <t>SCC_IA and FOR</t>
  </si>
  <si>
    <t>SCC_IA and SCC_IS</t>
  </si>
  <si>
    <t>SCC_IA and SCC_DS</t>
  </si>
  <si>
    <t>SCC_DS and TRU</t>
  </si>
  <si>
    <t>SCC_DS and DEP</t>
  </si>
  <si>
    <t>SCC_DS and CUL</t>
  </si>
  <si>
    <t>SCC_DS and FOR</t>
  </si>
  <si>
    <t>SCC_DS and SCC_IS</t>
  </si>
  <si>
    <t>SCC_DS and SCC_IA</t>
  </si>
  <si>
    <t>SIZ</t>
  </si>
  <si>
    <t>SCC_IS and TIP</t>
  </si>
  <si>
    <t>SCC_IS and DOP</t>
  </si>
  <si>
    <t>SCC_IS and CUL</t>
  </si>
  <si>
    <t>SCC_IS and FOR</t>
  </si>
  <si>
    <t>SCC_IS and DS</t>
  </si>
  <si>
    <t>SCC_IS and IA</t>
  </si>
  <si>
    <t>truongthanhtuyen99@gmail.com</t>
  </si>
  <si>
    <t>loanpp@tpgroup.com.vn</t>
  </si>
  <si>
    <t>kienhoavn78@gmail.com</t>
  </si>
  <si>
    <t>vaisoitinnghia@gmail.com</t>
  </si>
  <si>
    <t>vinathienphat@gmail.com</t>
  </si>
  <si>
    <t>trunghieu.qtkd7@gmail.com</t>
  </si>
  <si>
    <t>bkccorporation@gmail.com</t>
  </si>
  <si>
    <t>mymcompany@gmail.com</t>
  </si>
  <si>
    <t>Phuong Dong Garment, J.S.C</t>
  </si>
  <si>
    <t>quang.dinh@pdg.com.vn</t>
  </si>
  <si>
    <t>aodaiminhthu@yahoo.com</t>
  </si>
  <si>
    <t>Minh Thu Fashion, Co., Ltd.</t>
  </si>
  <si>
    <t>chanhoatex@gmail.com</t>
  </si>
  <si>
    <t>Chan Hoa Production and Trading, Co., Ltd.</t>
  </si>
  <si>
    <t>Phuong Hao Knitting, Co., Ltd.</t>
  </si>
  <si>
    <t>phuonghao37@gmail.com</t>
  </si>
  <si>
    <t>Nghe Phong Textile Co., Ltd.</t>
  </si>
  <si>
    <t>nhi@nghephong.com</t>
  </si>
  <si>
    <t>Tuan Hung Textile Production and Trading Co., Ltd.</t>
  </si>
  <si>
    <t>tuanvn73@yahoo.com.vn</t>
  </si>
  <si>
    <t>Saigon Life Co., Ltd</t>
  </si>
  <si>
    <t xml:space="preserve">	saigonsongvn@gmail.com</t>
  </si>
  <si>
    <t>tuongduy64@gmail.com</t>
  </si>
  <si>
    <t>Tuong Duy Garment Company Limited</t>
  </si>
  <si>
    <t xml:space="preserve">	info@dony.vn</t>
  </si>
  <si>
    <t>Dony Garment Co., Ltd.</t>
  </si>
  <si>
    <t>vtienphu@vnn.vn</t>
  </si>
  <si>
    <t>Viet Tien Phu Garment Trading and Manufacturing Co., Ltd.</t>
  </si>
  <si>
    <t>Viet Le Fashion Co., Ltd</t>
  </si>
  <si>
    <t>dongphucvietle@gmail.com</t>
  </si>
  <si>
    <t>nguyenhoa170769@gmail.com</t>
  </si>
  <si>
    <t>Thanh Thanh Truc Garment Co., Ltd.</t>
  </si>
  <si>
    <t>aodongphuc@gmail.com</t>
  </si>
  <si>
    <t>Nghia Phat Production Garment Trading Co., Ltd.</t>
  </si>
  <si>
    <t>loidat@ldaccessories.net</t>
  </si>
  <si>
    <t>Loi Dat Garment Accessories Co., Ltd.</t>
  </si>
  <si>
    <t xml:space="preserve">	tunglamuniform@gmail.com</t>
  </si>
  <si>
    <t>Tung Lam Uniform Co., Ltd.</t>
  </si>
  <si>
    <t xml:space="preserve">	Sakhone@pro-itc.net</t>
  </si>
  <si>
    <t>Pro-ITC, J.S.C</t>
  </si>
  <si>
    <t>maytruongdung@gmail.com</t>
  </si>
  <si>
    <t>Tuan Vi Co., Ltd.</t>
  </si>
  <si>
    <t>tuancavat@gmail.com</t>
  </si>
  <si>
    <t xml:space="preserve">	quedung@hcm.vnn.vn</t>
  </si>
  <si>
    <t>Song Hoa Garment Manufacturing Co., Ltd.</t>
  </si>
  <si>
    <t>thuyduong.maymacthienphuoc@gmail.com</t>
  </si>
  <si>
    <t>Thien Phuoc Garment Manufacturing Co., Ltd.</t>
  </si>
  <si>
    <t>tranbao1986@yahoo.com</t>
  </si>
  <si>
    <t>Bao Nguyet Co., Ltd.</t>
  </si>
  <si>
    <t>vansuong.vutuan.co@gmail.com</t>
  </si>
  <si>
    <t>Van Suong - Vu Tuan Garment Embroidery Co., Ltd.</t>
  </si>
  <si>
    <t>satraseco@gmail.com</t>
  </si>
  <si>
    <t>Sai Gon Trading Service, J.S.C</t>
  </si>
  <si>
    <t>Thuan Thuan Thanh Co., Ltd</t>
  </si>
  <si>
    <t xml:space="preserve">	thuanthanhdinhcuom@gmail.com</t>
  </si>
  <si>
    <t>sale1.phathuytre@gmail.com</t>
  </si>
  <si>
    <t>Phat Huy Tre Co., Ltd.</t>
  </si>
  <si>
    <t>duonghuynh@duonghuynh.com.vn</t>
  </si>
  <si>
    <t>Duong Huynh Co., Ltd.</t>
  </si>
  <si>
    <t xml:space="preserve">	maymactrilam@kaizoo.vn</t>
  </si>
  <si>
    <t>Trí Lam Garment JSC</t>
  </si>
  <si>
    <t xml:space="preserve">	anphatppt@gmail.com</t>
  </si>
  <si>
    <t>An Phat Garment Co., Ltd.</t>
  </si>
  <si>
    <t xml:space="preserve">	nptruong@navipoly.com</t>
  </si>
  <si>
    <t>Nam Viet Produce Polyester Co., Ltd</t>
  </si>
  <si>
    <t>buiduclong1984@gmail.com</t>
  </si>
  <si>
    <t>Long Thanh Garment</t>
  </si>
  <si>
    <t xml:space="preserve">	cskh@paltal.vn</t>
  </si>
  <si>
    <t xml:space="preserve">	nguyetdung_company@yahoo.com.vn</t>
  </si>
  <si>
    <t xml:space="preserve">	sales@mailananh.com</t>
  </si>
  <si>
    <t>Mai Lan Anh Garment and Trading Co., Ltd.</t>
  </si>
  <si>
    <t xml:space="preserve">	thamxuan@gmail.com</t>
  </si>
  <si>
    <t>Nguyen Dinh Co Ltd.</t>
  </si>
  <si>
    <t>Tuan Nhan Co., Ltd.</t>
  </si>
  <si>
    <t>kinhdoanh@dettuannhan.com</t>
  </si>
  <si>
    <t>designer1@gfcgarment.com</t>
  </si>
  <si>
    <t>GFC Garment Co., LTd.</t>
  </si>
  <si>
    <t>taikhang.haiyen@gmail.com</t>
  </si>
  <si>
    <t>Tai Khang Co., Ltd.</t>
  </si>
  <si>
    <t>vigamex@vinhtien.com</t>
  </si>
  <si>
    <t>maydongphuc.tp@gmail.com</t>
  </si>
  <si>
    <t>Thien Phat Trading Service Import Export Co., Ltd.</t>
  </si>
  <si>
    <t xml:space="preserve">	info.diemkhanh@gmail.com</t>
  </si>
  <si>
    <t>Diem Khanh Garment Textile Co., Ltd.</t>
  </si>
  <si>
    <t>nhamaydongthinhvvt@gmail.com</t>
  </si>
  <si>
    <t>Dong Thinh Garment Co., Ltd.</t>
  </si>
  <si>
    <t>huongmoicompany@gmail.com</t>
  </si>
  <si>
    <t xml:space="preserve">Huong Moi Embroidery Garment </t>
  </si>
  <si>
    <t>Vinh Tien Garment Import Export Co., Ltd.</t>
  </si>
  <si>
    <t>Nguyen Dung Garment Co., Ltd.</t>
  </si>
  <si>
    <t>Oasis Garment Co., Ltd.</t>
  </si>
  <si>
    <t>oasis@oasisgarment.com.vn</t>
  </si>
  <si>
    <t>nguyenquehuong@me.com</t>
  </si>
  <si>
    <t>Que Lam Fashion - Que Lam Import Export Garment Co., Ltd</t>
  </si>
  <si>
    <t>kinhdoanh@vinhtai.vn</t>
  </si>
  <si>
    <t>Vinh Tai Manufacturing and Trading Co., Ltd.</t>
  </si>
  <si>
    <t>tindatco168@gmail.com</t>
  </si>
  <si>
    <t>Tin Dat Garment Co., Ltd.</t>
  </si>
  <si>
    <t>anphucgarment@gmail.com</t>
  </si>
  <si>
    <t>An Phuc Garment Import Trading Service</t>
  </si>
  <si>
    <t xml:space="preserve">	thienthanhbinh@gmail.com</t>
  </si>
  <si>
    <t>Thien Thanh Binh Production and Trading Co., Ltd.</t>
  </si>
  <si>
    <t>tridaco@hcm.vnn.vn</t>
  </si>
  <si>
    <t>Tri Dat Garment Co., Ltd.</t>
  </si>
  <si>
    <t xml:space="preserve">	locphuocanh@yahoo.com.vn</t>
  </si>
  <si>
    <t>Loc Phuoc Anh Company</t>
  </si>
  <si>
    <t>khangkhaico@gmail.com</t>
  </si>
  <si>
    <t>Khang Khai Textile Co., Ltd</t>
  </si>
  <si>
    <t>knvn612@gmail.com</t>
  </si>
  <si>
    <t>Khang Nguyen Co., Ltd.</t>
  </si>
  <si>
    <t>happyfashionco@gmail.com</t>
  </si>
  <si>
    <t>Hanh Phuc Fashion Co., Ltd.</t>
  </si>
  <si>
    <t xml:space="preserve">	info@akunderwear.com</t>
  </si>
  <si>
    <t>Anh Khoa Production and Trading Co., Ltd.</t>
  </si>
  <si>
    <t>giahiepwise@yahoo.com.vn</t>
  </si>
  <si>
    <t>Gia Hiep Production and Trading Co., Ltd.</t>
  </si>
  <si>
    <t>khuuletran@yahoo.com</t>
  </si>
  <si>
    <t>Dong Minh Production and Trading Co., Ltd.</t>
  </si>
  <si>
    <t xml:space="preserve">	tinhasocks@gmail.com</t>
  </si>
  <si>
    <t>Tin Ha Production Trading Import Export Co., Ltd.</t>
  </si>
  <si>
    <t>Truong Nam Production Trading and Service Co., Ltd.</t>
  </si>
  <si>
    <t>congtymaytruongnam@gmail.com</t>
  </si>
  <si>
    <t>dolotgianguyen@gmail.com</t>
  </si>
  <si>
    <t>Gia Nguyen Underwear Co., Ltd</t>
  </si>
  <si>
    <t>kienphong.company@yahoo.com</t>
  </si>
  <si>
    <t>Kien Phong Trading Production Co., Ltd.</t>
  </si>
  <si>
    <t xml:space="preserve">	viendangvan@gmail.com</t>
  </si>
  <si>
    <t>Toan Phat International Trading, J.S.C</t>
  </si>
  <si>
    <t>Minh Hieu Garment Co Ltd</t>
  </si>
  <si>
    <t>sangdangtho@yahoo.com.vn</t>
  </si>
  <si>
    <t>sonhuong22751@gmail.com</t>
  </si>
  <si>
    <t>Son Huong Co., Ltd.</t>
  </si>
  <si>
    <t>eddie@fsi.com.vn</t>
  </si>
  <si>
    <t>Five Star Weaving Co., Ltd.</t>
  </si>
  <si>
    <t>baotran_garment_company@yahoo.com.vn</t>
  </si>
  <si>
    <t>Bao Tran Garment, Co., Ltd.</t>
  </si>
  <si>
    <t xml:space="preserve">	thoitrangren88@gmail.com</t>
  </si>
  <si>
    <t>Vy Huong Fabric</t>
  </si>
  <si>
    <t>vietpham@vaiminhphu.com</t>
  </si>
  <si>
    <t>Minh Phu Textile Co., Ltd.</t>
  </si>
  <si>
    <t>mie1609@hotmail.com</t>
  </si>
  <si>
    <t>Nhat Nam Spandex Fabric Store</t>
  </si>
  <si>
    <t>Duc Mai Spandex Fabric Store</t>
  </si>
  <si>
    <t>detkimducmai@gmail.com</t>
  </si>
  <si>
    <t>Huan Phuong One Member Company Limited</t>
  </si>
  <si>
    <t>dlminhkhue@gmail.com</t>
  </si>
  <si>
    <t>nguyenduy200684@gmail.com</t>
  </si>
  <si>
    <t>Hoang Phong Manufacturing Co., Ltd.</t>
  </si>
  <si>
    <t>axdxuandan@gmail.com</t>
  </si>
  <si>
    <t>Xuan Dan Private Enterprise</t>
  </si>
  <si>
    <t>sale01@vaisoidoanket.com</t>
  </si>
  <si>
    <t>Doan Ket Manufacturing Trading Import Export Co., Ltd.</t>
  </si>
  <si>
    <t>khanminhphong@gmail.com</t>
  </si>
  <si>
    <t>Minh Phong Garment and Textile Co., Ltd.</t>
  </si>
  <si>
    <t>hoamygwens@hoamyco.com</t>
  </si>
  <si>
    <t>Hoa My Production and Trading Co., Ltd.</t>
  </si>
  <si>
    <t>vaihongthuan@gmail.com</t>
  </si>
  <si>
    <t>onoff@onoff.vn</t>
  </si>
  <si>
    <t>Tinrau219.qn@gmail.com</t>
  </si>
  <si>
    <t>Lovely-VN Undergarment Manufacturing Co., Ltd.</t>
  </si>
  <si>
    <t>hlsanh@gmail.com</t>
  </si>
  <si>
    <t>Phuc An Garment Investment and Trading Co., Ltd</t>
  </si>
  <si>
    <t>Percentage</t>
  </si>
  <si>
    <t>Frequency</t>
  </si>
  <si>
    <t>square of sum of std. loadings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</si>
</sst>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9EE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" fontId="0" fillId="0" borderId="0" xfId="0" applyNumberFormat="1" applyFill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/>
    <xf numFmtId="0" fontId="0" fillId="2" borderId="4" xfId="0" applyFill="1" applyBorder="1"/>
    <xf numFmtId="0" fontId="0" fillId="2" borderId="0" xfId="0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0" xfId="0" applyAlignment="1"/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49" fontId="0" fillId="0" borderId="0" xfId="0" applyNumberFormat="1" applyAlignment="1"/>
    <xf numFmtId="0" fontId="3" fillId="0" borderId="0" xfId="0" applyFont="1" applyFill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0" fillId="0" borderId="14" xfId="0" applyBorder="1" applyAlignment="1"/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0" fontId="3" fillId="4" borderId="17" xfId="0" applyFont="1" applyFill="1" applyBorder="1" applyAlignment="1"/>
    <xf numFmtId="0" fontId="2" fillId="0" borderId="18" xfId="0" applyFont="1" applyFill="1" applyBorder="1" applyAlignment="1"/>
    <xf numFmtId="10" fontId="0" fillId="0" borderId="19" xfId="1" applyNumberFormat="1" applyFont="1" applyBorder="1" applyAlignment="1"/>
    <xf numFmtId="0" fontId="2" fillId="0" borderId="20" xfId="0" applyFont="1" applyFill="1" applyBorder="1" applyAlignment="1"/>
    <xf numFmtId="0" fontId="0" fillId="0" borderId="21" xfId="0" applyBorder="1" applyAlignment="1"/>
    <xf numFmtId="10" fontId="0" fillId="0" borderId="22" xfId="0" applyNumberFormat="1" applyBorder="1" applyAlignment="1"/>
    <xf numFmtId="0" fontId="0" fillId="0" borderId="20" xfId="0" applyBorder="1" applyAlignment="1"/>
    <xf numFmtId="10" fontId="0" fillId="0" borderId="22" xfId="1" applyNumberFormat="1" applyFont="1" applyBorder="1" applyAlignment="1"/>
    <xf numFmtId="0" fontId="3" fillId="5" borderId="15" xfId="0" applyFont="1" applyFill="1" applyBorder="1" applyAlignment="1"/>
    <xf numFmtId="0" fontId="3" fillId="5" borderId="16" xfId="0" applyFont="1" applyFill="1" applyBorder="1" applyAlignment="1"/>
    <xf numFmtId="0" fontId="3" fillId="5" borderId="17" xfId="0" applyFont="1" applyFill="1" applyBorder="1" applyAlignment="1"/>
    <xf numFmtId="0" fontId="3" fillId="6" borderId="0" xfId="0" applyFont="1" applyFill="1" applyAlignment="1"/>
    <xf numFmtId="49" fontId="3" fillId="6" borderId="0" xfId="0" applyNumberFormat="1" applyFont="1" applyFill="1" applyAlignment="1"/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 wrapText="1" indent="1"/>
    </xf>
    <xf numFmtId="164" fontId="0" fillId="0" borderId="0" xfId="0" applyNumberFormat="1" applyBorder="1"/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4" fontId="0" fillId="0" borderId="0" xfId="0" applyNumberFormat="1" applyBorder="1"/>
    <xf numFmtId="4" fontId="0" fillId="0" borderId="10" xfId="0" applyNumberFormat="1" applyBorder="1"/>
    <xf numFmtId="4" fontId="0" fillId="0" borderId="10" xfId="0" applyNumberFormat="1" applyBorder="1" applyAlignment="1"/>
    <xf numFmtId="0" fontId="0" fillId="6" borderId="11" xfId="0" applyFill="1" applyBorder="1"/>
    <xf numFmtId="4" fontId="0" fillId="0" borderId="12" xfId="0" applyNumberFormat="1" applyBorder="1"/>
    <xf numFmtId="4" fontId="0" fillId="0" borderId="13" xfId="0" applyNumberFormat="1" applyBorder="1"/>
    <xf numFmtId="16" fontId="0" fillId="0" borderId="0" xfId="0" applyNumberFormat="1" applyFill="1" applyBorder="1"/>
    <xf numFmtId="0" fontId="0" fillId="6" borderId="14" xfId="0" applyFill="1" applyBorder="1"/>
    <xf numFmtId="0" fontId="0" fillId="0" borderId="14" xfId="0" applyBorder="1"/>
    <xf numFmtId="0" fontId="0" fillId="0" borderId="14" xfId="0" applyBorder="1" applyAlignment="1">
      <alignment horizontal="right" vertical="center" wrapText="1" indent="1"/>
    </xf>
    <xf numFmtId="164" fontId="0" fillId="0" borderId="14" xfId="0" applyNumberFormat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18" xfId="0" applyBorder="1"/>
    <xf numFmtId="164" fontId="0" fillId="0" borderId="19" xfId="0" applyNumberFormat="1" applyBorder="1"/>
    <xf numFmtId="0" fontId="0" fillId="0" borderId="20" xfId="0" applyBorder="1"/>
    <xf numFmtId="0" fontId="0" fillId="0" borderId="21" xfId="0" applyBorder="1" applyAlignment="1">
      <alignment horizontal="right" vertical="center" wrapText="1" indent="1"/>
    </xf>
    <xf numFmtId="164" fontId="0" fillId="0" borderId="21" xfId="0" applyNumberFormat="1" applyBorder="1"/>
    <xf numFmtId="164" fontId="0" fillId="0" borderId="22" xfId="0" applyNumberFormat="1" applyBorder="1"/>
    <xf numFmtId="164" fontId="9" fillId="0" borderId="14" xfId="0" applyNumberFormat="1" applyFont="1" applyBorder="1"/>
    <xf numFmtId="0" fontId="0" fillId="0" borderId="14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9E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 variable stat'!$B$2</c:f>
              <c:strCache>
                <c:ptCount val="1"/>
                <c:pt idx="0">
                  <c:v>Small enterprise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stat'!$A$3:$A$5</c:f>
              <c:strCache>
                <c:ptCount val="3"/>
                <c:pt idx="0">
                  <c:v>SCC_IS</c:v>
                </c:pt>
                <c:pt idx="1">
                  <c:v>SCC_DS</c:v>
                </c:pt>
                <c:pt idx="2">
                  <c:v>SCC_IA</c:v>
                </c:pt>
              </c:strCache>
            </c:strRef>
          </c:cat>
          <c:val>
            <c:numRef>
              <c:f>'Chart for variable stat'!$B$3:$B$5</c:f>
              <c:numCache>
                <c:formatCode>#,##0.00</c:formatCode>
                <c:ptCount val="3"/>
                <c:pt idx="0">
                  <c:v>2.9296000000000002</c:v>
                </c:pt>
                <c:pt idx="1">
                  <c:v>2.7915000000000001</c:v>
                </c:pt>
                <c:pt idx="2">
                  <c:v>2.8845000000000001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C-4F65-A9AA-30CB6CD24574}"/>
            </c:ext>
          </c:extLst>
        </c:ser>
        <c:ser>
          <c:idx val="1"/>
          <c:order val="1"/>
          <c:tx>
            <c:strRef>
              <c:f>'Chart for variable stat'!$C$2</c:f>
              <c:strCache>
                <c:ptCount val="1"/>
                <c:pt idx="0">
                  <c:v>Medium enterprise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stat'!$A$3:$A$5</c:f>
              <c:strCache>
                <c:ptCount val="3"/>
                <c:pt idx="0">
                  <c:v>SCC_IS</c:v>
                </c:pt>
                <c:pt idx="1">
                  <c:v>SCC_DS</c:v>
                </c:pt>
                <c:pt idx="2">
                  <c:v>SCC_IA</c:v>
                </c:pt>
              </c:strCache>
            </c:strRef>
          </c:cat>
          <c:val>
            <c:numRef>
              <c:f>'Chart for variable stat'!$C$3:$C$5</c:f>
              <c:numCache>
                <c:formatCode>#,##0.00</c:formatCode>
                <c:ptCount val="3"/>
                <c:pt idx="0">
                  <c:v>3.0667</c:v>
                </c:pt>
                <c:pt idx="1">
                  <c:v>2.9167000000000001</c:v>
                </c:pt>
                <c:pt idx="2">
                  <c:v>3.0055999999999998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C-4F65-A9AA-30CB6CD24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241497920"/>
        <c:axId val="989692816"/>
      </c:barChart>
      <c:lineChart>
        <c:grouping val="standard"/>
        <c:varyColors val="0"/>
        <c:ser>
          <c:idx val="2"/>
          <c:order val="2"/>
          <c:tx>
            <c:strRef>
              <c:f>'Chart for variable stat'!$D$2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DC-4F65-A9AA-30CB6CD24574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DC-4F65-A9AA-30CB6CD24574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DC-4F65-A9AA-30CB6CD24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stat'!$A$3:$A$5</c:f>
              <c:strCache>
                <c:ptCount val="3"/>
                <c:pt idx="0">
                  <c:v>SCC_IS</c:v>
                </c:pt>
                <c:pt idx="1">
                  <c:v>SCC_DS</c:v>
                </c:pt>
                <c:pt idx="2">
                  <c:v>SCC_IA</c:v>
                </c:pt>
              </c:strCache>
            </c:strRef>
          </c:cat>
          <c:val>
            <c:numRef>
              <c:f>'Chart for variable stat'!$D$3:$D$5</c:f>
              <c:numCache>
                <c:formatCode>#,##0.00</c:formatCode>
                <c:ptCount val="3"/>
                <c:pt idx="0">
                  <c:v>2.9756999999999998</c:v>
                </c:pt>
                <c:pt idx="1">
                  <c:v>2.8336000000000001</c:v>
                </c:pt>
                <c:pt idx="2">
                  <c:v>2.9251999999999998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C-4F65-A9AA-30CB6CD24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497920"/>
        <c:axId val="989692816"/>
      </c:lineChart>
      <c:catAx>
        <c:axId val="12414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92816"/>
        <c:crosses val="autoZero"/>
        <c:auto val="1"/>
        <c:lblAlgn val="ctr"/>
        <c:lblOffset val="100"/>
        <c:noMultiLvlLbl val="0"/>
      </c:catAx>
      <c:valAx>
        <c:axId val="98969281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97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174861959177376"/>
          <c:y val="1.8784532293495252E-2"/>
          <c:w val="0.47023733467127315"/>
          <c:h val="7.161639914320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 variable stat'!$B$10</c:f>
              <c:strCache>
                <c:ptCount val="1"/>
                <c:pt idx="0">
                  <c:v>Small enterprise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stat'!$A$11:$A$14</c:f>
              <c:strCache>
                <c:ptCount val="4"/>
                <c:pt idx="0">
                  <c:v>TRU</c:v>
                </c:pt>
                <c:pt idx="1">
                  <c:v>DEP</c:v>
                </c:pt>
                <c:pt idx="2">
                  <c:v>CUL</c:v>
                </c:pt>
                <c:pt idx="3">
                  <c:v>FOR</c:v>
                </c:pt>
              </c:strCache>
            </c:strRef>
          </c:cat>
          <c:val>
            <c:numRef>
              <c:f>'Chart for variable stat'!$B$11:$B$14</c:f>
              <c:numCache>
                <c:formatCode>#,##0.00</c:formatCode>
                <c:ptCount val="4"/>
                <c:pt idx="0">
                  <c:v>2.9971999999999999</c:v>
                </c:pt>
                <c:pt idx="1">
                  <c:v>3.1232000000000002</c:v>
                </c:pt>
                <c:pt idx="2">
                  <c:v>3.0817000000000001</c:v>
                </c:pt>
                <c:pt idx="3">
                  <c:v>3.1859000000000002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4-48BF-90D2-877DCBF77D5D}"/>
            </c:ext>
          </c:extLst>
        </c:ser>
        <c:ser>
          <c:idx val="1"/>
          <c:order val="1"/>
          <c:tx>
            <c:strRef>
              <c:f>'Chart for variable stat'!$C$10</c:f>
              <c:strCache>
                <c:ptCount val="1"/>
                <c:pt idx="0">
                  <c:v>Medium enterprise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stat'!$A$11:$A$14</c:f>
              <c:strCache>
                <c:ptCount val="4"/>
                <c:pt idx="0">
                  <c:v>TRU</c:v>
                </c:pt>
                <c:pt idx="1">
                  <c:v>DEP</c:v>
                </c:pt>
                <c:pt idx="2">
                  <c:v>CUL</c:v>
                </c:pt>
                <c:pt idx="3">
                  <c:v>FOR</c:v>
                </c:pt>
              </c:strCache>
            </c:strRef>
          </c:cat>
          <c:val>
            <c:numRef>
              <c:f>'Chart for variable stat'!$C$11:$C$14</c:f>
              <c:numCache>
                <c:formatCode>#,##0.00</c:formatCode>
                <c:ptCount val="4"/>
                <c:pt idx="0">
                  <c:v>3.2166999999999999</c:v>
                </c:pt>
                <c:pt idx="1">
                  <c:v>2.8957999999999999</c:v>
                </c:pt>
                <c:pt idx="2">
                  <c:v>3.1278000000000001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4-48BF-90D2-877DCBF77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241497920"/>
        <c:axId val="989692816"/>
      </c:barChart>
      <c:lineChart>
        <c:grouping val="standard"/>
        <c:varyColors val="0"/>
        <c:ser>
          <c:idx val="2"/>
          <c:order val="2"/>
          <c:tx>
            <c:strRef>
              <c:f>'Chart for variable stat'!$D$10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for variable stat'!$A$11:$A$14</c:f>
              <c:strCache>
                <c:ptCount val="4"/>
                <c:pt idx="0">
                  <c:v>TRU</c:v>
                </c:pt>
                <c:pt idx="1">
                  <c:v>DEP</c:v>
                </c:pt>
                <c:pt idx="2">
                  <c:v>CUL</c:v>
                </c:pt>
                <c:pt idx="3">
                  <c:v>FOR</c:v>
                </c:pt>
              </c:strCache>
            </c:strRef>
          </c:cat>
          <c:val>
            <c:numRef>
              <c:f>'Chart for variable stat'!$D$11:$D$14</c:f>
              <c:numCache>
                <c:formatCode>#,##0.00</c:formatCode>
                <c:ptCount val="4"/>
                <c:pt idx="0">
                  <c:v>3.0710000000000002</c:v>
                </c:pt>
                <c:pt idx="1">
                  <c:v>3.0467</c:v>
                </c:pt>
                <c:pt idx="2">
                  <c:v>3.0972</c:v>
                </c:pt>
                <c:pt idx="3">
                  <c:v>3.2915999999999999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4-48BF-90D2-877DCBF77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497920"/>
        <c:axId val="989692816"/>
      </c:lineChart>
      <c:catAx>
        <c:axId val="12414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92816"/>
        <c:crosses val="autoZero"/>
        <c:auto val="1"/>
        <c:lblAlgn val="ctr"/>
        <c:lblOffset val="100"/>
        <c:noMultiLvlLbl val="0"/>
      </c:catAx>
      <c:valAx>
        <c:axId val="98969281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97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174861959177376"/>
          <c:y val="1.8784532293495252E-2"/>
          <c:w val="0.47023733467127315"/>
          <c:h val="7.161639914320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315966</xdr:colOff>
      <xdr:row>14</xdr:row>
      <xdr:rowOff>140073</xdr:rowOff>
    </xdr:from>
    <xdr:to>
      <xdr:col>20</xdr:col>
      <xdr:colOff>273743</xdr:colOff>
      <xdr:row>36</xdr:row>
      <xdr:rowOff>5602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55D9F-DE3F-411A-8052-74CD624F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412750</xdr:colOff>
      <xdr:row>14</xdr:row>
      <xdr:rowOff>152524</xdr:rowOff>
    </xdr:from>
    <xdr:to>
      <xdr:col>9</xdr:col>
      <xdr:colOff>448967</xdr:colOff>
      <xdr:row>36</xdr:row>
      <xdr:rowOff>18053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D6910-189A-48CD-9ED2-B473C1E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57d9e3c5bd5d0af/()%201%20(2018.12)%20Graduation%20Thesis/(0)%20FINAL%20PRODUCT/Phong%20Trieu%20Nhat%20Quang%20(data_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Master data"/>
      <sheetName val="FAKE MASTER"/>
      <sheetName val="IS"/>
      <sheetName val="DS"/>
      <sheetName val="DS (chinh nhieu)"/>
      <sheetName val="IA"/>
      <sheetName val="IA (2)"/>
      <sheetName val="IA (chinh nhieu)"/>
      <sheetName val="TIP"/>
      <sheetName val="TIP (2)"/>
      <sheetName val="DOP"/>
      <sheetName val="DOP (2)"/>
      <sheetName val="CUL"/>
      <sheetName val="CUL (2)"/>
      <sheetName val="FOR"/>
      <sheetName val="FOR (2)"/>
      <sheetName val="FOR (3)"/>
      <sheetName val="FOR (5)"/>
      <sheetName val="FOR (chinh nhieu)"/>
      <sheetName val="pearson"/>
      <sheetName val="draft"/>
      <sheetName val="corre dependence"/>
      <sheetName val="CR"/>
      <sheetName val="AVE"/>
    </sheetNames>
    <sheetDataSet>
      <sheetData sheetId="0" refreshError="1"/>
      <sheetData sheetId="1" refreshError="1"/>
      <sheetData sheetId="2" refreshError="1"/>
      <sheetData sheetId="3">
        <row r="12">
          <cell r="D12">
            <v>2</v>
          </cell>
          <cell r="E12">
            <v>3</v>
          </cell>
          <cell r="F12">
            <v>3</v>
          </cell>
          <cell r="G12">
            <v>3</v>
          </cell>
          <cell r="H12">
            <v>2</v>
          </cell>
        </row>
        <row r="13"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  <row r="14">
          <cell r="D14">
            <v>4</v>
          </cell>
          <cell r="E14">
            <v>4</v>
          </cell>
          <cell r="F14">
            <v>4</v>
          </cell>
          <cell r="G14">
            <v>4</v>
          </cell>
          <cell r="H14">
            <v>4</v>
          </cell>
        </row>
        <row r="15">
          <cell r="D15">
            <v>4</v>
          </cell>
          <cell r="E15">
            <v>4</v>
          </cell>
          <cell r="F15">
            <v>3</v>
          </cell>
          <cell r="G15">
            <v>4</v>
          </cell>
          <cell r="H15">
            <v>3</v>
          </cell>
        </row>
        <row r="16"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>
            <v>5</v>
          </cell>
        </row>
        <row r="17">
          <cell r="D17">
            <v>5</v>
          </cell>
          <cell r="E17">
            <v>4</v>
          </cell>
          <cell r="F17">
            <v>4</v>
          </cell>
          <cell r="G17">
            <v>5</v>
          </cell>
          <cell r="H17">
            <v>4</v>
          </cell>
        </row>
        <row r="18">
          <cell r="D18">
            <v>1</v>
          </cell>
          <cell r="E18">
            <v>4</v>
          </cell>
          <cell r="F18">
            <v>3</v>
          </cell>
          <cell r="G18">
            <v>1</v>
          </cell>
          <cell r="H18">
            <v>3</v>
          </cell>
        </row>
        <row r="19">
          <cell r="D19">
            <v>5</v>
          </cell>
          <cell r="E19">
            <v>3</v>
          </cell>
          <cell r="F19">
            <v>3</v>
          </cell>
          <cell r="G19">
            <v>5</v>
          </cell>
          <cell r="H19">
            <v>3</v>
          </cell>
        </row>
        <row r="20">
          <cell r="D20">
            <v>4</v>
          </cell>
          <cell r="E20">
            <v>4</v>
          </cell>
          <cell r="F20">
            <v>4</v>
          </cell>
          <cell r="G20">
            <v>4</v>
          </cell>
          <cell r="H20">
            <v>4</v>
          </cell>
        </row>
        <row r="21">
          <cell r="D21">
            <v>2</v>
          </cell>
          <cell r="E21">
            <v>1</v>
          </cell>
          <cell r="F21">
            <v>3</v>
          </cell>
          <cell r="G21">
            <v>1</v>
          </cell>
          <cell r="H21">
            <v>2</v>
          </cell>
        </row>
        <row r="22">
          <cell r="D22">
            <v>4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</row>
        <row r="23">
          <cell r="D23">
            <v>4</v>
          </cell>
          <cell r="E23">
            <v>3</v>
          </cell>
          <cell r="F23">
            <v>3</v>
          </cell>
          <cell r="G23">
            <v>3</v>
          </cell>
          <cell r="H23">
            <v>3</v>
          </cell>
        </row>
        <row r="24">
          <cell r="D24">
            <v>2</v>
          </cell>
          <cell r="E24">
            <v>1</v>
          </cell>
          <cell r="F24">
            <v>1</v>
          </cell>
          <cell r="G24">
            <v>2</v>
          </cell>
          <cell r="H24">
            <v>3</v>
          </cell>
        </row>
        <row r="25">
          <cell r="D25">
            <v>3</v>
          </cell>
          <cell r="E25">
            <v>1</v>
          </cell>
          <cell r="F25">
            <v>2</v>
          </cell>
          <cell r="G25">
            <v>2</v>
          </cell>
          <cell r="H25">
            <v>3</v>
          </cell>
        </row>
        <row r="26">
          <cell r="D26">
            <v>2</v>
          </cell>
          <cell r="E26">
            <v>1</v>
          </cell>
          <cell r="F26">
            <v>1</v>
          </cell>
          <cell r="G26">
            <v>3</v>
          </cell>
          <cell r="H26">
            <v>2</v>
          </cell>
        </row>
        <row r="27">
          <cell r="D27">
            <v>5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</row>
        <row r="28">
          <cell r="D28">
            <v>3</v>
          </cell>
          <cell r="E28">
            <v>4</v>
          </cell>
          <cell r="F28">
            <v>4</v>
          </cell>
          <cell r="G28">
            <v>4</v>
          </cell>
          <cell r="H28">
            <v>4</v>
          </cell>
        </row>
        <row r="29">
          <cell r="D29">
            <v>2</v>
          </cell>
          <cell r="E29">
            <v>1</v>
          </cell>
          <cell r="F29">
            <v>2</v>
          </cell>
          <cell r="G29">
            <v>2</v>
          </cell>
          <cell r="H29">
            <v>3</v>
          </cell>
        </row>
        <row r="30">
          <cell r="D30">
            <v>3</v>
          </cell>
          <cell r="E30">
            <v>2</v>
          </cell>
          <cell r="F30">
            <v>1</v>
          </cell>
          <cell r="G30">
            <v>1</v>
          </cell>
          <cell r="H30">
            <v>2</v>
          </cell>
        </row>
        <row r="31">
          <cell r="D31">
            <v>2</v>
          </cell>
          <cell r="E31">
            <v>2</v>
          </cell>
          <cell r="F31">
            <v>3</v>
          </cell>
          <cell r="G31">
            <v>2</v>
          </cell>
          <cell r="H31">
            <v>3</v>
          </cell>
        </row>
        <row r="32">
          <cell r="D32">
            <v>5</v>
          </cell>
          <cell r="E32">
            <v>4</v>
          </cell>
          <cell r="F32">
            <v>3</v>
          </cell>
          <cell r="G32">
            <v>4</v>
          </cell>
          <cell r="H32">
            <v>4</v>
          </cell>
        </row>
        <row r="33">
          <cell r="D33">
            <v>2</v>
          </cell>
          <cell r="E33">
            <v>2</v>
          </cell>
          <cell r="F33">
            <v>1</v>
          </cell>
          <cell r="G33">
            <v>2</v>
          </cell>
          <cell r="H33">
            <v>3</v>
          </cell>
        </row>
        <row r="34">
          <cell r="D34">
            <v>2</v>
          </cell>
          <cell r="E34">
            <v>1</v>
          </cell>
          <cell r="F34">
            <v>2</v>
          </cell>
          <cell r="G34">
            <v>1</v>
          </cell>
          <cell r="H34">
            <v>1</v>
          </cell>
        </row>
        <row r="35">
          <cell r="D35">
            <v>1</v>
          </cell>
          <cell r="E35">
            <v>3</v>
          </cell>
          <cell r="F35">
            <v>3</v>
          </cell>
          <cell r="G35">
            <v>3</v>
          </cell>
          <cell r="H35">
            <v>3</v>
          </cell>
        </row>
        <row r="36">
          <cell r="D36">
            <v>3</v>
          </cell>
          <cell r="E36">
            <v>3</v>
          </cell>
          <cell r="F36">
            <v>4</v>
          </cell>
          <cell r="G36">
            <v>4</v>
          </cell>
          <cell r="H36">
            <v>3</v>
          </cell>
        </row>
        <row r="37">
          <cell r="D37">
            <v>2</v>
          </cell>
          <cell r="E37">
            <v>2</v>
          </cell>
          <cell r="F37">
            <v>2</v>
          </cell>
          <cell r="G37">
            <v>3</v>
          </cell>
          <cell r="H37">
            <v>3</v>
          </cell>
        </row>
        <row r="38">
          <cell r="D38">
            <v>2</v>
          </cell>
          <cell r="E38">
            <v>1</v>
          </cell>
          <cell r="F38">
            <v>2</v>
          </cell>
          <cell r="G38">
            <v>3</v>
          </cell>
          <cell r="H38">
            <v>2</v>
          </cell>
        </row>
        <row r="39">
          <cell r="D39">
            <v>5</v>
          </cell>
          <cell r="E39">
            <v>4</v>
          </cell>
          <cell r="F39">
            <v>4</v>
          </cell>
          <cell r="G39">
            <v>3</v>
          </cell>
          <cell r="H39">
            <v>4</v>
          </cell>
        </row>
        <row r="40">
          <cell r="D40">
            <v>3</v>
          </cell>
          <cell r="E40">
            <v>2</v>
          </cell>
          <cell r="F40">
            <v>2</v>
          </cell>
          <cell r="G40">
            <v>2</v>
          </cell>
          <cell r="H40">
            <v>2</v>
          </cell>
        </row>
        <row r="41">
          <cell r="D41">
            <v>3</v>
          </cell>
          <cell r="E41">
            <v>3</v>
          </cell>
          <cell r="F41">
            <v>4</v>
          </cell>
          <cell r="G41">
            <v>3</v>
          </cell>
          <cell r="H41">
            <v>3</v>
          </cell>
        </row>
        <row r="42">
          <cell r="D42">
            <v>5</v>
          </cell>
          <cell r="E42">
            <v>5</v>
          </cell>
          <cell r="F42">
            <v>3</v>
          </cell>
          <cell r="G42">
            <v>4</v>
          </cell>
          <cell r="H42">
            <v>4</v>
          </cell>
        </row>
        <row r="43">
          <cell r="D43">
            <v>5</v>
          </cell>
          <cell r="E43">
            <v>5</v>
          </cell>
          <cell r="F43">
            <v>4</v>
          </cell>
          <cell r="G43">
            <v>4</v>
          </cell>
          <cell r="H43">
            <v>5</v>
          </cell>
        </row>
        <row r="44">
          <cell r="D44">
            <v>5</v>
          </cell>
          <cell r="E44">
            <v>5</v>
          </cell>
          <cell r="F44">
            <v>5</v>
          </cell>
          <cell r="G44">
            <v>4</v>
          </cell>
          <cell r="H44">
            <v>4</v>
          </cell>
        </row>
        <row r="45">
          <cell r="D45">
            <v>5</v>
          </cell>
          <cell r="E45">
            <v>4</v>
          </cell>
          <cell r="F45">
            <v>4</v>
          </cell>
          <cell r="G45">
            <v>3</v>
          </cell>
          <cell r="H45">
            <v>3</v>
          </cell>
        </row>
        <row r="46">
          <cell r="D46">
            <v>2</v>
          </cell>
          <cell r="E46">
            <v>1</v>
          </cell>
          <cell r="F46">
            <v>2</v>
          </cell>
          <cell r="G46">
            <v>3</v>
          </cell>
          <cell r="H46">
            <v>2</v>
          </cell>
        </row>
        <row r="47">
          <cell r="D47">
            <v>1</v>
          </cell>
          <cell r="E47">
            <v>2</v>
          </cell>
          <cell r="F47">
            <v>2</v>
          </cell>
          <cell r="G47">
            <v>3</v>
          </cell>
          <cell r="H47">
            <v>1</v>
          </cell>
        </row>
        <row r="48">
          <cell r="D48">
            <v>3</v>
          </cell>
          <cell r="E48">
            <v>2</v>
          </cell>
          <cell r="F48">
            <v>3</v>
          </cell>
          <cell r="G48">
            <v>2</v>
          </cell>
          <cell r="H48">
            <v>2</v>
          </cell>
        </row>
        <row r="49">
          <cell r="D49">
            <v>4</v>
          </cell>
          <cell r="E49">
            <v>4</v>
          </cell>
          <cell r="F49">
            <v>3</v>
          </cell>
          <cell r="G49">
            <v>3</v>
          </cell>
          <cell r="H49">
            <v>3</v>
          </cell>
        </row>
        <row r="50">
          <cell r="D50">
            <v>5</v>
          </cell>
          <cell r="E50">
            <v>4</v>
          </cell>
          <cell r="F50">
            <v>3</v>
          </cell>
          <cell r="G50">
            <v>3</v>
          </cell>
          <cell r="H50">
            <v>4</v>
          </cell>
        </row>
        <row r="51">
          <cell r="D51">
            <v>4</v>
          </cell>
          <cell r="E51">
            <v>4</v>
          </cell>
          <cell r="F51">
            <v>3</v>
          </cell>
          <cell r="G51">
            <v>3</v>
          </cell>
          <cell r="H51">
            <v>3</v>
          </cell>
        </row>
        <row r="52">
          <cell r="D52">
            <v>3</v>
          </cell>
          <cell r="E52">
            <v>5</v>
          </cell>
          <cell r="F52">
            <v>3</v>
          </cell>
          <cell r="G52">
            <v>3</v>
          </cell>
          <cell r="H52">
            <v>5</v>
          </cell>
        </row>
        <row r="53">
          <cell r="D53">
            <v>2</v>
          </cell>
          <cell r="E53">
            <v>2</v>
          </cell>
          <cell r="F53">
            <v>3</v>
          </cell>
          <cell r="G53">
            <v>2</v>
          </cell>
          <cell r="H53">
            <v>2</v>
          </cell>
        </row>
        <row r="54">
          <cell r="D54">
            <v>2</v>
          </cell>
          <cell r="E54">
            <v>3</v>
          </cell>
          <cell r="F54">
            <v>3</v>
          </cell>
          <cell r="G54">
            <v>3</v>
          </cell>
          <cell r="H54">
            <v>2</v>
          </cell>
        </row>
        <row r="55">
          <cell r="D55">
            <v>3</v>
          </cell>
          <cell r="E55">
            <v>3</v>
          </cell>
          <cell r="F55">
            <v>2</v>
          </cell>
          <cell r="G55">
            <v>3</v>
          </cell>
          <cell r="H55">
            <v>3</v>
          </cell>
        </row>
        <row r="56">
          <cell r="D56">
            <v>5</v>
          </cell>
          <cell r="E56">
            <v>4</v>
          </cell>
          <cell r="F56">
            <v>4</v>
          </cell>
          <cell r="G56">
            <v>4</v>
          </cell>
          <cell r="H56">
            <v>4</v>
          </cell>
        </row>
        <row r="57">
          <cell r="D57">
            <v>3</v>
          </cell>
          <cell r="E57">
            <v>3</v>
          </cell>
          <cell r="F57">
            <v>4</v>
          </cell>
          <cell r="G57">
            <v>3</v>
          </cell>
          <cell r="H57">
            <v>3</v>
          </cell>
        </row>
        <row r="58">
          <cell r="D58">
            <v>3</v>
          </cell>
          <cell r="E58">
            <v>4</v>
          </cell>
          <cell r="F58">
            <v>4</v>
          </cell>
          <cell r="G58">
            <v>3</v>
          </cell>
          <cell r="H58">
            <v>3</v>
          </cell>
        </row>
        <row r="59">
          <cell r="D59">
            <v>1</v>
          </cell>
          <cell r="E59">
            <v>1</v>
          </cell>
          <cell r="F59">
            <v>2</v>
          </cell>
          <cell r="G59">
            <v>1</v>
          </cell>
          <cell r="H59">
            <v>2</v>
          </cell>
        </row>
        <row r="60">
          <cell r="D60">
            <v>1</v>
          </cell>
          <cell r="E60">
            <v>3</v>
          </cell>
          <cell r="F60">
            <v>3</v>
          </cell>
          <cell r="G60">
            <v>2</v>
          </cell>
          <cell r="H60">
            <v>2</v>
          </cell>
        </row>
        <row r="61">
          <cell r="D61">
            <v>5</v>
          </cell>
          <cell r="E61">
            <v>5</v>
          </cell>
          <cell r="F61">
            <v>3</v>
          </cell>
          <cell r="G61">
            <v>4</v>
          </cell>
          <cell r="H61">
            <v>4</v>
          </cell>
        </row>
        <row r="62">
          <cell r="D62">
            <v>3</v>
          </cell>
          <cell r="E62">
            <v>3</v>
          </cell>
          <cell r="F62">
            <v>3</v>
          </cell>
          <cell r="G62">
            <v>2</v>
          </cell>
          <cell r="H62">
            <v>2</v>
          </cell>
        </row>
        <row r="63">
          <cell r="D63">
            <v>3</v>
          </cell>
          <cell r="E63">
            <v>3</v>
          </cell>
          <cell r="F63">
            <v>2</v>
          </cell>
          <cell r="G63">
            <v>2</v>
          </cell>
          <cell r="H63">
            <v>2</v>
          </cell>
        </row>
        <row r="64"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3</v>
          </cell>
        </row>
        <row r="65">
          <cell r="D65">
            <v>1</v>
          </cell>
          <cell r="E65">
            <v>2</v>
          </cell>
          <cell r="F65">
            <v>2</v>
          </cell>
          <cell r="G65">
            <v>3</v>
          </cell>
          <cell r="H65">
            <v>3</v>
          </cell>
        </row>
        <row r="66">
          <cell r="D66">
            <v>3</v>
          </cell>
          <cell r="E66">
            <v>1</v>
          </cell>
          <cell r="F66">
            <v>2</v>
          </cell>
          <cell r="G66">
            <v>2</v>
          </cell>
          <cell r="H66">
            <v>2</v>
          </cell>
        </row>
        <row r="67">
          <cell r="D67">
            <v>3</v>
          </cell>
          <cell r="E67">
            <v>3</v>
          </cell>
          <cell r="F67">
            <v>2</v>
          </cell>
          <cell r="G67">
            <v>3</v>
          </cell>
          <cell r="H67">
            <v>3</v>
          </cell>
        </row>
        <row r="68">
          <cell r="D68">
            <v>5</v>
          </cell>
          <cell r="E68">
            <v>5</v>
          </cell>
          <cell r="F68">
            <v>3</v>
          </cell>
          <cell r="G68">
            <v>5</v>
          </cell>
          <cell r="H68">
            <v>4</v>
          </cell>
        </row>
        <row r="69">
          <cell r="D69">
            <v>1</v>
          </cell>
          <cell r="E69">
            <v>2</v>
          </cell>
          <cell r="F69">
            <v>2</v>
          </cell>
          <cell r="G69">
            <v>2</v>
          </cell>
          <cell r="H69">
            <v>2</v>
          </cell>
        </row>
        <row r="70">
          <cell r="D70">
            <v>5</v>
          </cell>
          <cell r="E70">
            <v>4</v>
          </cell>
          <cell r="F70">
            <v>4</v>
          </cell>
          <cell r="G70">
            <v>4</v>
          </cell>
          <cell r="H70">
            <v>4</v>
          </cell>
        </row>
        <row r="71">
          <cell r="D71">
            <v>3</v>
          </cell>
          <cell r="E71">
            <v>4</v>
          </cell>
          <cell r="F71">
            <v>4</v>
          </cell>
          <cell r="G71">
            <v>4</v>
          </cell>
          <cell r="H71">
            <v>4</v>
          </cell>
        </row>
        <row r="72">
          <cell r="D72">
            <v>3</v>
          </cell>
          <cell r="E72">
            <v>4</v>
          </cell>
          <cell r="F72">
            <v>4</v>
          </cell>
          <cell r="G72">
            <v>4</v>
          </cell>
          <cell r="H72">
            <v>4</v>
          </cell>
        </row>
        <row r="73">
          <cell r="D73">
            <v>2</v>
          </cell>
          <cell r="E73">
            <v>2</v>
          </cell>
          <cell r="F73">
            <v>1</v>
          </cell>
          <cell r="G73">
            <v>3</v>
          </cell>
          <cell r="H73">
            <v>2</v>
          </cell>
        </row>
        <row r="74">
          <cell r="D74">
            <v>3</v>
          </cell>
          <cell r="E74">
            <v>3</v>
          </cell>
          <cell r="F74">
            <v>2</v>
          </cell>
          <cell r="G74">
            <v>2</v>
          </cell>
          <cell r="H74">
            <v>2</v>
          </cell>
        </row>
        <row r="75">
          <cell r="D75">
            <v>3</v>
          </cell>
          <cell r="E75">
            <v>2</v>
          </cell>
          <cell r="F75">
            <v>3</v>
          </cell>
          <cell r="G75">
            <v>2</v>
          </cell>
          <cell r="H75">
            <v>3</v>
          </cell>
        </row>
        <row r="76">
          <cell r="D76">
            <v>3</v>
          </cell>
          <cell r="E76">
            <v>2</v>
          </cell>
          <cell r="F76">
            <v>3</v>
          </cell>
          <cell r="G76">
            <v>2</v>
          </cell>
          <cell r="H76">
            <v>4</v>
          </cell>
        </row>
        <row r="77">
          <cell r="D77">
            <v>1</v>
          </cell>
          <cell r="E77">
            <v>1</v>
          </cell>
          <cell r="F77">
            <v>2</v>
          </cell>
          <cell r="G77">
            <v>2</v>
          </cell>
          <cell r="H77">
            <v>2</v>
          </cell>
        </row>
        <row r="78">
          <cell r="D78">
            <v>2</v>
          </cell>
          <cell r="E78">
            <v>2</v>
          </cell>
          <cell r="F78">
            <v>2</v>
          </cell>
          <cell r="G78">
            <v>3</v>
          </cell>
          <cell r="H78">
            <v>3</v>
          </cell>
        </row>
        <row r="79">
          <cell r="D79">
            <v>3</v>
          </cell>
          <cell r="E79">
            <v>4</v>
          </cell>
          <cell r="F79">
            <v>4</v>
          </cell>
          <cell r="G79">
            <v>5</v>
          </cell>
          <cell r="H79">
            <v>5</v>
          </cell>
        </row>
        <row r="80">
          <cell r="D80">
            <v>2</v>
          </cell>
          <cell r="E80">
            <v>1</v>
          </cell>
          <cell r="F80">
            <v>1</v>
          </cell>
          <cell r="G80">
            <v>3</v>
          </cell>
          <cell r="H80">
            <v>4</v>
          </cell>
        </row>
        <row r="81">
          <cell r="D81">
            <v>2</v>
          </cell>
          <cell r="E81">
            <v>2</v>
          </cell>
          <cell r="F81">
            <v>1</v>
          </cell>
          <cell r="G81">
            <v>5</v>
          </cell>
          <cell r="H81">
            <v>4</v>
          </cell>
        </row>
        <row r="82">
          <cell r="D82">
            <v>1</v>
          </cell>
          <cell r="E82">
            <v>1</v>
          </cell>
          <cell r="F82">
            <v>3</v>
          </cell>
          <cell r="G82">
            <v>2</v>
          </cell>
          <cell r="H82">
            <v>4</v>
          </cell>
        </row>
        <row r="83">
          <cell r="D83">
            <v>4</v>
          </cell>
          <cell r="E83">
            <v>4</v>
          </cell>
          <cell r="F83">
            <v>1</v>
          </cell>
          <cell r="G83">
            <v>4</v>
          </cell>
          <cell r="H83">
            <v>4</v>
          </cell>
        </row>
        <row r="84">
          <cell r="D84">
            <v>3</v>
          </cell>
          <cell r="E84">
            <v>5</v>
          </cell>
          <cell r="F84">
            <v>4</v>
          </cell>
          <cell r="G84">
            <v>3</v>
          </cell>
          <cell r="H84">
            <v>3</v>
          </cell>
        </row>
        <row r="85">
          <cell r="D85">
            <v>4</v>
          </cell>
          <cell r="E85">
            <v>3</v>
          </cell>
          <cell r="F85">
            <v>3</v>
          </cell>
          <cell r="G85">
            <v>5</v>
          </cell>
          <cell r="H85">
            <v>4</v>
          </cell>
        </row>
        <row r="86">
          <cell r="D86">
            <v>4</v>
          </cell>
          <cell r="E86">
            <v>4</v>
          </cell>
          <cell r="F86">
            <v>4</v>
          </cell>
          <cell r="G86">
            <v>4</v>
          </cell>
          <cell r="H86">
            <v>4</v>
          </cell>
        </row>
        <row r="87">
          <cell r="D87">
            <v>2</v>
          </cell>
          <cell r="E87">
            <v>2</v>
          </cell>
          <cell r="F87">
            <v>1</v>
          </cell>
          <cell r="G87">
            <v>3</v>
          </cell>
          <cell r="H87">
            <v>3</v>
          </cell>
        </row>
        <row r="88">
          <cell r="D88">
            <v>4</v>
          </cell>
          <cell r="E88">
            <v>4</v>
          </cell>
          <cell r="F88">
            <v>4</v>
          </cell>
          <cell r="G88">
            <v>4</v>
          </cell>
          <cell r="H88">
            <v>4</v>
          </cell>
        </row>
        <row r="89">
          <cell r="D89">
            <v>3</v>
          </cell>
          <cell r="E89">
            <v>4</v>
          </cell>
          <cell r="F89">
            <v>3</v>
          </cell>
          <cell r="G89">
            <v>3</v>
          </cell>
          <cell r="H89">
            <v>5</v>
          </cell>
        </row>
        <row r="90">
          <cell r="D90">
            <v>3</v>
          </cell>
          <cell r="E90">
            <v>3</v>
          </cell>
          <cell r="F90">
            <v>3</v>
          </cell>
          <cell r="G90">
            <v>3</v>
          </cell>
          <cell r="H90">
            <v>3</v>
          </cell>
        </row>
        <row r="91">
          <cell r="D91">
            <v>2</v>
          </cell>
          <cell r="E91">
            <v>2</v>
          </cell>
          <cell r="F91">
            <v>2</v>
          </cell>
          <cell r="G91">
            <v>2</v>
          </cell>
          <cell r="H91">
            <v>3</v>
          </cell>
        </row>
        <row r="92">
          <cell r="D92">
            <v>1</v>
          </cell>
          <cell r="E92">
            <v>1</v>
          </cell>
          <cell r="F92">
            <v>2</v>
          </cell>
          <cell r="G92">
            <v>2</v>
          </cell>
          <cell r="H92">
            <v>3</v>
          </cell>
        </row>
        <row r="93">
          <cell r="D93">
            <v>4</v>
          </cell>
          <cell r="E93">
            <v>3</v>
          </cell>
          <cell r="F93">
            <v>4</v>
          </cell>
          <cell r="G93">
            <v>4</v>
          </cell>
          <cell r="H93">
            <v>4</v>
          </cell>
        </row>
        <row r="94">
          <cell r="D94">
            <v>5</v>
          </cell>
          <cell r="E94">
            <v>5</v>
          </cell>
          <cell r="F94">
            <v>5</v>
          </cell>
          <cell r="G94">
            <v>5</v>
          </cell>
          <cell r="H94">
            <v>5</v>
          </cell>
        </row>
        <row r="95">
          <cell r="D95">
            <v>3</v>
          </cell>
          <cell r="E95">
            <v>2</v>
          </cell>
          <cell r="F95">
            <v>2</v>
          </cell>
          <cell r="G95">
            <v>3</v>
          </cell>
          <cell r="H95">
            <v>3</v>
          </cell>
        </row>
        <row r="96">
          <cell r="D96">
            <v>2</v>
          </cell>
          <cell r="E96">
            <v>2</v>
          </cell>
          <cell r="F96">
            <v>2</v>
          </cell>
          <cell r="G96">
            <v>2</v>
          </cell>
          <cell r="H96">
            <v>2</v>
          </cell>
        </row>
        <row r="97">
          <cell r="D97">
            <v>3</v>
          </cell>
          <cell r="E97">
            <v>2</v>
          </cell>
          <cell r="F97">
            <v>2</v>
          </cell>
          <cell r="G97">
            <v>2</v>
          </cell>
          <cell r="H97">
            <v>2</v>
          </cell>
        </row>
        <row r="98">
          <cell r="D98">
            <v>3</v>
          </cell>
          <cell r="E98">
            <v>1</v>
          </cell>
          <cell r="F98">
            <v>3</v>
          </cell>
          <cell r="G98">
            <v>4</v>
          </cell>
          <cell r="H98">
            <v>4</v>
          </cell>
        </row>
        <row r="99">
          <cell r="D99">
            <v>3</v>
          </cell>
          <cell r="E99">
            <v>3</v>
          </cell>
          <cell r="F99">
            <v>2</v>
          </cell>
          <cell r="G99">
            <v>2</v>
          </cell>
          <cell r="H99">
            <v>2</v>
          </cell>
        </row>
        <row r="100">
          <cell r="D100">
            <v>1</v>
          </cell>
          <cell r="E100">
            <v>2</v>
          </cell>
          <cell r="F100">
            <v>3</v>
          </cell>
          <cell r="G100">
            <v>2</v>
          </cell>
          <cell r="H100">
            <v>3</v>
          </cell>
        </row>
        <row r="101">
          <cell r="D101">
            <v>4</v>
          </cell>
          <cell r="E101">
            <v>3</v>
          </cell>
          <cell r="F101">
            <v>4</v>
          </cell>
          <cell r="G101">
            <v>4</v>
          </cell>
          <cell r="H101">
            <v>4</v>
          </cell>
        </row>
        <row r="102">
          <cell r="D102">
            <v>5</v>
          </cell>
          <cell r="E102">
            <v>5</v>
          </cell>
          <cell r="F102">
            <v>4</v>
          </cell>
          <cell r="G102">
            <v>4</v>
          </cell>
          <cell r="H102">
            <v>5</v>
          </cell>
        </row>
        <row r="103">
          <cell r="D103">
            <v>1</v>
          </cell>
          <cell r="E103">
            <v>2</v>
          </cell>
          <cell r="F103">
            <v>1</v>
          </cell>
          <cell r="G103">
            <v>3</v>
          </cell>
          <cell r="H103">
            <v>3</v>
          </cell>
        </row>
        <row r="104">
          <cell r="D104">
            <v>1</v>
          </cell>
          <cell r="E104">
            <v>2</v>
          </cell>
          <cell r="F104">
            <v>1</v>
          </cell>
          <cell r="G104">
            <v>2</v>
          </cell>
          <cell r="H104">
            <v>2</v>
          </cell>
        </row>
        <row r="105">
          <cell r="D105">
            <v>2</v>
          </cell>
          <cell r="E105">
            <v>1</v>
          </cell>
          <cell r="F105">
            <v>2</v>
          </cell>
          <cell r="G105">
            <v>2</v>
          </cell>
          <cell r="H105">
            <v>4</v>
          </cell>
        </row>
        <row r="106">
          <cell r="D106">
            <v>4</v>
          </cell>
          <cell r="E106">
            <v>3</v>
          </cell>
          <cell r="F106">
            <v>3</v>
          </cell>
          <cell r="G106">
            <v>3</v>
          </cell>
          <cell r="H106">
            <v>1</v>
          </cell>
        </row>
        <row r="107">
          <cell r="D107">
            <v>4</v>
          </cell>
          <cell r="E107">
            <v>3</v>
          </cell>
          <cell r="F107">
            <v>3</v>
          </cell>
          <cell r="G107">
            <v>3</v>
          </cell>
          <cell r="H107">
            <v>3</v>
          </cell>
        </row>
        <row r="108">
          <cell r="D108">
            <v>5</v>
          </cell>
          <cell r="E108">
            <v>4</v>
          </cell>
          <cell r="F108">
            <v>5</v>
          </cell>
          <cell r="G108">
            <v>4</v>
          </cell>
          <cell r="H108">
            <v>4</v>
          </cell>
        </row>
        <row r="109">
          <cell r="D109">
            <v>1</v>
          </cell>
          <cell r="E109">
            <v>2</v>
          </cell>
          <cell r="F109">
            <v>2</v>
          </cell>
          <cell r="G109">
            <v>2</v>
          </cell>
          <cell r="H109">
            <v>3</v>
          </cell>
        </row>
        <row r="110">
          <cell r="D110">
            <v>1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</row>
        <row r="111">
          <cell r="D111">
            <v>1</v>
          </cell>
          <cell r="E111">
            <v>2</v>
          </cell>
          <cell r="F111">
            <v>1</v>
          </cell>
          <cell r="G111">
            <v>4</v>
          </cell>
          <cell r="H111">
            <v>2</v>
          </cell>
        </row>
        <row r="112">
          <cell r="D112">
            <v>3</v>
          </cell>
          <cell r="E112">
            <v>3</v>
          </cell>
          <cell r="F112">
            <v>3</v>
          </cell>
          <cell r="G112">
            <v>4</v>
          </cell>
          <cell r="H112">
            <v>3</v>
          </cell>
        </row>
        <row r="113">
          <cell r="D113">
            <v>4</v>
          </cell>
          <cell r="E113">
            <v>3</v>
          </cell>
          <cell r="F113">
            <v>3</v>
          </cell>
          <cell r="G113">
            <v>3</v>
          </cell>
          <cell r="H113">
            <v>3</v>
          </cell>
        </row>
        <row r="114">
          <cell r="D114">
            <v>3</v>
          </cell>
          <cell r="E114">
            <v>3</v>
          </cell>
          <cell r="F114">
            <v>4</v>
          </cell>
          <cell r="G114">
            <v>4</v>
          </cell>
          <cell r="H114">
            <v>3</v>
          </cell>
        </row>
        <row r="115">
          <cell r="D115">
            <v>4</v>
          </cell>
          <cell r="E115">
            <v>3</v>
          </cell>
          <cell r="F115">
            <v>4</v>
          </cell>
          <cell r="G115">
            <v>4</v>
          </cell>
          <cell r="H115">
            <v>5</v>
          </cell>
        </row>
        <row r="116">
          <cell r="D116">
            <v>3</v>
          </cell>
          <cell r="E116">
            <v>3</v>
          </cell>
          <cell r="F116">
            <v>3</v>
          </cell>
          <cell r="G116">
            <v>4</v>
          </cell>
          <cell r="H116">
            <v>4</v>
          </cell>
        </row>
        <row r="117">
          <cell r="D117">
            <v>3</v>
          </cell>
          <cell r="E117">
            <v>3</v>
          </cell>
          <cell r="F117">
            <v>4</v>
          </cell>
          <cell r="G117">
            <v>3</v>
          </cell>
          <cell r="H117">
            <v>4</v>
          </cell>
        </row>
        <row r="118">
          <cell r="D118">
            <v>3</v>
          </cell>
          <cell r="E118">
            <v>3</v>
          </cell>
          <cell r="F118">
            <v>4</v>
          </cell>
          <cell r="G118">
            <v>5</v>
          </cell>
          <cell r="H118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A6">
            <v>13</v>
          </cell>
          <cell r="B6">
            <v>7</v>
          </cell>
          <cell r="C6">
            <v>5</v>
          </cell>
          <cell r="D6">
            <v>16</v>
          </cell>
          <cell r="E6">
            <v>7</v>
          </cell>
          <cell r="F6">
            <v>13</v>
          </cell>
          <cell r="G6">
            <v>10</v>
          </cell>
        </row>
        <row r="7">
          <cell r="A7">
            <v>7</v>
          </cell>
          <cell r="B7">
            <v>8</v>
          </cell>
          <cell r="C7">
            <v>5</v>
          </cell>
          <cell r="D7">
            <v>13</v>
          </cell>
          <cell r="E7">
            <v>5</v>
          </cell>
          <cell r="F7">
            <v>13</v>
          </cell>
          <cell r="G7">
            <v>10</v>
          </cell>
        </row>
        <row r="8">
          <cell r="A8">
            <v>20</v>
          </cell>
          <cell r="B8">
            <v>19</v>
          </cell>
          <cell r="C8">
            <v>19</v>
          </cell>
          <cell r="D8">
            <v>20</v>
          </cell>
          <cell r="E8">
            <v>13</v>
          </cell>
          <cell r="F8">
            <v>21</v>
          </cell>
          <cell r="G8">
            <v>16</v>
          </cell>
        </row>
        <row r="9">
          <cell r="A9">
            <v>18</v>
          </cell>
          <cell r="B9">
            <v>16</v>
          </cell>
          <cell r="C9">
            <v>17</v>
          </cell>
          <cell r="D9">
            <v>18</v>
          </cell>
          <cell r="E9">
            <v>13</v>
          </cell>
          <cell r="F9">
            <v>22</v>
          </cell>
          <cell r="G9">
            <v>14</v>
          </cell>
        </row>
        <row r="10">
          <cell r="A10">
            <v>25</v>
          </cell>
          <cell r="B10">
            <v>23</v>
          </cell>
          <cell r="C10">
            <v>22</v>
          </cell>
          <cell r="D10">
            <v>21</v>
          </cell>
          <cell r="E10">
            <v>17</v>
          </cell>
          <cell r="F10">
            <v>21</v>
          </cell>
          <cell r="G10">
            <v>16</v>
          </cell>
        </row>
        <row r="11">
          <cell r="A11">
            <v>22</v>
          </cell>
          <cell r="B11">
            <v>14</v>
          </cell>
          <cell r="C11">
            <v>15</v>
          </cell>
          <cell r="D11">
            <v>16</v>
          </cell>
          <cell r="E11">
            <v>13</v>
          </cell>
          <cell r="F11">
            <v>22</v>
          </cell>
          <cell r="G11">
            <v>13</v>
          </cell>
        </row>
        <row r="12">
          <cell r="A12">
            <v>12</v>
          </cell>
          <cell r="B12">
            <v>17</v>
          </cell>
          <cell r="C12">
            <v>20</v>
          </cell>
          <cell r="D12">
            <v>16</v>
          </cell>
          <cell r="E12">
            <v>15</v>
          </cell>
          <cell r="F12">
            <v>21</v>
          </cell>
          <cell r="G12">
            <v>15</v>
          </cell>
        </row>
        <row r="13">
          <cell r="A13">
            <v>19</v>
          </cell>
          <cell r="B13">
            <v>18</v>
          </cell>
          <cell r="C13">
            <v>20</v>
          </cell>
          <cell r="D13">
            <v>20</v>
          </cell>
          <cell r="E13">
            <v>14</v>
          </cell>
          <cell r="F13">
            <v>23</v>
          </cell>
          <cell r="G13">
            <v>14</v>
          </cell>
        </row>
        <row r="14">
          <cell r="A14">
            <v>20</v>
          </cell>
          <cell r="B14">
            <v>18</v>
          </cell>
          <cell r="C14">
            <v>18</v>
          </cell>
          <cell r="D14">
            <v>20</v>
          </cell>
          <cell r="E14">
            <v>16</v>
          </cell>
          <cell r="F14">
            <v>23</v>
          </cell>
          <cell r="G14">
            <v>15</v>
          </cell>
        </row>
        <row r="15">
          <cell r="A15">
            <v>9</v>
          </cell>
          <cell r="B15">
            <v>9</v>
          </cell>
          <cell r="C15">
            <v>5</v>
          </cell>
          <cell r="D15">
            <v>10</v>
          </cell>
          <cell r="E15">
            <v>10</v>
          </cell>
          <cell r="F15">
            <v>12</v>
          </cell>
          <cell r="G15">
            <v>9</v>
          </cell>
        </row>
        <row r="16">
          <cell r="A16">
            <v>16</v>
          </cell>
          <cell r="B16">
            <v>19</v>
          </cell>
          <cell r="C16">
            <v>16</v>
          </cell>
          <cell r="D16">
            <v>20</v>
          </cell>
          <cell r="E16">
            <v>14</v>
          </cell>
          <cell r="F16">
            <v>20</v>
          </cell>
          <cell r="G16">
            <v>15</v>
          </cell>
        </row>
        <row r="17">
          <cell r="A17">
            <v>16</v>
          </cell>
          <cell r="B17">
            <v>18</v>
          </cell>
          <cell r="C17">
            <v>15</v>
          </cell>
          <cell r="D17">
            <v>20</v>
          </cell>
          <cell r="E17">
            <v>12</v>
          </cell>
          <cell r="F17">
            <v>20</v>
          </cell>
          <cell r="G17">
            <v>15</v>
          </cell>
        </row>
        <row r="18">
          <cell r="A18">
            <v>9</v>
          </cell>
          <cell r="B18">
            <v>10</v>
          </cell>
          <cell r="C18">
            <v>10</v>
          </cell>
          <cell r="D18">
            <v>10</v>
          </cell>
          <cell r="E18">
            <v>8</v>
          </cell>
          <cell r="F18">
            <v>13</v>
          </cell>
          <cell r="G18">
            <v>6</v>
          </cell>
        </row>
        <row r="19">
          <cell r="A19">
            <v>11</v>
          </cell>
          <cell r="B19">
            <v>11</v>
          </cell>
          <cell r="C19">
            <v>9</v>
          </cell>
          <cell r="D19">
            <v>14</v>
          </cell>
          <cell r="E19">
            <v>6</v>
          </cell>
          <cell r="F19">
            <v>14</v>
          </cell>
          <cell r="G19">
            <v>4</v>
          </cell>
        </row>
        <row r="20">
          <cell r="A20">
            <v>9</v>
          </cell>
          <cell r="B20">
            <v>10</v>
          </cell>
          <cell r="C20">
            <v>9</v>
          </cell>
          <cell r="D20">
            <v>11</v>
          </cell>
          <cell r="E20">
            <v>11</v>
          </cell>
          <cell r="F20">
            <v>14</v>
          </cell>
          <cell r="G20">
            <v>8</v>
          </cell>
        </row>
        <row r="21">
          <cell r="A21">
            <v>21</v>
          </cell>
          <cell r="B21">
            <v>17</v>
          </cell>
          <cell r="C21">
            <v>20</v>
          </cell>
          <cell r="D21">
            <v>20</v>
          </cell>
          <cell r="E21">
            <v>17</v>
          </cell>
          <cell r="F21">
            <v>19</v>
          </cell>
          <cell r="G21">
            <v>16</v>
          </cell>
        </row>
        <row r="22">
          <cell r="A22">
            <v>19</v>
          </cell>
          <cell r="B22">
            <v>20</v>
          </cell>
          <cell r="C22">
            <v>20</v>
          </cell>
          <cell r="D22">
            <v>20</v>
          </cell>
          <cell r="E22">
            <v>13</v>
          </cell>
          <cell r="F22">
            <v>22</v>
          </cell>
          <cell r="G22">
            <v>16</v>
          </cell>
        </row>
        <row r="23">
          <cell r="A23">
            <v>10</v>
          </cell>
          <cell r="B23">
            <v>10</v>
          </cell>
          <cell r="C23">
            <v>14</v>
          </cell>
          <cell r="D23">
            <v>10</v>
          </cell>
          <cell r="E23">
            <v>8</v>
          </cell>
          <cell r="F23">
            <v>11</v>
          </cell>
          <cell r="G23">
            <v>11</v>
          </cell>
        </row>
        <row r="24">
          <cell r="A24">
            <v>9</v>
          </cell>
          <cell r="B24">
            <v>12</v>
          </cell>
          <cell r="C24">
            <v>11</v>
          </cell>
          <cell r="D24">
            <v>12</v>
          </cell>
          <cell r="E24">
            <v>11</v>
          </cell>
          <cell r="F24">
            <v>9</v>
          </cell>
          <cell r="G24">
            <v>9</v>
          </cell>
        </row>
        <row r="25">
          <cell r="A25">
            <v>12</v>
          </cell>
          <cell r="B25">
            <v>14</v>
          </cell>
          <cell r="C25">
            <v>14</v>
          </cell>
          <cell r="D25">
            <v>15</v>
          </cell>
          <cell r="E25">
            <v>10</v>
          </cell>
          <cell r="F25">
            <v>14</v>
          </cell>
          <cell r="G25">
            <v>10</v>
          </cell>
        </row>
        <row r="26">
          <cell r="A26">
            <v>20</v>
          </cell>
          <cell r="B26">
            <v>22</v>
          </cell>
          <cell r="C26">
            <v>18</v>
          </cell>
          <cell r="D26">
            <v>20</v>
          </cell>
          <cell r="E26">
            <v>18</v>
          </cell>
          <cell r="F26">
            <v>15</v>
          </cell>
          <cell r="G26">
            <v>11</v>
          </cell>
        </row>
        <row r="27">
          <cell r="A27">
            <v>10</v>
          </cell>
          <cell r="B27">
            <v>10</v>
          </cell>
          <cell r="C27">
            <v>11</v>
          </cell>
          <cell r="D27">
            <v>10</v>
          </cell>
          <cell r="E27">
            <v>11</v>
          </cell>
          <cell r="F27">
            <v>9</v>
          </cell>
          <cell r="G27">
            <v>8</v>
          </cell>
        </row>
        <row r="28">
          <cell r="A28">
            <v>7</v>
          </cell>
          <cell r="B28">
            <v>10</v>
          </cell>
          <cell r="C28">
            <v>19</v>
          </cell>
          <cell r="D28">
            <v>9</v>
          </cell>
          <cell r="E28">
            <v>9</v>
          </cell>
          <cell r="F28">
            <v>14</v>
          </cell>
          <cell r="G28">
            <v>10</v>
          </cell>
        </row>
        <row r="29">
          <cell r="A29">
            <v>13</v>
          </cell>
          <cell r="B29">
            <v>13</v>
          </cell>
          <cell r="C29">
            <v>19</v>
          </cell>
          <cell r="D29">
            <v>12</v>
          </cell>
          <cell r="E29">
            <v>17</v>
          </cell>
          <cell r="F29">
            <v>16</v>
          </cell>
          <cell r="G29">
            <v>11</v>
          </cell>
        </row>
        <row r="30">
          <cell r="A30">
            <v>17</v>
          </cell>
          <cell r="B30">
            <v>11</v>
          </cell>
          <cell r="C30">
            <v>18</v>
          </cell>
          <cell r="D30">
            <v>15</v>
          </cell>
          <cell r="E30">
            <v>20</v>
          </cell>
          <cell r="F30">
            <v>22</v>
          </cell>
          <cell r="G30">
            <v>10</v>
          </cell>
        </row>
        <row r="31">
          <cell r="A31">
            <v>12</v>
          </cell>
          <cell r="B31">
            <v>10</v>
          </cell>
          <cell r="C31">
            <v>9</v>
          </cell>
          <cell r="D31">
            <v>14</v>
          </cell>
          <cell r="E31">
            <v>16</v>
          </cell>
          <cell r="F31">
            <v>11</v>
          </cell>
          <cell r="G31">
            <v>9</v>
          </cell>
        </row>
        <row r="32">
          <cell r="A32">
            <v>10</v>
          </cell>
          <cell r="B32">
            <v>11</v>
          </cell>
          <cell r="C32">
            <v>9</v>
          </cell>
          <cell r="D32">
            <v>11</v>
          </cell>
          <cell r="E32">
            <v>7</v>
          </cell>
          <cell r="F32">
            <v>19</v>
          </cell>
          <cell r="G32">
            <v>9</v>
          </cell>
        </row>
        <row r="33">
          <cell r="A33">
            <v>20</v>
          </cell>
          <cell r="B33">
            <v>14</v>
          </cell>
          <cell r="C33">
            <v>12</v>
          </cell>
          <cell r="D33">
            <v>13</v>
          </cell>
          <cell r="E33">
            <v>18</v>
          </cell>
          <cell r="F33">
            <v>12</v>
          </cell>
          <cell r="G33">
            <v>13</v>
          </cell>
        </row>
        <row r="34">
          <cell r="A34">
            <v>11</v>
          </cell>
          <cell r="B34">
            <v>9</v>
          </cell>
          <cell r="C34">
            <v>11</v>
          </cell>
          <cell r="D34">
            <v>11</v>
          </cell>
          <cell r="E34">
            <v>10</v>
          </cell>
          <cell r="F34">
            <v>10</v>
          </cell>
          <cell r="G34">
            <v>10</v>
          </cell>
        </row>
        <row r="35">
          <cell r="A35">
            <v>16</v>
          </cell>
          <cell r="B35">
            <v>19</v>
          </cell>
          <cell r="C35">
            <v>15</v>
          </cell>
          <cell r="D35">
            <v>20</v>
          </cell>
          <cell r="E35">
            <v>15</v>
          </cell>
          <cell r="F35">
            <v>16</v>
          </cell>
          <cell r="G35">
            <v>11</v>
          </cell>
        </row>
        <row r="36">
          <cell r="A36">
            <v>21</v>
          </cell>
          <cell r="B36">
            <v>8</v>
          </cell>
          <cell r="C36">
            <v>18</v>
          </cell>
          <cell r="D36">
            <v>15</v>
          </cell>
          <cell r="E36">
            <v>13</v>
          </cell>
          <cell r="F36">
            <v>17</v>
          </cell>
          <cell r="G36">
            <v>12</v>
          </cell>
        </row>
        <row r="37">
          <cell r="A37">
            <v>23</v>
          </cell>
          <cell r="B37">
            <v>19</v>
          </cell>
          <cell r="C37">
            <v>22</v>
          </cell>
          <cell r="D37">
            <v>16</v>
          </cell>
          <cell r="E37">
            <v>15</v>
          </cell>
          <cell r="F37">
            <v>24</v>
          </cell>
          <cell r="G37">
            <v>18</v>
          </cell>
        </row>
        <row r="38">
          <cell r="A38">
            <v>23</v>
          </cell>
          <cell r="B38">
            <v>17</v>
          </cell>
          <cell r="C38">
            <v>18</v>
          </cell>
          <cell r="D38">
            <v>19</v>
          </cell>
          <cell r="E38">
            <v>13</v>
          </cell>
          <cell r="F38">
            <v>17</v>
          </cell>
          <cell r="G38">
            <v>16</v>
          </cell>
        </row>
        <row r="39">
          <cell r="A39">
            <v>19</v>
          </cell>
          <cell r="B39">
            <v>12</v>
          </cell>
          <cell r="C39">
            <v>13</v>
          </cell>
          <cell r="D39">
            <v>16</v>
          </cell>
          <cell r="E39">
            <v>17</v>
          </cell>
          <cell r="F39">
            <v>16</v>
          </cell>
          <cell r="G39">
            <v>12</v>
          </cell>
        </row>
        <row r="40">
          <cell r="A40">
            <v>10</v>
          </cell>
          <cell r="B40">
            <v>9</v>
          </cell>
          <cell r="C40">
            <v>12</v>
          </cell>
          <cell r="D40">
            <v>12</v>
          </cell>
          <cell r="E40">
            <v>9</v>
          </cell>
          <cell r="F40">
            <v>14</v>
          </cell>
          <cell r="G40">
            <v>8</v>
          </cell>
        </row>
        <row r="41">
          <cell r="A41">
            <v>9</v>
          </cell>
          <cell r="B41">
            <v>13</v>
          </cell>
          <cell r="C41">
            <v>12</v>
          </cell>
          <cell r="D41">
            <v>13</v>
          </cell>
          <cell r="E41">
            <v>10</v>
          </cell>
          <cell r="F41">
            <v>8</v>
          </cell>
          <cell r="G41">
            <v>8</v>
          </cell>
        </row>
        <row r="42">
          <cell r="A42">
            <v>12</v>
          </cell>
          <cell r="B42">
            <v>14</v>
          </cell>
          <cell r="C42">
            <v>11</v>
          </cell>
          <cell r="D42">
            <v>8</v>
          </cell>
          <cell r="E42">
            <v>9</v>
          </cell>
          <cell r="F42">
            <v>10</v>
          </cell>
          <cell r="G42">
            <v>9</v>
          </cell>
        </row>
        <row r="43">
          <cell r="A43">
            <v>17</v>
          </cell>
          <cell r="B43">
            <v>21</v>
          </cell>
          <cell r="C43">
            <v>23</v>
          </cell>
          <cell r="D43">
            <v>19</v>
          </cell>
          <cell r="E43">
            <v>18</v>
          </cell>
          <cell r="F43">
            <v>22</v>
          </cell>
          <cell r="G43">
            <v>13</v>
          </cell>
        </row>
        <row r="44">
          <cell r="A44">
            <v>19</v>
          </cell>
          <cell r="B44">
            <v>16</v>
          </cell>
          <cell r="C44">
            <v>16</v>
          </cell>
          <cell r="D44">
            <v>20</v>
          </cell>
          <cell r="E44">
            <v>14</v>
          </cell>
          <cell r="F44">
            <v>11</v>
          </cell>
          <cell r="G44">
            <v>12</v>
          </cell>
        </row>
        <row r="45">
          <cell r="A45">
            <v>17</v>
          </cell>
          <cell r="B45">
            <v>14</v>
          </cell>
          <cell r="C45">
            <v>18</v>
          </cell>
          <cell r="D45">
            <v>23</v>
          </cell>
          <cell r="E45">
            <v>17</v>
          </cell>
          <cell r="F45">
            <v>17</v>
          </cell>
          <cell r="G45">
            <v>13</v>
          </cell>
        </row>
        <row r="46">
          <cell r="A46">
            <v>19</v>
          </cell>
          <cell r="B46">
            <v>20</v>
          </cell>
          <cell r="C46">
            <v>20</v>
          </cell>
          <cell r="D46">
            <v>15</v>
          </cell>
          <cell r="E46">
            <v>16</v>
          </cell>
          <cell r="F46">
            <v>12</v>
          </cell>
          <cell r="G46">
            <v>15</v>
          </cell>
        </row>
        <row r="47">
          <cell r="A47">
            <v>11</v>
          </cell>
          <cell r="B47">
            <v>13</v>
          </cell>
          <cell r="C47">
            <v>11</v>
          </cell>
          <cell r="D47">
            <v>11</v>
          </cell>
          <cell r="E47">
            <v>11</v>
          </cell>
          <cell r="F47">
            <v>16</v>
          </cell>
          <cell r="G47">
            <v>9</v>
          </cell>
        </row>
        <row r="48">
          <cell r="A48">
            <v>13</v>
          </cell>
          <cell r="B48">
            <v>11</v>
          </cell>
          <cell r="C48">
            <v>14</v>
          </cell>
          <cell r="D48">
            <v>14</v>
          </cell>
          <cell r="E48">
            <v>10</v>
          </cell>
          <cell r="F48">
            <v>15</v>
          </cell>
          <cell r="G48">
            <v>5</v>
          </cell>
        </row>
        <row r="49">
          <cell r="A49">
            <v>14</v>
          </cell>
          <cell r="B49">
            <v>12</v>
          </cell>
          <cell r="C49">
            <v>13</v>
          </cell>
          <cell r="D49">
            <v>14</v>
          </cell>
          <cell r="E49">
            <v>7</v>
          </cell>
          <cell r="F49">
            <v>7</v>
          </cell>
          <cell r="G49">
            <v>17</v>
          </cell>
        </row>
        <row r="50">
          <cell r="A50">
            <v>21</v>
          </cell>
          <cell r="B50">
            <v>14</v>
          </cell>
          <cell r="C50">
            <v>10</v>
          </cell>
          <cell r="D50">
            <v>10</v>
          </cell>
          <cell r="E50">
            <v>14</v>
          </cell>
          <cell r="F50">
            <v>20</v>
          </cell>
          <cell r="G50">
            <v>13</v>
          </cell>
        </row>
        <row r="51">
          <cell r="A51">
            <v>16</v>
          </cell>
          <cell r="B51">
            <v>15</v>
          </cell>
          <cell r="C51">
            <v>14</v>
          </cell>
          <cell r="D51">
            <v>13</v>
          </cell>
          <cell r="E51">
            <v>10</v>
          </cell>
          <cell r="F51">
            <v>19</v>
          </cell>
          <cell r="G51">
            <v>20</v>
          </cell>
        </row>
        <row r="52">
          <cell r="A52">
            <v>17</v>
          </cell>
          <cell r="B52">
            <v>19</v>
          </cell>
          <cell r="C52">
            <v>12</v>
          </cell>
          <cell r="D52">
            <v>20</v>
          </cell>
          <cell r="E52">
            <v>15</v>
          </cell>
          <cell r="F52">
            <v>15</v>
          </cell>
          <cell r="G52">
            <v>15</v>
          </cell>
        </row>
        <row r="53">
          <cell r="A53">
            <v>7</v>
          </cell>
          <cell r="B53">
            <v>10</v>
          </cell>
          <cell r="C53">
            <v>11</v>
          </cell>
          <cell r="D53">
            <v>10</v>
          </cell>
          <cell r="E53">
            <v>10</v>
          </cell>
          <cell r="F53">
            <v>11</v>
          </cell>
          <cell r="G53">
            <v>11</v>
          </cell>
        </row>
        <row r="54">
          <cell r="A54">
            <v>11</v>
          </cell>
          <cell r="B54">
            <v>14</v>
          </cell>
          <cell r="C54">
            <v>12</v>
          </cell>
          <cell r="D54">
            <v>14</v>
          </cell>
          <cell r="E54">
            <v>11</v>
          </cell>
          <cell r="F54">
            <v>16</v>
          </cell>
          <cell r="G54">
            <v>14</v>
          </cell>
        </row>
        <row r="55">
          <cell r="A55">
            <v>21</v>
          </cell>
          <cell r="B55">
            <v>20</v>
          </cell>
          <cell r="C55">
            <v>21</v>
          </cell>
          <cell r="D55">
            <v>20</v>
          </cell>
          <cell r="E55">
            <v>19</v>
          </cell>
          <cell r="F55">
            <v>20</v>
          </cell>
          <cell r="G55">
            <v>13</v>
          </cell>
        </row>
        <row r="56">
          <cell r="A56">
            <v>13</v>
          </cell>
          <cell r="B56">
            <v>8</v>
          </cell>
          <cell r="C56">
            <v>16</v>
          </cell>
          <cell r="D56">
            <v>9</v>
          </cell>
          <cell r="E56">
            <v>5</v>
          </cell>
          <cell r="F56">
            <v>11</v>
          </cell>
          <cell r="G56">
            <v>10</v>
          </cell>
        </row>
        <row r="57">
          <cell r="A57">
            <v>12</v>
          </cell>
          <cell r="B57">
            <v>10</v>
          </cell>
          <cell r="C57">
            <v>12</v>
          </cell>
          <cell r="D57">
            <v>13</v>
          </cell>
          <cell r="E57">
            <v>9</v>
          </cell>
          <cell r="F57">
            <v>16</v>
          </cell>
          <cell r="G57">
            <v>18</v>
          </cell>
        </row>
        <row r="58">
          <cell r="A58">
            <v>11</v>
          </cell>
          <cell r="B58">
            <v>12</v>
          </cell>
          <cell r="C58">
            <v>11</v>
          </cell>
          <cell r="D58">
            <v>11</v>
          </cell>
          <cell r="E58">
            <v>10</v>
          </cell>
          <cell r="F58">
            <v>14</v>
          </cell>
          <cell r="G58">
            <v>11</v>
          </cell>
        </row>
        <row r="59">
          <cell r="A59">
            <v>11</v>
          </cell>
          <cell r="B59">
            <v>10</v>
          </cell>
          <cell r="C59">
            <v>10</v>
          </cell>
          <cell r="D59">
            <v>11</v>
          </cell>
          <cell r="E59">
            <v>16</v>
          </cell>
          <cell r="F59">
            <v>15</v>
          </cell>
          <cell r="G59">
            <v>9</v>
          </cell>
        </row>
        <row r="60">
          <cell r="A60">
            <v>10</v>
          </cell>
          <cell r="B60">
            <v>9</v>
          </cell>
          <cell r="C60">
            <v>13</v>
          </cell>
          <cell r="D60">
            <v>9</v>
          </cell>
          <cell r="E60">
            <v>7</v>
          </cell>
          <cell r="F60">
            <v>9</v>
          </cell>
          <cell r="G60">
            <v>11</v>
          </cell>
        </row>
        <row r="61">
          <cell r="A61">
            <v>14</v>
          </cell>
          <cell r="B61">
            <v>18</v>
          </cell>
          <cell r="C61">
            <v>20</v>
          </cell>
          <cell r="D61">
            <v>15</v>
          </cell>
          <cell r="E61">
            <v>14</v>
          </cell>
          <cell r="F61">
            <v>19</v>
          </cell>
          <cell r="G61">
            <v>11</v>
          </cell>
        </row>
        <row r="62">
          <cell r="A62">
            <v>22</v>
          </cell>
          <cell r="B62">
            <v>19</v>
          </cell>
          <cell r="C62">
            <v>20</v>
          </cell>
          <cell r="D62">
            <v>19</v>
          </cell>
          <cell r="E62">
            <v>16</v>
          </cell>
          <cell r="F62">
            <v>20</v>
          </cell>
          <cell r="G62">
            <v>11</v>
          </cell>
        </row>
        <row r="63">
          <cell r="A63">
            <v>9</v>
          </cell>
          <cell r="B63">
            <v>12</v>
          </cell>
          <cell r="C63">
            <v>12</v>
          </cell>
          <cell r="D63">
            <v>16</v>
          </cell>
          <cell r="E63">
            <v>15</v>
          </cell>
          <cell r="F63">
            <v>8</v>
          </cell>
          <cell r="G63">
            <v>10</v>
          </cell>
        </row>
        <row r="64">
          <cell r="A64">
            <v>21</v>
          </cell>
          <cell r="B64">
            <v>18</v>
          </cell>
          <cell r="C64">
            <v>16</v>
          </cell>
          <cell r="D64">
            <v>17</v>
          </cell>
          <cell r="E64">
            <v>20</v>
          </cell>
          <cell r="F64">
            <v>18</v>
          </cell>
          <cell r="G64">
            <v>13</v>
          </cell>
        </row>
        <row r="65">
          <cell r="A65">
            <v>19</v>
          </cell>
          <cell r="B65">
            <v>15</v>
          </cell>
          <cell r="C65">
            <v>17</v>
          </cell>
          <cell r="D65">
            <v>17</v>
          </cell>
          <cell r="E65">
            <v>15</v>
          </cell>
          <cell r="F65">
            <v>15</v>
          </cell>
          <cell r="G65">
            <v>14</v>
          </cell>
        </row>
        <row r="66">
          <cell r="A66">
            <v>19</v>
          </cell>
          <cell r="B66">
            <v>17</v>
          </cell>
          <cell r="C66">
            <v>16</v>
          </cell>
          <cell r="D66">
            <v>22</v>
          </cell>
          <cell r="E66">
            <v>14</v>
          </cell>
          <cell r="F66">
            <v>20</v>
          </cell>
          <cell r="G66">
            <v>11</v>
          </cell>
        </row>
        <row r="67">
          <cell r="A67">
            <v>10</v>
          </cell>
          <cell r="B67">
            <v>9</v>
          </cell>
          <cell r="C67">
            <v>13</v>
          </cell>
          <cell r="D67">
            <v>14</v>
          </cell>
          <cell r="E67">
            <v>12</v>
          </cell>
          <cell r="F67">
            <v>16</v>
          </cell>
          <cell r="G67">
            <v>9</v>
          </cell>
        </row>
        <row r="68">
          <cell r="A68">
            <v>12</v>
          </cell>
          <cell r="B68">
            <v>13</v>
          </cell>
          <cell r="C68">
            <v>17</v>
          </cell>
          <cell r="D68">
            <v>13</v>
          </cell>
          <cell r="E68">
            <v>13</v>
          </cell>
          <cell r="F68">
            <v>7</v>
          </cell>
          <cell r="G68">
            <v>10</v>
          </cell>
        </row>
        <row r="69">
          <cell r="A69">
            <v>13</v>
          </cell>
          <cell r="B69">
            <v>17</v>
          </cell>
          <cell r="C69">
            <v>11</v>
          </cell>
          <cell r="D69">
            <v>16</v>
          </cell>
          <cell r="E69">
            <v>10</v>
          </cell>
          <cell r="F69">
            <v>12</v>
          </cell>
          <cell r="G69">
            <v>10</v>
          </cell>
        </row>
        <row r="70">
          <cell r="A70">
            <v>14</v>
          </cell>
          <cell r="B70">
            <v>17</v>
          </cell>
          <cell r="C70">
            <v>18</v>
          </cell>
          <cell r="D70">
            <v>17</v>
          </cell>
          <cell r="E70">
            <v>12</v>
          </cell>
          <cell r="F70">
            <v>18</v>
          </cell>
          <cell r="G70">
            <v>13</v>
          </cell>
        </row>
        <row r="71">
          <cell r="A71">
            <v>8</v>
          </cell>
          <cell r="B71">
            <v>7</v>
          </cell>
          <cell r="C71">
            <v>13</v>
          </cell>
          <cell r="D71">
            <v>9</v>
          </cell>
          <cell r="E71">
            <v>6</v>
          </cell>
          <cell r="F71">
            <v>12</v>
          </cell>
          <cell r="G71">
            <v>9</v>
          </cell>
        </row>
        <row r="72">
          <cell r="A72">
            <v>12</v>
          </cell>
          <cell r="B72">
            <v>16</v>
          </cell>
          <cell r="C72">
            <v>8</v>
          </cell>
          <cell r="D72">
            <v>13</v>
          </cell>
          <cell r="E72">
            <v>9</v>
          </cell>
          <cell r="F72">
            <v>6</v>
          </cell>
          <cell r="G72">
            <v>11</v>
          </cell>
        </row>
        <row r="73">
          <cell r="A73">
            <v>21</v>
          </cell>
          <cell r="B73">
            <v>14</v>
          </cell>
          <cell r="C73">
            <v>17</v>
          </cell>
          <cell r="D73">
            <v>20</v>
          </cell>
          <cell r="E73">
            <v>13</v>
          </cell>
          <cell r="F73">
            <v>16</v>
          </cell>
          <cell r="G73">
            <v>17</v>
          </cell>
        </row>
        <row r="74">
          <cell r="A74">
            <v>11</v>
          </cell>
          <cell r="B74">
            <v>11</v>
          </cell>
          <cell r="C74">
            <v>9</v>
          </cell>
          <cell r="D74">
            <v>13</v>
          </cell>
          <cell r="E74">
            <v>11</v>
          </cell>
          <cell r="F74">
            <v>14</v>
          </cell>
          <cell r="G74">
            <v>10</v>
          </cell>
        </row>
        <row r="75">
          <cell r="A75">
            <v>14</v>
          </cell>
          <cell r="B75">
            <v>11</v>
          </cell>
          <cell r="C75">
            <v>10</v>
          </cell>
          <cell r="D75">
            <v>14</v>
          </cell>
          <cell r="E75">
            <v>11</v>
          </cell>
          <cell r="F75">
            <v>14</v>
          </cell>
          <cell r="G75">
            <v>10</v>
          </cell>
        </row>
        <row r="76">
          <cell r="A76">
            <v>11</v>
          </cell>
          <cell r="B76">
            <v>18</v>
          </cell>
          <cell r="C76">
            <v>19</v>
          </cell>
          <cell r="D76">
            <v>17</v>
          </cell>
          <cell r="E76">
            <v>17</v>
          </cell>
          <cell r="F76">
            <v>16</v>
          </cell>
          <cell r="G76">
            <v>16</v>
          </cell>
        </row>
        <row r="77">
          <cell r="A77">
            <v>17</v>
          </cell>
          <cell r="B77">
            <v>15</v>
          </cell>
          <cell r="C77">
            <v>8</v>
          </cell>
          <cell r="D77">
            <v>11</v>
          </cell>
          <cell r="E77">
            <v>13</v>
          </cell>
          <cell r="F77">
            <v>19</v>
          </cell>
          <cell r="G77">
            <v>15</v>
          </cell>
        </row>
        <row r="78">
          <cell r="A78">
            <v>18</v>
          </cell>
          <cell r="B78">
            <v>19</v>
          </cell>
          <cell r="C78">
            <v>17</v>
          </cell>
          <cell r="D78">
            <v>16</v>
          </cell>
          <cell r="E78">
            <v>11</v>
          </cell>
          <cell r="F78">
            <v>20</v>
          </cell>
          <cell r="G78">
            <v>12</v>
          </cell>
        </row>
        <row r="79">
          <cell r="A79">
            <v>19</v>
          </cell>
          <cell r="B79">
            <v>15</v>
          </cell>
          <cell r="C79">
            <v>23</v>
          </cell>
          <cell r="D79">
            <v>15</v>
          </cell>
          <cell r="E79">
            <v>11</v>
          </cell>
          <cell r="F79">
            <v>20</v>
          </cell>
          <cell r="G79">
            <v>11</v>
          </cell>
        </row>
        <row r="80">
          <cell r="A80">
            <v>20</v>
          </cell>
          <cell r="B80">
            <v>23</v>
          </cell>
          <cell r="C80">
            <v>14</v>
          </cell>
          <cell r="D80">
            <v>12</v>
          </cell>
          <cell r="E80">
            <v>11</v>
          </cell>
          <cell r="F80">
            <v>24</v>
          </cell>
          <cell r="G80">
            <v>19</v>
          </cell>
        </row>
        <row r="81">
          <cell r="A81">
            <v>11</v>
          </cell>
          <cell r="B81">
            <v>10</v>
          </cell>
          <cell r="C81">
            <v>12</v>
          </cell>
          <cell r="D81">
            <v>14</v>
          </cell>
          <cell r="E81">
            <v>8</v>
          </cell>
          <cell r="F81">
            <v>18</v>
          </cell>
          <cell r="G81">
            <v>15</v>
          </cell>
        </row>
        <row r="82">
          <cell r="A82">
            <v>20</v>
          </cell>
          <cell r="B82">
            <v>18</v>
          </cell>
          <cell r="C82">
            <v>19</v>
          </cell>
          <cell r="D82">
            <v>17</v>
          </cell>
          <cell r="E82">
            <v>15</v>
          </cell>
          <cell r="F82">
            <v>24</v>
          </cell>
          <cell r="G82">
            <v>18</v>
          </cell>
        </row>
        <row r="83">
          <cell r="A83">
            <v>18</v>
          </cell>
          <cell r="B83">
            <v>20</v>
          </cell>
          <cell r="C83">
            <v>23</v>
          </cell>
          <cell r="D83">
            <v>18</v>
          </cell>
          <cell r="E83">
            <v>15</v>
          </cell>
          <cell r="F83">
            <v>21</v>
          </cell>
          <cell r="G83">
            <v>16</v>
          </cell>
        </row>
        <row r="84">
          <cell r="A84">
            <v>15</v>
          </cell>
          <cell r="B84">
            <v>18</v>
          </cell>
          <cell r="C84">
            <v>15</v>
          </cell>
          <cell r="D84">
            <v>16</v>
          </cell>
          <cell r="E84">
            <v>6</v>
          </cell>
          <cell r="F84">
            <v>19</v>
          </cell>
          <cell r="G84">
            <v>15</v>
          </cell>
        </row>
        <row r="85">
          <cell r="A85">
            <v>11</v>
          </cell>
          <cell r="B85">
            <v>9</v>
          </cell>
          <cell r="C85">
            <v>5</v>
          </cell>
          <cell r="D85">
            <v>13</v>
          </cell>
          <cell r="E85">
            <v>9</v>
          </cell>
          <cell r="F85">
            <v>16</v>
          </cell>
          <cell r="G85">
            <v>7</v>
          </cell>
        </row>
        <row r="86">
          <cell r="A86">
            <v>9</v>
          </cell>
          <cell r="B86">
            <v>5</v>
          </cell>
          <cell r="C86">
            <v>10</v>
          </cell>
          <cell r="D86">
            <v>9</v>
          </cell>
          <cell r="E86">
            <v>9</v>
          </cell>
          <cell r="F86">
            <v>10</v>
          </cell>
          <cell r="G86">
            <v>14</v>
          </cell>
        </row>
        <row r="87">
          <cell r="A87">
            <v>19</v>
          </cell>
          <cell r="B87">
            <v>20</v>
          </cell>
          <cell r="C87">
            <v>23</v>
          </cell>
          <cell r="D87">
            <v>19</v>
          </cell>
          <cell r="E87">
            <v>17</v>
          </cell>
          <cell r="F87">
            <v>14</v>
          </cell>
          <cell r="G87">
            <v>15</v>
          </cell>
        </row>
        <row r="88">
          <cell r="A88">
            <v>25</v>
          </cell>
          <cell r="B88">
            <v>22</v>
          </cell>
          <cell r="C88">
            <v>21</v>
          </cell>
          <cell r="D88">
            <v>14</v>
          </cell>
          <cell r="E88">
            <v>19</v>
          </cell>
          <cell r="F88">
            <v>15</v>
          </cell>
          <cell r="G88">
            <v>15</v>
          </cell>
        </row>
        <row r="89">
          <cell r="A89">
            <v>13</v>
          </cell>
          <cell r="B89">
            <v>15</v>
          </cell>
          <cell r="C89">
            <v>14</v>
          </cell>
          <cell r="D89">
            <v>11</v>
          </cell>
          <cell r="E89">
            <v>12</v>
          </cell>
          <cell r="F89">
            <v>10</v>
          </cell>
          <cell r="G89">
            <v>14</v>
          </cell>
        </row>
        <row r="90">
          <cell r="A90">
            <v>10</v>
          </cell>
          <cell r="B90">
            <v>13</v>
          </cell>
          <cell r="C90">
            <v>5</v>
          </cell>
          <cell r="D90">
            <v>15</v>
          </cell>
          <cell r="E90">
            <v>10</v>
          </cell>
          <cell r="F90">
            <v>10</v>
          </cell>
          <cell r="G90">
            <v>13</v>
          </cell>
        </row>
        <row r="91">
          <cell r="A91">
            <v>11</v>
          </cell>
          <cell r="B91">
            <v>13</v>
          </cell>
          <cell r="C91">
            <v>13</v>
          </cell>
          <cell r="D91">
            <v>12</v>
          </cell>
          <cell r="E91">
            <v>8</v>
          </cell>
          <cell r="F91">
            <v>16</v>
          </cell>
          <cell r="G91">
            <v>13</v>
          </cell>
        </row>
        <row r="92">
          <cell r="A92">
            <v>15</v>
          </cell>
          <cell r="B92">
            <v>14</v>
          </cell>
          <cell r="C92">
            <v>10</v>
          </cell>
          <cell r="D92">
            <v>13</v>
          </cell>
          <cell r="E92">
            <v>10</v>
          </cell>
          <cell r="F92">
            <v>14</v>
          </cell>
          <cell r="G92">
            <v>13</v>
          </cell>
        </row>
        <row r="93">
          <cell r="A93">
            <v>12</v>
          </cell>
          <cell r="B93">
            <v>17</v>
          </cell>
          <cell r="C93">
            <v>19</v>
          </cell>
          <cell r="D93">
            <v>19</v>
          </cell>
          <cell r="E93">
            <v>6</v>
          </cell>
          <cell r="F93">
            <v>12</v>
          </cell>
          <cell r="G93">
            <v>10</v>
          </cell>
        </row>
        <row r="94">
          <cell r="A94">
            <v>11</v>
          </cell>
          <cell r="B94">
            <v>12</v>
          </cell>
          <cell r="C94">
            <v>12</v>
          </cell>
          <cell r="D94">
            <v>14</v>
          </cell>
          <cell r="E94">
            <v>7</v>
          </cell>
          <cell r="F94">
            <v>9</v>
          </cell>
          <cell r="G94">
            <v>8</v>
          </cell>
        </row>
        <row r="95">
          <cell r="A95">
            <v>19</v>
          </cell>
          <cell r="B95">
            <v>16</v>
          </cell>
          <cell r="C95">
            <v>14</v>
          </cell>
          <cell r="D95">
            <v>20</v>
          </cell>
          <cell r="E95">
            <v>15</v>
          </cell>
          <cell r="F95">
            <v>18</v>
          </cell>
          <cell r="G95">
            <v>14</v>
          </cell>
        </row>
        <row r="96">
          <cell r="A96">
            <v>23</v>
          </cell>
          <cell r="B96">
            <v>20</v>
          </cell>
          <cell r="C96">
            <v>17</v>
          </cell>
          <cell r="D96">
            <v>21</v>
          </cell>
          <cell r="E96">
            <v>13</v>
          </cell>
          <cell r="F96">
            <v>19</v>
          </cell>
          <cell r="G96">
            <v>14</v>
          </cell>
        </row>
        <row r="97">
          <cell r="A97">
            <v>10</v>
          </cell>
          <cell r="B97">
            <v>15</v>
          </cell>
          <cell r="C97">
            <v>11</v>
          </cell>
          <cell r="D97">
            <v>17</v>
          </cell>
          <cell r="E97">
            <v>8</v>
          </cell>
          <cell r="F97">
            <v>10</v>
          </cell>
          <cell r="G97">
            <v>8</v>
          </cell>
        </row>
        <row r="98">
          <cell r="A98">
            <v>8</v>
          </cell>
          <cell r="B98">
            <v>17</v>
          </cell>
          <cell r="C98">
            <v>12</v>
          </cell>
          <cell r="D98">
            <v>22</v>
          </cell>
          <cell r="E98">
            <v>9</v>
          </cell>
          <cell r="F98">
            <v>19</v>
          </cell>
          <cell r="G98">
            <v>11</v>
          </cell>
        </row>
        <row r="99">
          <cell r="A99">
            <v>11</v>
          </cell>
          <cell r="B99">
            <v>11</v>
          </cell>
          <cell r="C99">
            <v>13</v>
          </cell>
          <cell r="D99">
            <v>11</v>
          </cell>
          <cell r="E99">
            <v>8</v>
          </cell>
          <cell r="F99">
            <v>15</v>
          </cell>
          <cell r="G99">
            <v>14</v>
          </cell>
        </row>
        <row r="100">
          <cell r="A100">
            <v>14</v>
          </cell>
          <cell r="B100">
            <v>9</v>
          </cell>
          <cell r="C100">
            <v>12</v>
          </cell>
          <cell r="D100">
            <v>16</v>
          </cell>
          <cell r="E100">
            <v>4</v>
          </cell>
          <cell r="F100">
            <v>9</v>
          </cell>
          <cell r="G100">
            <v>13</v>
          </cell>
        </row>
        <row r="101">
          <cell r="A101">
            <v>16</v>
          </cell>
          <cell r="B101">
            <v>13</v>
          </cell>
          <cell r="C101">
            <v>22</v>
          </cell>
          <cell r="D101">
            <v>20</v>
          </cell>
          <cell r="E101">
            <v>17</v>
          </cell>
          <cell r="F101">
            <v>19</v>
          </cell>
          <cell r="G101">
            <v>14</v>
          </cell>
        </row>
        <row r="102">
          <cell r="A102">
            <v>22</v>
          </cell>
          <cell r="B102">
            <v>18</v>
          </cell>
          <cell r="C102">
            <v>17</v>
          </cell>
          <cell r="D102">
            <v>25</v>
          </cell>
          <cell r="E102">
            <v>14</v>
          </cell>
          <cell r="F102">
            <v>18</v>
          </cell>
          <cell r="G102">
            <v>12</v>
          </cell>
        </row>
        <row r="103">
          <cell r="A103">
            <v>10</v>
          </cell>
          <cell r="B103">
            <v>10</v>
          </cell>
          <cell r="C103">
            <v>14</v>
          </cell>
          <cell r="D103">
            <v>10</v>
          </cell>
          <cell r="E103">
            <v>11</v>
          </cell>
          <cell r="F103">
            <v>14</v>
          </cell>
          <cell r="G103">
            <v>9</v>
          </cell>
        </row>
        <row r="104">
          <cell r="A104">
            <v>13</v>
          </cell>
          <cell r="B104">
            <v>10</v>
          </cell>
          <cell r="C104">
            <v>12</v>
          </cell>
          <cell r="D104">
            <v>18</v>
          </cell>
          <cell r="E104">
            <v>8</v>
          </cell>
          <cell r="F104">
            <v>11</v>
          </cell>
          <cell r="G104">
            <v>9</v>
          </cell>
        </row>
        <row r="105">
          <cell r="A105">
            <v>10</v>
          </cell>
          <cell r="B105">
            <v>17</v>
          </cell>
          <cell r="C105">
            <v>14</v>
          </cell>
          <cell r="D105">
            <v>15</v>
          </cell>
          <cell r="E105">
            <v>10</v>
          </cell>
          <cell r="F105">
            <v>8</v>
          </cell>
          <cell r="G105">
            <v>14</v>
          </cell>
        </row>
        <row r="106">
          <cell r="A106">
            <v>16</v>
          </cell>
          <cell r="B106">
            <v>19</v>
          </cell>
          <cell r="C106">
            <v>23</v>
          </cell>
          <cell r="D106">
            <v>21</v>
          </cell>
          <cell r="E106">
            <v>15</v>
          </cell>
          <cell r="F106">
            <v>18</v>
          </cell>
          <cell r="G106">
            <v>18</v>
          </cell>
        </row>
        <row r="107">
          <cell r="A107">
            <v>16</v>
          </cell>
          <cell r="B107">
            <v>15</v>
          </cell>
          <cell r="C107">
            <v>20</v>
          </cell>
          <cell r="D107">
            <v>20</v>
          </cell>
          <cell r="E107">
            <v>13</v>
          </cell>
          <cell r="F107">
            <v>14</v>
          </cell>
          <cell r="G107">
            <v>14</v>
          </cell>
        </row>
        <row r="108">
          <cell r="A108">
            <v>17</v>
          </cell>
          <cell r="B108">
            <v>16</v>
          </cell>
          <cell r="C108">
            <v>14</v>
          </cell>
          <cell r="D108">
            <v>19</v>
          </cell>
          <cell r="E108">
            <v>20</v>
          </cell>
          <cell r="F108">
            <v>18</v>
          </cell>
          <cell r="G108">
            <v>15</v>
          </cell>
        </row>
        <row r="109">
          <cell r="A109">
            <v>20</v>
          </cell>
          <cell r="B109">
            <v>11</v>
          </cell>
          <cell r="C109">
            <v>14</v>
          </cell>
          <cell r="D109">
            <v>17</v>
          </cell>
          <cell r="E109">
            <v>16</v>
          </cell>
          <cell r="F109">
            <v>15</v>
          </cell>
          <cell r="G109">
            <v>14</v>
          </cell>
        </row>
        <row r="110">
          <cell r="A110">
            <v>17</v>
          </cell>
          <cell r="B110">
            <v>10</v>
          </cell>
          <cell r="C110">
            <v>15</v>
          </cell>
          <cell r="D110">
            <v>16</v>
          </cell>
          <cell r="E110">
            <v>10</v>
          </cell>
          <cell r="F110">
            <v>16</v>
          </cell>
          <cell r="G110">
            <v>14</v>
          </cell>
        </row>
        <row r="111">
          <cell r="A111">
            <v>17</v>
          </cell>
          <cell r="B111">
            <v>13</v>
          </cell>
          <cell r="C111">
            <v>22</v>
          </cell>
          <cell r="D111">
            <v>15</v>
          </cell>
          <cell r="E111">
            <v>18</v>
          </cell>
          <cell r="F111">
            <v>15</v>
          </cell>
          <cell r="G111">
            <v>16</v>
          </cell>
        </row>
        <row r="112">
          <cell r="A112">
            <v>19</v>
          </cell>
          <cell r="B112">
            <v>7</v>
          </cell>
          <cell r="C112">
            <v>12</v>
          </cell>
          <cell r="D112">
            <v>18</v>
          </cell>
          <cell r="E112">
            <v>11</v>
          </cell>
          <cell r="F112">
            <v>16</v>
          </cell>
          <cell r="G112">
            <v>14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FFC000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olotgianguyen@gmail.com" TargetMode="External"/><Relationship Id="rId2" Type="http://schemas.openxmlformats.org/officeDocument/2006/relationships/hyperlink" Target="mailto:kinhdoanh@vinhtai.vn" TargetMode="External"/><Relationship Id="rId1" Type="http://schemas.openxmlformats.org/officeDocument/2006/relationships/hyperlink" Target="mailto:kinhdoanh@dettuannhan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3321-0DF6-4B95-AF54-26F16015ED01}">
  <dimension ref="A1:S98"/>
  <sheetViews>
    <sheetView topLeftCell="G1" workbookViewId="0">
      <selection activeCell="B4" sqref="B4"/>
    </sheetView>
  </sheetViews>
  <sheetFormatPr defaultRowHeight="15" x14ac:dyDescent="0.25"/>
  <cols>
    <col min="1" max="1" width="5" style="19" bestFit="1" customWidth="1"/>
    <col min="2" max="2" width="55" style="19" bestFit="1" customWidth="1"/>
    <col min="3" max="4" width="9.140625" style="19"/>
    <col min="5" max="5" width="14.7109375" style="19" bestFit="1" customWidth="1"/>
    <col min="6" max="6" width="9.7109375" style="23" bestFit="1" customWidth="1"/>
    <col min="7" max="7" width="20.5703125" style="19" bestFit="1" customWidth="1"/>
    <col min="8" max="8" width="8" style="19" bestFit="1" customWidth="1"/>
    <col min="9" max="9" width="9.140625" style="19"/>
    <col min="10" max="10" width="17.85546875" style="19" bestFit="1" customWidth="1"/>
    <col min="11" max="11" width="16.85546875" style="19" bestFit="1" customWidth="1"/>
    <col min="12" max="12" width="9.140625" style="19"/>
    <col min="13" max="13" width="20.5703125" style="19" bestFit="1" customWidth="1"/>
    <col min="14" max="14" width="10.85546875" style="19" bestFit="1" customWidth="1"/>
    <col min="15" max="15" width="11.5703125" style="19" bestFit="1" customWidth="1"/>
    <col min="16" max="16" width="10" style="19" customWidth="1"/>
    <col min="17" max="17" width="20.5703125" style="19" bestFit="1" customWidth="1"/>
    <col min="18" max="18" width="10.85546875" style="19" bestFit="1" customWidth="1"/>
    <col min="19" max="19" width="11.5703125" style="19" bestFit="1" customWidth="1"/>
    <col min="20" max="16384" width="9.140625" style="19"/>
  </cols>
  <sheetData>
    <row r="1" spans="1:19" x14ac:dyDescent="0.25">
      <c r="A1" s="41" t="s">
        <v>70</v>
      </c>
      <c r="B1" s="41" t="s">
        <v>0</v>
      </c>
      <c r="C1" s="41" t="s">
        <v>1</v>
      </c>
      <c r="D1" s="41" t="s">
        <v>2</v>
      </c>
      <c r="E1" s="41" t="s">
        <v>3</v>
      </c>
      <c r="F1" s="42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M1" s="28" t="s">
        <v>1</v>
      </c>
      <c r="N1" s="29" t="s">
        <v>347</v>
      </c>
      <c r="O1" s="30" t="s">
        <v>346</v>
      </c>
      <c r="P1" s="24"/>
      <c r="Q1" s="38" t="s">
        <v>6</v>
      </c>
      <c r="R1" s="39" t="s">
        <v>347</v>
      </c>
      <c r="S1" s="40" t="s">
        <v>346</v>
      </c>
    </row>
    <row r="2" spans="1:19" x14ac:dyDescent="0.25">
      <c r="A2" s="25">
        <v>1</v>
      </c>
      <c r="B2" s="25" t="s">
        <v>36</v>
      </c>
      <c r="C2" s="25" t="s">
        <v>22</v>
      </c>
      <c r="D2" s="25" t="s">
        <v>23</v>
      </c>
      <c r="E2" s="25" t="s">
        <v>42</v>
      </c>
      <c r="F2" s="26" t="s">
        <v>25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  <c r="M2" s="31" t="s">
        <v>22</v>
      </c>
      <c r="N2" s="27">
        <f>COUNTIF($C$2:$C$98,M2)</f>
        <v>68</v>
      </c>
      <c r="O2" s="32">
        <f>N2/SUM($N$2:$N$3)</f>
        <v>0.7010309278350515</v>
      </c>
      <c r="Q2" s="31" t="s">
        <v>38</v>
      </c>
      <c r="R2" s="27">
        <f>COUNTIF($H$2:$H$98,Q2)</f>
        <v>49</v>
      </c>
      <c r="S2" s="32">
        <f>R2/SUM($N$2:$N$3)</f>
        <v>0.50515463917525771</v>
      </c>
    </row>
    <row r="3" spans="1:19" x14ac:dyDescent="0.25">
      <c r="A3" s="25">
        <v>2</v>
      </c>
      <c r="B3" s="25" t="s">
        <v>246</v>
      </c>
      <c r="C3" s="25" t="s">
        <v>22</v>
      </c>
      <c r="D3" s="25" t="s">
        <v>23</v>
      </c>
      <c r="E3" s="25" t="s">
        <v>24</v>
      </c>
      <c r="F3" s="26" t="s">
        <v>25</v>
      </c>
      <c r="G3" s="25" t="s">
        <v>26</v>
      </c>
      <c r="H3" s="25" t="s">
        <v>38</v>
      </c>
      <c r="I3" s="25" t="s">
        <v>28</v>
      </c>
      <c r="J3" s="25" t="s">
        <v>48</v>
      </c>
      <c r="K3" s="25" t="s">
        <v>30</v>
      </c>
      <c r="M3" s="31" t="s">
        <v>33</v>
      </c>
      <c r="N3" s="27">
        <f>COUNTIF($C$2:$C$98,M3)</f>
        <v>29</v>
      </c>
      <c r="O3" s="32">
        <f>N3/SUM($N$2:$N$3)</f>
        <v>0.29896907216494845</v>
      </c>
      <c r="Q3" s="31" t="s">
        <v>27</v>
      </c>
      <c r="R3" s="27">
        <f>COUNTIF($H$2:$H$98,Q3)</f>
        <v>48</v>
      </c>
      <c r="S3" s="32">
        <f>R3/SUM($N$2:$N$3)</f>
        <v>0.49484536082474229</v>
      </c>
    </row>
    <row r="4" spans="1:19" ht="15.75" thickBot="1" x14ac:dyDescent="0.3">
      <c r="A4" s="25">
        <v>3</v>
      </c>
      <c r="B4" s="25" t="s">
        <v>283</v>
      </c>
      <c r="C4" s="25" t="s">
        <v>22</v>
      </c>
      <c r="D4" s="25" t="s">
        <v>23</v>
      </c>
      <c r="E4" s="25" t="s">
        <v>42</v>
      </c>
      <c r="F4" s="26" t="s">
        <v>25</v>
      </c>
      <c r="G4" s="25" t="s">
        <v>26</v>
      </c>
      <c r="H4" s="25" t="s">
        <v>38</v>
      </c>
      <c r="I4" s="25" t="s">
        <v>40</v>
      </c>
      <c r="J4" s="25" t="s">
        <v>56</v>
      </c>
      <c r="K4" s="25" t="s">
        <v>30</v>
      </c>
      <c r="M4" s="33" t="s">
        <v>116</v>
      </c>
      <c r="N4" s="34">
        <f>SUM(N2:N3)</f>
        <v>97</v>
      </c>
      <c r="O4" s="35">
        <f>SUM(O2:O3)</f>
        <v>1</v>
      </c>
      <c r="Q4" s="36" t="s">
        <v>116</v>
      </c>
      <c r="R4" s="34">
        <f>SUM(R2:R3)</f>
        <v>97</v>
      </c>
      <c r="S4" s="37">
        <f>R4/SUM($N$2:$N$3)</f>
        <v>1</v>
      </c>
    </row>
    <row r="5" spans="1:19" ht="15.75" thickBot="1" x14ac:dyDescent="0.3">
      <c r="A5" s="25">
        <v>4</v>
      </c>
      <c r="B5" s="25" t="s">
        <v>297</v>
      </c>
      <c r="C5" s="25" t="s">
        <v>22</v>
      </c>
      <c r="D5" s="25" t="s">
        <v>52</v>
      </c>
      <c r="E5" s="25" t="s">
        <v>53</v>
      </c>
      <c r="F5" s="26" t="s">
        <v>64</v>
      </c>
      <c r="G5" s="25" t="s">
        <v>26</v>
      </c>
      <c r="H5" s="25" t="s">
        <v>38</v>
      </c>
      <c r="I5" s="25" t="s">
        <v>44</v>
      </c>
      <c r="J5" s="25" t="s">
        <v>62</v>
      </c>
      <c r="K5" s="25" t="s">
        <v>30</v>
      </c>
    </row>
    <row r="6" spans="1:19" x14ac:dyDescent="0.25">
      <c r="A6" s="25">
        <v>5</v>
      </c>
      <c r="B6" s="25" t="s">
        <v>232</v>
      </c>
      <c r="C6" s="25" t="s">
        <v>22</v>
      </c>
      <c r="D6" s="25" t="s">
        <v>23</v>
      </c>
      <c r="E6" s="25" t="s">
        <v>42</v>
      </c>
      <c r="F6" s="26" t="s">
        <v>25</v>
      </c>
      <c r="G6" s="25" t="s">
        <v>26</v>
      </c>
      <c r="H6" s="25" t="s">
        <v>38</v>
      </c>
      <c r="I6" s="25" t="s">
        <v>28</v>
      </c>
      <c r="J6" s="25" t="s">
        <v>48</v>
      </c>
      <c r="K6" s="25" t="s">
        <v>30</v>
      </c>
      <c r="M6" s="28" t="s">
        <v>2</v>
      </c>
      <c r="N6" s="29" t="s">
        <v>347</v>
      </c>
      <c r="O6" s="30" t="s">
        <v>346</v>
      </c>
      <c r="Q6" s="38" t="s">
        <v>7</v>
      </c>
      <c r="R6" s="39" t="s">
        <v>347</v>
      </c>
      <c r="S6" s="40" t="s">
        <v>346</v>
      </c>
    </row>
    <row r="7" spans="1:19" x14ac:dyDescent="0.25">
      <c r="A7" s="25">
        <v>6</v>
      </c>
      <c r="B7" s="25" t="s">
        <v>319</v>
      </c>
      <c r="C7" s="25" t="s">
        <v>22</v>
      </c>
      <c r="D7" s="25" t="s">
        <v>23</v>
      </c>
      <c r="E7" s="25" t="s">
        <v>24</v>
      </c>
      <c r="F7" s="26" t="s">
        <v>25</v>
      </c>
      <c r="G7" s="25" t="s">
        <v>26</v>
      </c>
      <c r="H7" s="25" t="s">
        <v>38</v>
      </c>
      <c r="I7" s="25" t="s">
        <v>40</v>
      </c>
      <c r="J7" s="25" t="s">
        <v>29</v>
      </c>
      <c r="K7" s="25" t="s">
        <v>30</v>
      </c>
      <c r="M7" s="31" t="s">
        <v>23</v>
      </c>
      <c r="N7" s="27">
        <f>COUNTIF($D$2:$D$98,M7)</f>
        <v>64</v>
      </c>
      <c r="O7" s="32">
        <f>N7/SUM($N$2:$N$3)</f>
        <v>0.65979381443298968</v>
      </c>
      <c r="Q7" s="31" t="s">
        <v>55</v>
      </c>
      <c r="R7" s="27">
        <f>COUNTIF($I$2:$I$98,"*&lt;26*")</f>
        <v>3</v>
      </c>
      <c r="S7" s="32">
        <f>R7/SUM($N$2:$N$3)</f>
        <v>3.0927835051546393E-2</v>
      </c>
    </row>
    <row r="8" spans="1:19" x14ac:dyDescent="0.25">
      <c r="A8" s="25">
        <v>7</v>
      </c>
      <c r="B8" s="25" t="s">
        <v>131</v>
      </c>
      <c r="C8" s="25" t="s">
        <v>33</v>
      </c>
      <c r="D8" s="25" t="s">
        <v>23</v>
      </c>
      <c r="E8" s="25" t="s">
        <v>42</v>
      </c>
      <c r="F8" s="26" t="s">
        <v>34</v>
      </c>
      <c r="G8" s="25" t="s">
        <v>26</v>
      </c>
      <c r="H8" s="25" t="s">
        <v>27</v>
      </c>
      <c r="I8" s="25" t="s">
        <v>28</v>
      </c>
      <c r="J8" s="25" t="s">
        <v>48</v>
      </c>
      <c r="K8" s="25" t="s">
        <v>30</v>
      </c>
      <c r="M8" s="31" t="s">
        <v>52</v>
      </c>
      <c r="N8" s="27">
        <f>COUNTIF($D$2:$D$98,M8)</f>
        <v>33</v>
      </c>
      <c r="O8" s="32">
        <f>N8/SUM($N$2:$N$3)</f>
        <v>0.34020618556701032</v>
      </c>
      <c r="Q8" s="31" t="s">
        <v>28</v>
      </c>
      <c r="R8" s="27">
        <f>COUNTIF($I$2:$I$98,"*26 to 35*")</f>
        <v>37</v>
      </c>
      <c r="S8" s="32">
        <f>R8/SUM($N$2:$N$3)</f>
        <v>0.38144329896907214</v>
      </c>
    </row>
    <row r="9" spans="1:19" ht="15.75" thickBot="1" x14ac:dyDescent="0.3">
      <c r="A9" s="25">
        <v>8</v>
      </c>
      <c r="B9" s="25" t="s">
        <v>197</v>
      </c>
      <c r="C9" s="25" t="s">
        <v>33</v>
      </c>
      <c r="D9" s="25" t="s">
        <v>52</v>
      </c>
      <c r="E9" s="25" t="s">
        <v>53</v>
      </c>
      <c r="F9" s="26" t="s">
        <v>54</v>
      </c>
      <c r="G9" s="25" t="s">
        <v>26</v>
      </c>
      <c r="H9" s="25" t="s">
        <v>38</v>
      </c>
      <c r="I9" s="25" t="s">
        <v>28</v>
      </c>
      <c r="J9" s="25" t="s">
        <v>48</v>
      </c>
      <c r="K9" s="25" t="s">
        <v>30</v>
      </c>
      <c r="M9" s="36" t="s">
        <v>116</v>
      </c>
      <c r="N9" s="34">
        <f>SUM(N7:N8)</f>
        <v>97</v>
      </c>
      <c r="O9" s="37">
        <f>N9/SUM($N$2:$N$3)</f>
        <v>1</v>
      </c>
      <c r="Q9" s="31" t="s">
        <v>40</v>
      </c>
      <c r="R9" s="27">
        <f>COUNTIF($I$2:$I$98,"*36 to 45*")</f>
        <v>44</v>
      </c>
      <c r="S9" s="32">
        <f t="shared" ref="S9:S11" si="0">R9/SUM($N$2:$N$3)</f>
        <v>0.45360824742268041</v>
      </c>
    </row>
    <row r="10" spans="1:19" ht="15.75" thickBot="1" x14ac:dyDescent="0.3">
      <c r="A10" s="25">
        <v>9</v>
      </c>
      <c r="B10" s="25" t="s">
        <v>66</v>
      </c>
      <c r="C10" s="25" t="s">
        <v>22</v>
      </c>
      <c r="D10" s="25" t="s">
        <v>52</v>
      </c>
      <c r="E10" s="25" t="s">
        <v>53</v>
      </c>
      <c r="F10" s="26" t="s">
        <v>54</v>
      </c>
      <c r="G10" s="25" t="s">
        <v>26</v>
      </c>
      <c r="H10" s="25" t="s">
        <v>38</v>
      </c>
      <c r="I10" s="25" t="s">
        <v>44</v>
      </c>
      <c r="J10" s="25" t="s">
        <v>45</v>
      </c>
      <c r="K10" s="25" t="s">
        <v>30</v>
      </c>
      <c r="Q10" s="31" t="s">
        <v>44</v>
      </c>
      <c r="R10" s="27">
        <f>COUNTIF($I$2:$I$98,"*&gt;45*")</f>
        <v>13</v>
      </c>
      <c r="S10" s="32">
        <f t="shared" si="0"/>
        <v>0.13402061855670103</v>
      </c>
    </row>
    <row r="11" spans="1:19" ht="15.75" thickBot="1" x14ac:dyDescent="0.3">
      <c r="A11" s="25">
        <v>10</v>
      </c>
      <c r="B11" s="25" t="s">
        <v>267</v>
      </c>
      <c r="C11" s="25" t="s">
        <v>22</v>
      </c>
      <c r="D11" s="25" t="s">
        <v>23</v>
      </c>
      <c r="E11" s="25" t="s">
        <v>42</v>
      </c>
      <c r="F11" s="26" t="s">
        <v>25</v>
      </c>
      <c r="G11" s="25" t="s">
        <v>26</v>
      </c>
      <c r="H11" s="25" t="s">
        <v>27</v>
      </c>
      <c r="I11" s="25" t="s">
        <v>28</v>
      </c>
      <c r="J11" s="25" t="s">
        <v>56</v>
      </c>
      <c r="K11" s="25" t="s">
        <v>30</v>
      </c>
      <c r="M11" s="28" t="s">
        <v>3</v>
      </c>
      <c r="N11" s="29" t="s">
        <v>347</v>
      </c>
      <c r="O11" s="30" t="s">
        <v>346</v>
      </c>
      <c r="Q11" s="36" t="s">
        <v>116</v>
      </c>
      <c r="R11" s="34">
        <f>SUM(R7:R10)</f>
        <v>97</v>
      </c>
      <c r="S11" s="37">
        <f t="shared" si="0"/>
        <v>1</v>
      </c>
    </row>
    <row r="12" spans="1:19" ht="15.75" thickBot="1" x14ac:dyDescent="0.3">
      <c r="A12" s="25">
        <v>11</v>
      </c>
      <c r="B12" s="25" t="s">
        <v>335</v>
      </c>
      <c r="C12" s="25" t="s">
        <v>33</v>
      </c>
      <c r="D12" s="25" t="s">
        <v>52</v>
      </c>
      <c r="E12" s="25" t="s">
        <v>53</v>
      </c>
      <c r="F12" s="26" t="s">
        <v>54</v>
      </c>
      <c r="G12" s="25" t="s">
        <v>26</v>
      </c>
      <c r="H12" s="25" t="s">
        <v>38</v>
      </c>
      <c r="I12" s="25" t="s">
        <v>40</v>
      </c>
      <c r="J12" s="25" t="s">
        <v>29</v>
      </c>
      <c r="K12" s="25" t="s">
        <v>30</v>
      </c>
      <c r="M12" s="31" t="s">
        <v>24</v>
      </c>
      <c r="N12" s="27">
        <f>COUNTIF($E$2:$E$98,"*&lt;= VND 3 bil*")</f>
        <v>32</v>
      </c>
      <c r="O12" s="32">
        <f>N12/SUM($N$2:$N$3)</f>
        <v>0.32989690721649484</v>
      </c>
    </row>
    <row r="13" spans="1:19" x14ac:dyDescent="0.25">
      <c r="A13" s="25">
        <v>12</v>
      </c>
      <c r="B13" s="25" t="s">
        <v>301</v>
      </c>
      <c r="C13" s="25" t="s">
        <v>22</v>
      </c>
      <c r="D13" s="25" t="s">
        <v>23</v>
      </c>
      <c r="E13" s="25" t="s">
        <v>42</v>
      </c>
      <c r="F13" s="26" t="s">
        <v>25</v>
      </c>
      <c r="G13" s="25" t="s">
        <v>26</v>
      </c>
      <c r="H13" s="25" t="s">
        <v>27</v>
      </c>
      <c r="I13" s="25" t="s">
        <v>40</v>
      </c>
      <c r="J13" s="25" t="s">
        <v>29</v>
      </c>
      <c r="K13" s="25" t="s">
        <v>30</v>
      </c>
      <c r="M13" s="31" t="s">
        <v>42</v>
      </c>
      <c r="N13" s="27">
        <f>COUNTIF($E$2:$E$98,"*&lt;= VND 20 bil*")</f>
        <v>32</v>
      </c>
      <c r="O13" s="32">
        <f t="shared" ref="O13:O16" si="1">N13/SUM($N$2:$N$3)</f>
        <v>0.32989690721649484</v>
      </c>
      <c r="Q13" s="38" t="s">
        <v>8</v>
      </c>
      <c r="R13" s="39" t="s">
        <v>347</v>
      </c>
      <c r="S13" s="40" t="s">
        <v>346</v>
      </c>
    </row>
    <row r="14" spans="1:19" x14ac:dyDescent="0.25">
      <c r="A14" s="25">
        <v>13</v>
      </c>
      <c r="B14" s="25" t="s">
        <v>269</v>
      </c>
      <c r="C14" s="25" t="s">
        <v>22</v>
      </c>
      <c r="D14" s="25" t="s">
        <v>23</v>
      </c>
      <c r="E14" s="25" t="s">
        <v>42</v>
      </c>
      <c r="F14" s="26" t="s">
        <v>25</v>
      </c>
      <c r="G14" s="25" t="s">
        <v>26</v>
      </c>
      <c r="H14" s="25" t="s">
        <v>38</v>
      </c>
      <c r="I14" s="25" t="s">
        <v>28</v>
      </c>
      <c r="J14" s="25" t="s">
        <v>48</v>
      </c>
      <c r="K14" s="25" t="s">
        <v>30</v>
      </c>
      <c r="M14" s="31" t="s">
        <v>53</v>
      </c>
      <c r="N14" s="27">
        <f>COUNTIF($E$2:$E$98,"*&lt;= VND 100 bil*")</f>
        <v>31</v>
      </c>
      <c r="O14" s="32">
        <f t="shared" si="1"/>
        <v>0.31958762886597936</v>
      </c>
      <c r="Q14" s="31" t="s">
        <v>67</v>
      </c>
      <c r="R14" s="27">
        <v>0</v>
      </c>
      <c r="S14" s="32">
        <f>R14/SUM($N$2:$N$3)</f>
        <v>0</v>
      </c>
    </row>
    <row r="15" spans="1:19" x14ac:dyDescent="0.25">
      <c r="A15" s="25">
        <v>14</v>
      </c>
      <c r="B15" s="25" t="s">
        <v>209</v>
      </c>
      <c r="C15" s="25" t="s">
        <v>22</v>
      </c>
      <c r="D15" s="25" t="s">
        <v>23</v>
      </c>
      <c r="E15" s="25" t="s">
        <v>42</v>
      </c>
      <c r="F15" s="26" t="s">
        <v>25</v>
      </c>
      <c r="G15" s="25" t="s">
        <v>26</v>
      </c>
      <c r="H15" s="25" t="s">
        <v>27</v>
      </c>
      <c r="I15" s="25" t="s">
        <v>40</v>
      </c>
      <c r="J15" s="25" t="s">
        <v>48</v>
      </c>
      <c r="K15" s="25" t="s">
        <v>49</v>
      </c>
      <c r="M15" s="31" t="s">
        <v>58</v>
      </c>
      <c r="N15" s="27">
        <f>COUNTIF($E$2:$E$98,"*&gt; VND 100 bil*")</f>
        <v>2</v>
      </c>
      <c r="O15" s="32">
        <f t="shared" si="1"/>
        <v>2.0618556701030927E-2</v>
      </c>
      <c r="Q15" s="31" t="s">
        <v>56</v>
      </c>
      <c r="R15" s="27">
        <f>COUNTIF($J$2:$J$98,"*&lt;3*")</f>
        <v>11</v>
      </c>
      <c r="S15" s="32">
        <f t="shared" ref="S15:S20" si="2">R15/SUM($N$2:$N$3)</f>
        <v>0.1134020618556701</v>
      </c>
    </row>
    <row r="16" spans="1:19" ht="15.75" thickBot="1" x14ac:dyDescent="0.3">
      <c r="A16" s="25">
        <v>15</v>
      </c>
      <c r="B16" s="25" t="s">
        <v>326</v>
      </c>
      <c r="C16" s="25" t="s">
        <v>33</v>
      </c>
      <c r="D16" s="25" t="s">
        <v>23</v>
      </c>
      <c r="E16" s="25" t="s">
        <v>24</v>
      </c>
      <c r="F16" s="26" t="s">
        <v>25</v>
      </c>
      <c r="G16" s="25" t="s">
        <v>65</v>
      </c>
      <c r="H16" s="25" t="s">
        <v>27</v>
      </c>
      <c r="I16" s="25" t="s">
        <v>28</v>
      </c>
      <c r="J16" s="25" t="s">
        <v>56</v>
      </c>
      <c r="K16" s="25" t="s">
        <v>49</v>
      </c>
      <c r="M16" s="36" t="s">
        <v>116</v>
      </c>
      <c r="N16" s="34">
        <f>SUM(N12:N15)</f>
        <v>97</v>
      </c>
      <c r="O16" s="37">
        <f t="shared" si="1"/>
        <v>1</v>
      </c>
      <c r="Q16" s="31" t="s">
        <v>48</v>
      </c>
      <c r="R16" s="27">
        <f>COUNTIF($J$2:$J$98,"*&lt;5*")</f>
        <v>27</v>
      </c>
      <c r="S16" s="32">
        <f t="shared" si="2"/>
        <v>0.27835051546391754</v>
      </c>
    </row>
    <row r="17" spans="1:19" ht="15.75" thickBot="1" x14ac:dyDescent="0.3">
      <c r="A17" s="25">
        <v>16</v>
      </c>
      <c r="B17" s="25" t="s">
        <v>133</v>
      </c>
      <c r="C17" s="25" t="s">
        <v>33</v>
      </c>
      <c r="D17" s="25" t="s">
        <v>52</v>
      </c>
      <c r="E17" s="25" t="s">
        <v>53</v>
      </c>
      <c r="F17" s="26" t="s">
        <v>54</v>
      </c>
      <c r="G17" s="25" t="s">
        <v>26</v>
      </c>
      <c r="H17" s="25" t="s">
        <v>27</v>
      </c>
      <c r="I17" s="25" t="s">
        <v>40</v>
      </c>
      <c r="J17" s="25" t="s">
        <v>62</v>
      </c>
      <c r="K17" s="25" t="s">
        <v>30</v>
      </c>
      <c r="Q17" s="31" t="s">
        <v>29</v>
      </c>
      <c r="R17" s="27">
        <f>COUNTIF($J$2:$J$98,"*&lt;10*")</f>
        <v>37</v>
      </c>
      <c r="S17" s="32">
        <f t="shared" si="2"/>
        <v>0.38144329896907214</v>
      </c>
    </row>
    <row r="18" spans="1:19" x14ac:dyDescent="0.25">
      <c r="A18" s="25">
        <v>17</v>
      </c>
      <c r="B18" s="25" t="s">
        <v>242</v>
      </c>
      <c r="C18" s="25" t="s">
        <v>22</v>
      </c>
      <c r="D18" s="25" t="s">
        <v>52</v>
      </c>
      <c r="E18" s="25" t="s">
        <v>53</v>
      </c>
      <c r="F18" s="26" t="s">
        <v>54</v>
      </c>
      <c r="G18" s="25" t="s">
        <v>26</v>
      </c>
      <c r="H18" s="25" t="s">
        <v>27</v>
      </c>
      <c r="I18" s="25" t="s">
        <v>28</v>
      </c>
      <c r="J18" s="25" t="s">
        <v>48</v>
      </c>
      <c r="K18" s="25" t="s">
        <v>30</v>
      </c>
      <c r="M18" s="28" t="s">
        <v>4</v>
      </c>
      <c r="N18" s="29" t="s">
        <v>347</v>
      </c>
      <c r="O18" s="30" t="s">
        <v>346</v>
      </c>
      <c r="Q18" s="31" t="s">
        <v>45</v>
      </c>
      <c r="R18" s="27">
        <f>COUNTIF($J$2:$J$98,"*&lt;15*")</f>
        <v>13</v>
      </c>
      <c r="S18" s="32">
        <f t="shared" si="2"/>
        <v>0.13402061855670103</v>
      </c>
    </row>
    <row r="19" spans="1:19" x14ac:dyDescent="0.25">
      <c r="A19" s="25">
        <v>18</v>
      </c>
      <c r="B19" s="25" t="s">
        <v>317</v>
      </c>
      <c r="C19" s="25" t="s">
        <v>33</v>
      </c>
      <c r="D19" s="25" t="s">
        <v>52</v>
      </c>
      <c r="E19" s="25" t="s">
        <v>53</v>
      </c>
      <c r="F19" s="26" t="s">
        <v>54</v>
      </c>
      <c r="G19" s="25" t="s">
        <v>26</v>
      </c>
      <c r="H19" s="25" t="s">
        <v>38</v>
      </c>
      <c r="I19" s="25" t="s">
        <v>28</v>
      </c>
      <c r="J19" s="25" t="s">
        <v>48</v>
      </c>
      <c r="K19" s="25" t="s">
        <v>49</v>
      </c>
      <c r="M19" s="31" t="s">
        <v>34</v>
      </c>
      <c r="N19" s="27">
        <f>COUNTIF($F$2:$F$98,"1 to 10")</f>
        <v>9</v>
      </c>
      <c r="O19" s="32">
        <f>N19/SUM($N$2:$N$3)</f>
        <v>9.2783505154639179E-2</v>
      </c>
      <c r="Q19" s="31" t="s">
        <v>62</v>
      </c>
      <c r="R19" s="27">
        <f>COUNTIF($J$2:$J$98,"*&gt;=15*")</f>
        <v>9</v>
      </c>
      <c r="S19" s="32">
        <f t="shared" si="2"/>
        <v>9.2783505154639179E-2</v>
      </c>
    </row>
    <row r="20" spans="1:19" ht="15.75" thickBot="1" x14ac:dyDescent="0.3">
      <c r="A20" s="25">
        <v>19</v>
      </c>
      <c r="B20" s="25" t="s">
        <v>260</v>
      </c>
      <c r="C20" s="25" t="s">
        <v>22</v>
      </c>
      <c r="D20" s="25" t="s">
        <v>23</v>
      </c>
      <c r="E20" s="25" t="s">
        <v>42</v>
      </c>
      <c r="F20" s="26" t="s">
        <v>25</v>
      </c>
      <c r="G20" s="25" t="s">
        <v>26</v>
      </c>
      <c r="H20" s="25" t="s">
        <v>38</v>
      </c>
      <c r="I20" s="25" t="s">
        <v>28</v>
      </c>
      <c r="J20" s="25" t="s">
        <v>48</v>
      </c>
      <c r="K20" s="25" t="s">
        <v>30</v>
      </c>
      <c r="M20" s="31" t="s">
        <v>25</v>
      </c>
      <c r="N20" s="27">
        <f>COUNTIF($F$2:$F$98,"11 to 100")</f>
        <v>55</v>
      </c>
      <c r="O20" s="32">
        <f>N20/SUM($N$2:$N$3)</f>
        <v>0.5670103092783505</v>
      </c>
      <c r="Q20" s="36" t="s">
        <v>116</v>
      </c>
      <c r="R20" s="34">
        <f>SUM(R14:R19)</f>
        <v>97</v>
      </c>
      <c r="S20" s="37">
        <f t="shared" si="2"/>
        <v>1</v>
      </c>
    </row>
    <row r="21" spans="1:19" ht="15.75" thickBot="1" x14ac:dyDescent="0.3">
      <c r="A21" s="25">
        <v>20</v>
      </c>
      <c r="B21" s="25" t="s">
        <v>299</v>
      </c>
      <c r="C21" s="25" t="s">
        <v>22</v>
      </c>
      <c r="D21" s="25" t="s">
        <v>23</v>
      </c>
      <c r="E21" s="25" t="s">
        <v>24</v>
      </c>
      <c r="F21" s="26" t="s">
        <v>25</v>
      </c>
      <c r="G21" s="25" t="s">
        <v>26</v>
      </c>
      <c r="H21" s="25" t="s">
        <v>38</v>
      </c>
      <c r="I21" s="25" t="s">
        <v>40</v>
      </c>
      <c r="J21" s="25" t="s">
        <v>29</v>
      </c>
      <c r="K21" s="25" t="s">
        <v>30</v>
      </c>
      <c r="M21" s="31" t="s">
        <v>54</v>
      </c>
      <c r="N21" s="27">
        <f>COUNTIF($F$2:$F$98,"101 to 200")</f>
        <v>23</v>
      </c>
      <c r="O21" s="32">
        <f>N21/SUM($N$2:$N$3)</f>
        <v>0.23711340206185566</v>
      </c>
    </row>
    <row r="22" spans="1:19" x14ac:dyDescent="0.25">
      <c r="A22" s="25">
        <v>21</v>
      </c>
      <c r="B22" s="25" t="s">
        <v>307</v>
      </c>
      <c r="C22" s="25" t="s">
        <v>22</v>
      </c>
      <c r="D22" s="25" t="s">
        <v>52</v>
      </c>
      <c r="E22" s="25" t="s">
        <v>42</v>
      </c>
      <c r="F22" s="26" t="s">
        <v>54</v>
      </c>
      <c r="G22" s="25" t="s">
        <v>26</v>
      </c>
      <c r="H22" s="25" t="s">
        <v>38</v>
      </c>
      <c r="I22" s="25" t="s">
        <v>40</v>
      </c>
      <c r="J22" s="25" t="s">
        <v>29</v>
      </c>
      <c r="K22" s="25" t="s">
        <v>30</v>
      </c>
      <c r="M22" s="31" t="s">
        <v>64</v>
      </c>
      <c r="N22" s="27">
        <f>COUNTIF($F$2:$F$98,"*&gt; 200*")</f>
        <v>10</v>
      </c>
      <c r="O22" s="32">
        <f>N22/SUM($N$2:$N$3)</f>
        <v>0.10309278350515463</v>
      </c>
      <c r="Q22" s="38" t="s">
        <v>9</v>
      </c>
      <c r="R22" s="39" t="s">
        <v>347</v>
      </c>
      <c r="S22" s="40" t="s">
        <v>346</v>
      </c>
    </row>
    <row r="23" spans="1:19" ht="15.75" thickBot="1" x14ac:dyDescent="0.3">
      <c r="A23" s="25">
        <v>22</v>
      </c>
      <c r="B23" s="25" t="s">
        <v>295</v>
      </c>
      <c r="C23" s="25" t="s">
        <v>22</v>
      </c>
      <c r="D23" s="25" t="s">
        <v>23</v>
      </c>
      <c r="E23" s="25" t="s">
        <v>42</v>
      </c>
      <c r="F23" s="26" t="s">
        <v>25</v>
      </c>
      <c r="G23" s="25" t="s">
        <v>26</v>
      </c>
      <c r="H23" s="25" t="s">
        <v>27</v>
      </c>
      <c r="I23" s="25" t="s">
        <v>28</v>
      </c>
      <c r="J23" s="25" t="s">
        <v>48</v>
      </c>
      <c r="K23" s="25" t="s">
        <v>30</v>
      </c>
      <c r="M23" s="36" t="s">
        <v>116</v>
      </c>
      <c r="N23" s="34">
        <f>SUM(N19:N22)</f>
        <v>97</v>
      </c>
      <c r="O23" s="37">
        <f>N23/SUM($N$2:$N$3)</f>
        <v>1</v>
      </c>
      <c r="Q23" s="31" t="s">
        <v>30</v>
      </c>
      <c r="R23" s="27">
        <f>COUNTIF($K$2:$K$98,Q23)</f>
        <v>77</v>
      </c>
      <c r="S23" s="32">
        <f>R23/SUM($N$2:$N$3)</f>
        <v>0.79381443298969068</v>
      </c>
    </row>
    <row r="24" spans="1:19" ht="15.75" thickBot="1" x14ac:dyDescent="0.3">
      <c r="A24" s="25">
        <v>23</v>
      </c>
      <c r="B24" s="25" t="s">
        <v>339</v>
      </c>
      <c r="C24" s="25" t="s">
        <v>22</v>
      </c>
      <c r="D24" s="25" t="s">
        <v>23</v>
      </c>
      <c r="E24" s="25" t="s">
        <v>42</v>
      </c>
      <c r="F24" s="26" t="s">
        <v>25</v>
      </c>
      <c r="G24" s="25" t="s">
        <v>26</v>
      </c>
      <c r="H24" s="25" t="s">
        <v>27</v>
      </c>
      <c r="I24" s="25" t="s">
        <v>40</v>
      </c>
      <c r="J24" s="25" t="s">
        <v>45</v>
      </c>
      <c r="K24" s="25" t="s">
        <v>30</v>
      </c>
      <c r="Q24" s="31" t="s">
        <v>49</v>
      </c>
      <c r="R24" s="27">
        <f>COUNTIF($K$2:$K$98,Q24)</f>
        <v>20</v>
      </c>
      <c r="S24" s="32">
        <f>R24/SUM($N$2:$N$3)</f>
        <v>0.20618556701030927</v>
      </c>
    </row>
    <row r="25" spans="1:19" ht="15.75" thickBot="1" x14ac:dyDescent="0.3">
      <c r="A25" s="25">
        <v>24</v>
      </c>
      <c r="B25" s="25" t="s">
        <v>331</v>
      </c>
      <c r="C25" s="25" t="s">
        <v>33</v>
      </c>
      <c r="D25" s="25" t="s">
        <v>23</v>
      </c>
      <c r="E25" s="25" t="s">
        <v>24</v>
      </c>
      <c r="F25" s="26" t="s">
        <v>34</v>
      </c>
      <c r="G25" s="25" t="s">
        <v>26</v>
      </c>
      <c r="H25" s="25" t="s">
        <v>38</v>
      </c>
      <c r="I25" s="25" t="s">
        <v>28</v>
      </c>
      <c r="J25" s="25" t="s">
        <v>29</v>
      </c>
      <c r="K25" s="25" t="s">
        <v>30</v>
      </c>
      <c r="M25" s="28" t="s">
        <v>5</v>
      </c>
      <c r="N25" s="29" t="s">
        <v>347</v>
      </c>
      <c r="O25" s="30" t="s">
        <v>346</v>
      </c>
      <c r="Q25" s="36" t="s">
        <v>116</v>
      </c>
      <c r="R25" s="34">
        <f>SUM(R23:R24)</f>
        <v>97</v>
      </c>
      <c r="S25" s="37">
        <f>R25/SUM($N$2:$N$3)</f>
        <v>1</v>
      </c>
    </row>
    <row r="26" spans="1:19" x14ac:dyDescent="0.25">
      <c r="A26" s="25">
        <v>25</v>
      </c>
      <c r="B26" s="25" t="s">
        <v>128</v>
      </c>
      <c r="C26" s="25" t="s">
        <v>33</v>
      </c>
      <c r="D26" s="25" t="s">
        <v>23</v>
      </c>
      <c r="E26" s="25" t="s">
        <v>24</v>
      </c>
      <c r="F26" s="26" t="s">
        <v>34</v>
      </c>
      <c r="G26" s="25" t="s">
        <v>26</v>
      </c>
      <c r="H26" s="25" t="s">
        <v>38</v>
      </c>
      <c r="I26" s="25" t="s">
        <v>40</v>
      </c>
      <c r="J26" s="25" t="s">
        <v>29</v>
      </c>
      <c r="K26" s="25" t="s">
        <v>30</v>
      </c>
      <c r="M26" s="31" t="s">
        <v>26</v>
      </c>
      <c r="N26" s="27">
        <f>COUNTIF($G$2:$G$98,M26)</f>
        <v>81</v>
      </c>
      <c r="O26" s="32">
        <f>N26/SUM($N$2:$N$3)</f>
        <v>0.83505154639175261</v>
      </c>
    </row>
    <row r="27" spans="1:19" x14ac:dyDescent="0.25">
      <c r="A27" s="25">
        <v>26</v>
      </c>
      <c r="B27" s="25" t="s">
        <v>328</v>
      </c>
      <c r="C27" s="25" t="s">
        <v>22</v>
      </c>
      <c r="D27" s="25" t="s">
        <v>23</v>
      </c>
      <c r="E27" s="25" t="s">
        <v>24</v>
      </c>
      <c r="F27" s="26" t="s">
        <v>25</v>
      </c>
      <c r="G27" s="25" t="s">
        <v>26</v>
      </c>
      <c r="H27" s="25" t="s">
        <v>27</v>
      </c>
      <c r="I27" s="25" t="s">
        <v>40</v>
      </c>
      <c r="J27" s="25" t="s">
        <v>45</v>
      </c>
      <c r="K27" s="25" t="s">
        <v>30</v>
      </c>
      <c r="M27" s="31" t="s">
        <v>60</v>
      </c>
      <c r="N27" s="27">
        <f t="shared" ref="N27:N30" si="3">COUNTIF($G$2:$G$98,M27)</f>
        <v>8</v>
      </c>
      <c r="O27" s="32">
        <f>N27/SUM($N$2:$N$3)</f>
        <v>8.247422680412371E-2</v>
      </c>
    </row>
    <row r="28" spans="1:19" x14ac:dyDescent="0.25">
      <c r="A28" s="25">
        <v>27</v>
      </c>
      <c r="B28" s="25" t="s">
        <v>271</v>
      </c>
      <c r="C28" s="25" t="s">
        <v>22</v>
      </c>
      <c r="D28" s="25" t="s">
        <v>52</v>
      </c>
      <c r="E28" s="25" t="s">
        <v>53</v>
      </c>
      <c r="F28" s="26" t="s">
        <v>54</v>
      </c>
      <c r="G28" s="25" t="s">
        <v>26</v>
      </c>
      <c r="H28" s="25" t="s">
        <v>38</v>
      </c>
      <c r="I28" s="25" t="s">
        <v>40</v>
      </c>
      <c r="J28" s="25" t="s">
        <v>29</v>
      </c>
      <c r="K28" s="25" t="s">
        <v>30</v>
      </c>
      <c r="M28" s="31" t="s">
        <v>68</v>
      </c>
      <c r="N28" s="27">
        <f t="shared" si="3"/>
        <v>0</v>
      </c>
      <c r="O28" s="32">
        <f t="shared" ref="O28:O31" si="4">N28/SUM($N$2:$N$3)</f>
        <v>0</v>
      </c>
    </row>
    <row r="29" spans="1:19" x14ac:dyDescent="0.25">
      <c r="A29" s="25">
        <v>28</v>
      </c>
      <c r="B29" s="25" t="s">
        <v>291</v>
      </c>
      <c r="C29" s="25" t="s">
        <v>33</v>
      </c>
      <c r="D29" s="25" t="s">
        <v>23</v>
      </c>
      <c r="E29" s="25" t="s">
        <v>42</v>
      </c>
      <c r="F29" s="26" t="s">
        <v>25</v>
      </c>
      <c r="G29" s="25" t="s">
        <v>26</v>
      </c>
      <c r="H29" s="25" t="s">
        <v>38</v>
      </c>
      <c r="I29" s="25" t="s">
        <v>40</v>
      </c>
      <c r="J29" s="25" t="s">
        <v>29</v>
      </c>
      <c r="K29" s="25" t="s">
        <v>30</v>
      </c>
      <c r="M29" s="31" t="s">
        <v>65</v>
      </c>
      <c r="N29" s="27">
        <f t="shared" si="3"/>
        <v>8</v>
      </c>
      <c r="O29" s="32">
        <f t="shared" si="4"/>
        <v>8.247422680412371E-2</v>
      </c>
    </row>
    <row r="30" spans="1:19" x14ac:dyDescent="0.25">
      <c r="A30" s="25">
        <v>29</v>
      </c>
      <c r="B30" s="25" t="s">
        <v>293</v>
      </c>
      <c r="C30" s="25" t="s">
        <v>33</v>
      </c>
      <c r="D30" s="25" t="s">
        <v>23</v>
      </c>
      <c r="E30" s="25" t="s">
        <v>42</v>
      </c>
      <c r="F30" s="26" t="s">
        <v>25</v>
      </c>
      <c r="G30" s="25" t="s">
        <v>26</v>
      </c>
      <c r="H30" s="25" t="s">
        <v>38</v>
      </c>
      <c r="I30" s="25" t="s">
        <v>40</v>
      </c>
      <c r="J30" s="25" t="s">
        <v>45</v>
      </c>
      <c r="K30" s="25" t="s">
        <v>30</v>
      </c>
      <c r="M30" s="31" t="s">
        <v>69</v>
      </c>
      <c r="N30" s="27">
        <f t="shared" si="3"/>
        <v>0</v>
      </c>
      <c r="O30" s="32">
        <f t="shared" si="4"/>
        <v>0</v>
      </c>
    </row>
    <row r="31" spans="1:19" ht="15.75" thickBot="1" x14ac:dyDescent="0.3">
      <c r="A31" s="25">
        <v>30</v>
      </c>
      <c r="B31" s="25" t="s">
        <v>127</v>
      </c>
      <c r="C31" s="25" t="s">
        <v>33</v>
      </c>
      <c r="D31" s="25" t="s">
        <v>23</v>
      </c>
      <c r="E31" s="25" t="s">
        <v>24</v>
      </c>
      <c r="F31" s="26" t="s">
        <v>25</v>
      </c>
      <c r="G31" s="25" t="s">
        <v>26</v>
      </c>
      <c r="H31" s="25" t="s">
        <v>27</v>
      </c>
      <c r="I31" s="25" t="s">
        <v>44</v>
      </c>
      <c r="J31" s="25" t="s">
        <v>45</v>
      </c>
      <c r="K31" s="25" t="s">
        <v>30</v>
      </c>
      <c r="M31" s="36" t="s">
        <v>116</v>
      </c>
      <c r="N31" s="34">
        <f>SUM(N26:N30)</f>
        <v>97</v>
      </c>
      <c r="O31" s="37">
        <f t="shared" si="4"/>
        <v>1</v>
      </c>
    </row>
    <row r="32" spans="1:19" x14ac:dyDescent="0.25">
      <c r="A32" s="25">
        <v>31</v>
      </c>
      <c r="B32" s="25" t="s">
        <v>309</v>
      </c>
      <c r="C32" s="25" t="s">
        <v>22</v>
      </c>
      <c r="D32" s="25" t="s">
        <v>23</v>
      </c>
      <c r="E32" s="25" t="s">
        <v>42</v>
      </c>
      <c r="F32" s="26" t="s">
        <v>25</v>
      </c>
      <c r="G32" s="25" t="s">
        <v>26</v>
      </c>
      <c r="H32" s="25" t="s">
        <v>38</v>
      </c>
      <c r="I32" s="25" t="s">
        <v>40</v>
      </c>
      <c r="J32" s="25" t="s">
        <v>29</v>
      </c>
      <c r="K32" s="25" t="s">
        <v>49</v>
      </c>
    </row>
    <row r="33" spans="1:11" x14ac:dyDescent="0.25">
      <c r="A33" s="25">
        <v>32</v>
      </c>
      <c r="B33" s="25" t="s">
        <v>51</v>
      </c>
      <c r="C33" s="25" t="s">
        <v>22</v>
      </c>
      <c r="D33" s="25" t="s">
        <v>52</v>
      </c>
      <c r="E33" s="25" t="s">
        <v>53</v>
      </c>
      <c r="F33" s="26" t="s">
        <v>54</v>
      </c>
      <c r="G33" s="25" t="s">
        <v>26</v>
      </c>
      <c r="H33" s="25" t="s">
        <v>27</v>
      </c>
      <c r="I33" s="25" t="s">
        <v>55</v>
      </c>
      <c r="J33" s="25" t="s">
        <v>56</v>
      </c>
      <c r="K33" s="25" t="s">
        <v>49</v>
      </c>
    </row>
    <row r="34" spans="1:11" x14ac:dyDescent="0.25">
      <c r="A34" s="25">
        <v>33</v>
      </c>
      <c r="B34" s="25" t="s">
        <v>132</v>
      </c>
      <c r="C34" s="25" t="s">
        <v>33</v>
      </c>
      <c r="D34" s="25" t="s">
        <v>52</v>
      </c>
      <c r="E34" s="25" t="s">
        <v>53</v>
      </c>
      <c r="F34" s="26" t="s">
        <v>54</v>
      </c>
      <c r="G34" s="25" t="s">
        <v>60</v>
      </c>
      <c r="H34" s="25" t="s">
        <v>27</v>
      </c>
      <c r="I34" s="25" t="s">
        <v>28</v>
      </c>
      <c r="J34" s="25" t="s">
        <v>56</v>
      </c>
      <c r="K34" s="25" t="s">
        <v>30</v>
      </c>
    </row>
    <row r="35" spans="1:11" x14ac:dyDescent="0.25">
      <c r="A35" s="25">
        <v>34</v>
      </c>
      <c r="B35" s="25" t="s">
        <v>289</v>
      </c>
      <c r="C35" s="25" t="s">
        <v>22</v>
      </c>
      <c r="D35" s="25" t="s">
        <v>23</v>
      </c>
      <c r="E35" s="25" t="s">
        <v>24</v>
      </c>
      <c r="F35" s="26" t="s">
        <v>25</v>
      </c>
      <c r="G35" s="25" t="s">
        <v>65</v>
      </c>
      <c r="H35" s="25" t="s">
        <v>27</v>
      </c>
      <c r="I35" s="25" t="s">
        <v>40</v>
      </c>
      <c r="J35" s="25" t="s">
        <v>45</v>
      </c>
      <c r="K35" s="25" t="s">
        <v>30</v>
      </c>
    </row>
    <row r="36" spans="1:11" x14ac:dyDescent="0.25">
      <c r="A36" s="25">
        <v>35</v>
      </c>
      <c r="B36" s="25" t="s">
        <v>219</v>
      </c>
      <c r="C36" s="25" t="s">
        <v>33</v>
      </c>
      <c r="D36" s="25" t="s">
        <v>23</v>
      </c>
      <c r="E36" s="25" t="s">
        <v>24</v>
      </c>
      <c r="F36" s="26" t="s">
        <v>34</v>
      </c>
      <c r="G36" s="25" t="s">
        <v>26</v>
      </c>
      <c r="H36" s="25" t="s">
        <v>27</v>
      </c>
      <c r="I36" s="25" t="s">
        <v>28</v>
      </c>
      <c r="J36" s="25" t="s">
        <v>48</v>
      </c>
      <c r="K36" s="25" t="s">
        <v>49</v>
      </c>
    </row>
    <row r="37" spans="1:11" x14ac:dyDescent="0.25">
      <c r="A37" s="25">
        <v>36</v>
      </c>
      <c r="B37" s="25" t="s">
        <v>32</v>
      </c>
      <c r="C37" s="25" t="s">
        <v>33</v>
      </c>
      <c r="D37" s="25" t="s">
        <v>23</v>
      </c>
      <c r="E37" s="25" t="s">
        <v>24</v>
      </c>
      <c r="F37" s="26" t="s">
        <v>34</v>
      </c>
      <c r="G37" s="25" t="s">
        <v>26</v>
      </c>
      <c r="H37" s="25" t="s">
        <v>27</v>
      </c>
      <c r="I37" s="25" t="s">
        <v>28</v>
      </c>
      <c r="J37" s="25" t="s">
        <v>29</v>
      </c>
      <c r="K37" s="25" t="s">
        <v>30</v>
      </c>
    </row>
    <row r="38" spans="1:11" x14ac:dyDescent="0.25">
      <c r="A38" s="25">
        <v>37</v>
      </c>
      <c r="B38" s="25" t="s">
        <v>250</v>
      </c>
      <c r="C38" s="25" t="s">
        <v>22</v>
      </c>
      <c r="D38" s="25" t="s">
        <v>52</v>
      </c>
      <c r="E38" s="25" t="s">
        <v>53</v>
      </c>
      <c r="F38" s="26" t="s">
        <v>64</v>
      </c>
      <c r="G38" s="25" t="s">
        <v>65</v>
      </c>
      <c r="H38" s="25" t="s">
        <v>27</v>
      </c>
      <c r="I38" s="25" t="s">
        <v>55</v>
      </c>
      <c r="J38" s="25" t="s">
        <v>56</v>
      </c>
      <c r="K38" s="25" t="s">
        <v>49</v>
      </c>
    </row>
    <row r="39" spans="1:11" x14ac:dyDescent="0.25">
      <c r="A39" s="25">
        <v>38</v>
      </c>
      <c r="B39" s="25" t="s">
        <v>343</v>
      </c>
      <c r="C39" s="25" t="s">
        <v>22</v>
      </c>
      <c r="D39" s="25" t="s">
        <v>52</v>
      </c>
      <c r="E39" s="25" t="s">
        <v>53</v>
      </c>
      <c r="F39" s="26" t="s">
        <v>64</v>
      </c>
      <c r="G39" s="25" t="s">
        <v>26</v>
      </c>
      <c r="H39" s="25" t="s">
        <v>38</v>
      </c>
      <c r="I39" s="25" t="s">
        <v>28</v>
      </c>
      <c r="J39" s="25" t="s">
        <v>56</v>
      </c>
      <c r="K39" s="25" t="s">
        <v>30</v>
      </c>
    </row>
    <row r="40" spans="1:11" x14ac:dyDescent="0.25">
      <c r="A40" s="25">
        <v>39</v>
      </c>
      <c r="B40" s="25" t="s">
        <v>254</v>
      </c>
      <c r="C40" s="25" t="s">
        <v>22</v>
      </c>
      <c r="D40" s="25" t="s">
        <v>23</v>
      </c>
      <c r="E40" s="25" t="s">
        <v>24</v>
      </c>
      <c r="F40" s="26" t="s">
        <v>25</v>
      </c>
      <c r="G40" s="25" t="s">
        <v>26</v>
      </c>
      <c r="H40" s="25" t="s">
        <v>27</v>
      </c>
      <c r="I40" s="25" t="s">
        <v>28</v>
      </c>
      <c r="J40" s="25" t="s">
        <v>29</v>
      </c>
      <c r="K40" s="25" t="s">
        <v>49</v>
      </c>
    </row>
    <row r="41" spans="1:11" x14ac:dyDescent="0.25">
      <c r="A41" s="25">
        <v>40</v>
      </c>
      <c r="B41" s="25" t="s">
        <v>312</v>
      </c>
      <c r="C41" s="25" t="s">
        <v>22</v>
      </c>
      <c r="D41" s="25" t="s">
        <v>52</v>
      </c>
      <c r="E41" s="25" t="s">
        <v>53</v>
      </c>
      <c r="F41" s="26" t="s">
        <v>64</v>
      </c>
      <c r="G41" s="25" t="s">
        <v>26</v>
      </c>
      <c r="H41" s="25" t="s">
        <v>27</v>
      </c>
      <c r="I41" s="25" t="s">
        <v>44</v>
      </c>
      <c r="J41" s="25" t="s">
        <v>62</v>
      </c>
      <c r="K41" s="25" t="s">
        <v>30</v>
      </c>
    </row>
    <row r="42" spans="1:11" x14ac:dyDescent="0.25">
      <c r="A42" s="25">
        <v>41</v>
      </c>
      <c r="B42" s="25" t="s">
        <v>337</v>
      </c>
      <c r="C42" s="25" t="s">
        <v>22</v>
      </c>
      <c r="D42" s="25" t="s">
        <v>52</v>
      </c>
      <c r="E42" s="25" t="s">
        <v>53</v>
      </c>
      <c r="F42" s="26" t="s">
        <v>54</v>
      </c>
      <c r="G42" s="25" t="s">
        <v>26</v>
      </c>
      <c r="H42" s="25" t="s">
        <v>27</v>
      </c>
      <c r="I42" s="25" t="s">
        <v>40</v>
      </c>
      <c r="J42" s="25" t="s">
        <v>29</v>
      </c>
      <c r="K42" s="25" t="s">
        <v>30</v>
      </c>
    </row>
    <row r="43" spans="1:11" x14ac:dyDescent="0.25">
      <c r="A43" s="25">
        <v>42</v>
      </c>
      <c r="B43" s="25" t="s">
        <v>323</v>
      </c>
      <c r="C43" s="25" t="s">
        <v>33</v>
      </c>
      <c r="D43" s="25" t="s">
        <v>23</v>
      </c>
      <c r="E43" s="25" t="s">
        <v>42</v>
      </c>
      <c r="F43" s="26" t="s">
        <v>25</v>
      </c>
      <c r="G43" s="25" t="s">
        <v>26</v>
      </c>
      <c r="H43" s="25" t="s">
        <v>38</v>
      </c>
      <c r="I43" s="25" t="s">
        <v>28</v>
      </c>
      <c r="J43" s="25" t="s">
        <v>48</v>
      </c>
      <c r="K43" s="25" t="s">
        <v>30</v>
      </c>
    </row>
    <row r="44" spans="1:11" x14ac:dyDescent="0.25">
      <c r="A44" s="25">
        <v>43</v>
      </c>
      <c r="B44" s="25" t="s">
        <v>195</v>
      </c>
      <c r="C44" s="25" t="s">
        <v>22</v>
      </c>
      <c r="D44" s="25" t="s">
        <v>23</v>
      </c>
      <c r="E44" s="25" t="s">
        <v>24</v>
      </c>
      <c r="F44" s="26" t="s">
        <v>34</v>
      </c>
      <c r="G44" s="25" t="s">
        <v>26</v>
      </c>
      <c r="H44" s="25" t="s">
        <v>38</v>
      </c>
      <c r="I44" s="25" t="s">
        <v>40</v>
      </c>
      <c r="J44" s="25" t="s">
        <v>62</v>
      </c>
      <c r="K44" s="25" t="s">
        <v>30</v>
      </c>
    </row>
    <row r="45" spans="1:11" x14ac:dyDescent="0.25">
      <c r="A45" s="25">
        <v>44</v>
      </c>
      <c r="B45" s="25" t="s">
        <v>134</v>
      </c>
      <c r="C45" s="25" t="s">
        <v>22</v>
      </c>
      <c r="D45" s="25" t="s">
        <v>52</v>
      </c>
      <c r="E45" s="25" t="s">
        <v>53</v>
      </c>
      <c r="F45" s="26" t="s">
        <v>54</v>
      </c>
      <c r="G45" s="25" t="s">
        <v>60</v>
      </c>
      <c r="H45" s="25" t="s">
        <v>27</v>
      </c>
      <c r="I45" s="25" t="s">
        <v>44</v>
      </c>
      <c r="J45" s="25" t="s">
        <v>62</v>
      </c>
      <c r="K45" s="25" t="s">
        <v>30</v>
      </c>
    </row>
    <row r="46" spans="1:11" x14ac:dyDescent="0.25">
      <c r="A46" s="25">
        <v>45</v>
      </c>
      <c r="B46" s="25" t="s">
        <v>248</v>
      </c>
      <c r="C46" s="25" t="s">
        <v>33</v>
      </c>
      <c r="D46" s="25" t="s">
        <v>52</v>
      </c>
      <c r="E46" s="25" t="s">
        <v>58</v>
      </c>
      <c r="F46" s="26" t="s">
        <v>54</v>
      </c>
      <c r="G46" s="25" t="s">
        <v>26</v>
      </c>
      <c r="H46" s="25" t="s">
        <v>38</v>
      </c>
      <c r="I46" s="25" t="s">
        <v>44</v>
      </c>
      <c r="J46" s="25" t="s">
        <v>48</v>
      </c>
      <c r="K46" s="25" t="s">
        <v>30</v>
      </c>
    </row>
    <row r="47" spans="1:11" x14ac:dyDescent="0.25">
      <c r="A47" s="25">
        <v>46</v>
      </c>
      <c r="B47" s="25" t="s">
        <v>200</v>
      </c>
      <c r="C47" s="25" t="s">
        <v>33</v>
      </c>
      <c r="D47" s="25" t="s">
        <v>52</v>
      </c>
      <c r="E47" s="25" t="s">
        <v>53</v>
      </c>
      <c r="F47" s="26" t="s">
        <v>64</v>
      </c>
      <c r="G47" s="25" t="s">
        <v>60</v>
      </c>
      <c r="H47" s="25" t="s">
        <v>27</v>
      </c>
      <c r="I47" s="25" t="s">
        <v>28</v>
      </c>
      <c r="J47" s="25" t="s">
        <v>48</v>
      </c>
      <c r="K47" s="25" t="s">
        <v>30</v>
      </c>
    </row>
    <row r="48" spans="1:11" x14ac:dyDescent="0.25">
      <c r="A48" s="25">
        <v>47</v>
      </c>
      <c r="B48" s="25" t="s">
        <v>217</v>
      </c>
      <c r="C48" s="25" t="s">
        <v>22</v>
      </c>
      <c r="D48" s="25" t="s">
        <v>23</v>
      </c>
      <c r="E48" s="25" t="s">
        <v>24</v>
      </c>
      <c r="F48" s="26" t="s">
        <v>25</v>
      </c>
      <c r="G48" s="25" t="s">
        <v>26</v>
      </c>
      <c r="H48" s="25" t="s">
        <v>38</v>
      </c>
      <c r="I48" s="25" t="s">
        <v>28</v>
      </c>
      <c r="J48" s="25" t="s">
        <v>29</v>
      </c>
      <c r="K48" s="25" t="s">
        <v>30</v>
      </c>
    </row>
    <row r="49" spans="1:11" x14ac:dyDescent="0.25">
      <c r="A49" s="25">
        <v>48</v>
      </c>
      <c r="B49" s="25" t="s">
        <v>256</v>
      </c>
      <c r="C49" s="25" t="s">
        <v>22</v>
      </c>
      <c r="D49" s="25" t="s">
        <v>23</v>
      </c>
      <c r="E49" s="25" t="s">
        <v>24</v>
      </c>
      <c r="F49" s="26" t="s">
        <v>25</v>
      </c>
      <c r="G49" s="25" t="s">
        <v>26</v>
      </c>
      <c r="H49" s="25" t="s">
        <v>38</v>
      </c>
      <c r="I49" s="25" t="s">
        <v>40</v>
      </c>
      <c r="J49" s="25" t="s">
        <v>29</v>
      </c>
      <c r="K49" s="25" t="s">
        <v>30</v>
      </c>
    </row>
    <row r="50" spans="1:11" x14ac:dyDescent="0.25">
      <c r="A50" s="25">
        <v>49</v>
      </c>
      <c r="B50" s="25" t="s">
        <v>273</v>
      </c>
      <c r="C50" s="25" t="s">
        <v>22</v>
      </c>
      <c r="D50" s="25" t="s">
        <v>52</v>
      </c>
      <c r="E50" s="25" t="s">
        <v>53</v>
      </c>
      <c r="F50" s="26" t="s">
        <v>54</v>
      </c>
      <c r="G50" s="25" t="s">
        <v>26</v>
      </c>
      <c r="H50" s="25" t="s">
        <v>38</v>
      </c>
      <c r="I50" s="25" t="s">
        <v>40</v>
      </c>
      <c r="J50" s="25" t="s">
        <v>29</v>
      </c>
      <c r="K50" s="25" t="s">
        <v>49</v>
      </c>
    </row>
    <row r="51" spans="1:11" x14ac:dyDescent="0.25">
      <c r="A51" s="25">
        <v>50</v>
      </c>
      <c r="B51" s="25" t="s">
        <v>50</v>
      </c>
      <c r="C51" s="25" t="s">
        <v>22</v>
      </c>
      <c r="D51" s="25" t="s">
        <v>23</v>
      </c>
      <c r="E51" s="25" t="s">
        <v>42</v>
      </c>
      <c r="F51" s="26" t="s">
        <v>25</v>
      </c>
      <c r="G51" s="25" t="s">
        <v>26</v>
      </c>
      <c r="H51" s="25" t="s">
        <v>27</v>
      </c>
      <c r="I51" s="25" t="s">
        <v>40</v>
      </c>
      <c r="J51" s="25" t="s">
        <v>29</v>
      </c>
      <c r="K51" s="25" t="s">
        <v>30</v>
      </c>
    </row>
    <row r="52" spans="1:11" x14ac:dyDescent="0.25">
      <c r="A52" s="25">
        <v>51</v>
      </c>
      <c r="B52" s="25" t="s">
        <v>325</v>
      </c>
      <c r="C52" s="25" t="s">
        <v>33</v>
      </c>
      <c r="D52" s="25" t="s">
        <v>23</v>
      </c>
      <c r="E52" s="25" t="s">
        <v>24</v>
      </c>
      <c r="F52" s="26" t="s">
        <v>25</v>
      </c>
      <c r="G52" s="25" t="s">
        <v>65</v>
      </c>
      <c r="H52" s="25" t="s">
        <v>27</v>
      </c>
      <c r="I52" s="25" t="s">
        <v>40</v>
      </c>
      <c r="J52" s="25" t="s">
        <v>29</v>
      </c>
      <c r="K52" s="25" t="s">
        <v>30</v>
      </c>
    </row>
    <row r="53" spans="1:11" x14ac:dyDescent="0.25">
      <c r="A53" s="25">
        <v>52</v>
      </c>
      <c r="B53" s="25" t="s">
        <v>274</v>
      </c>
      <c r="C53" s="25" t="s">
        <v>22</v>
      </c>
      <c r="D53" s="25" t="s">
        <v>52</v>
      </c>
      <c r="E53" s="25" t="s">
        <v>53</v>
      </c>
      <c r="F53" s="26" t="s">
        <v>64</v>
      </c>
      <c r="G53" s="25" t="s">
        <v>26</v>
      </c>
      <c r="H53" s="25" t="s">
        <v>27</v>
      </c>
      <c r="I53" s="25" t="s">
        <v>44</v>
      </c>
      <c r="J53" s="25" t="s">
        <v>45</v>
      </c>
      <c r="K53" s="25" t="s">
        <v>30</v>
      </c>
    </row>
    <row r="54" spans="1:11" x14ac:dyDescent="0.25">
      <c r="A54" s="25">
        <v>53</v>
      </c>
      <c r="B54" s="25" t="s">
        <v>121</v>
      </c>
      <c r="C54" s="25" t="s">
        <v>22</v>
      </c>
      <c r="D54" s="25" t="s">
        <v>52</v>
      </c>
      <c r="E54" s="25" t="s">
        <v>53</v>
      </c>
      <c r="F54" s="26" t="s">
        <v>54</v>
      </c>
      <c r="G54" s="25" t="s">
        <v>60</v>
      </c>
      <c r="H54" s="25" t="s">
        <v>38</v>
      </c>
      <c r="I54" s="25" t="s">
        <v>28</v>
      </c>
      <c r="J54" s="25" t="s">
        <v>48</v>
      </c>
      <c r="K54" s="25" t="s">
        <v>30</v>
      </c>
    </row>
    <row r="55" spans="1:11" x14ac:dyDescent="0.25">
      <c r="A55" s="25">
        <v>54</v>
      </c>
      <c r="B55" s="25" t="s">
        <v>240</v>
      </c>
      <c r="C55" s="25" t="s">
        <v>22</v>
      </c>
      <c r="D55" s="25" t="s">
        <v>23</v>
      </c>
      <c r="E55" s="25" t="s">
        <v>24</v>
      </c>
      <c r="F55" s="26" t="s">
        <v>25</v>
      </c>
      <c r="G55" s="25" t="s">
        <v>26</v>
      </c>
      <c r="H55" s="25" t="s">
        <v>27</v>
      </c>
      <c r="I55" s="25" t="s">
        <v>40</v>
      </c>
      <c r="J55" s="25" t="s">
        <v>45</v>
      </c>
      <c r="K55" s="25" t="s">
        <v>30</v>
      </c>
    </row>
    <row r="56" spans="1:11" x14ac:dyDescent="0.25">
      <c r="A56" s="25">
        <v>55</v>
      </c>
      <c r="B56" s="25" t="s">
        <v>122</v>
      </c>
      <c r="C56" s="25" t="s">
        <v>33</v>
      </c>
      <c r="D56" s="25" t="s">
        <v>23</v>
      </c>
      <c r="E56" s="25" t="s">
        <v>24</v>
      </c>
      <c r="F56" s="26" t="s">
        <v>25</v>
      </c>
      <c r="G56" s="25" t="s">
        <v>26</v>
      </c>
      <c r="H56" s="25" t="s">
        <v>38</v>
      </c>
      <c r="I56" s="25" t="s">
        <v>28</v>
      </c>
      <c r="J56" s="25" t="s">
        <v>29</v>
      </c>
      <c r="K56" s="25" t="s">
        <v>30</v>
      </c>
    </row>
    <row r="57" spans="1:11" x14ac:dyDescent="0.25">
      <c r="A57" s="25">
        <v>56</v>
      </c>
      <c r="B57" s="25" t="s">
        <v>345</v>
      </c>
      <c r="C57" s="25" t="s">
        <v>22</v>
      </c>
      <c r="D57" s="25" t="s">
        <v>23</v>
      </c>
      <c r="E57" s="25" t="s">
        <v>24</v>
      </c>
      <c r="F57" s="26" t="s">
        <v>34</v>
      </c>
      <c r="G57" s="25" t="s">
        <v>26</v>
      </c>
      <c r="H57" s="25" t="s">
        <v>38</v>
      </c>
      <c r="I57" s="25" t="s">
        <v>28</v>
      </c>
      <c r="J57" s="25" t="s">
        <v>56</v>
      </c>
      <c r="K57" s="25" t="s">
        <v>30</v>
      </c>
    </row>
    <row r="58" spans="1:11" x14ac:dyDescent="0.25">
      <c r="A58" s="25">
        <v>57</v>
      </c>
      <c r="B58" s="25" t="s">
        <v>192</v>
      </c>
      <c r="C58" s="25" t="s">
        <v>22</v>
      </c>
      <c r="D58" s="25" t="s">
        <v>52</v>
      </c>
      <c r="E58" s="25" t="s">
        <v>53</v>
      </c>
      <c r="F58" s="26" t="s">
        <v>64</v>
      </c>
      <c r="G58" s="25" t="s">
        <v>65</v>
      </c>
      <c r="H58" s="25" t="s">
        <v>38</v>
      </c>
      <c r="I58" s="25" t="s">
        <v>40</v>
      </c>
      <c r="J58" s="25" t="s">
        <v>62</v>
      </c>
      <c r="K58" s="25" t="s">
        <v>30</v>
      </c>
    </row>
    <row r="59" spans="1:11" x14ac:dyDescent="0.25">
      <c r="A59" s="25">
        <v>58</v>
      </c>
      <c r="B59" s="25" t="s">
        <v>198</v>
      </c>
      <c r="C59" s="25" t="s">
        <v>33</v>
      </c>
      <c r="D59" s="25" t="s">
        <v>52</v>
      </c>
      <c r="E59" s="25" t="s">
        <v>53</v>
      </c>
      <c r="F59" s="26" t="s">
        <v>54</v>
      </c>
      <c r="G59" s="25" t="s">
        <v>26</v>
      </c>
      <c r="H59" s="25" t="s">
        <v>38</v>
      </c>
      <c r="I59" s="25" t="s">
        <v>44</v>
      </c>
      <c r="J59" s="25" t="s">
        <v>62</v>
      </c>
      <c r="K59" s="25" t="s">
        <v>30</v>
      </c>
    </row>
    <row r="60" spans="1:11" x14ac:dyDescent="0.25">
      <c r="A60" s="25">
        <v>59</v>
      </c>
      <c r="B60" s="25" t="s">
        <v>223</v>
      </c>
      <c r="C60" s="25" t="s">
        <v>22</v>
      </c>
      <c r="D60" s="25" t="s">
        <v>52</v>
      </c>
      <c r="E60" s="25" t="s">
        <v>53</v>
      </c>
      <c r="F60" s="26" t="s">
        <v>54</v>
      </c>
      <c r="G60" s="25" t="s">
        <v>60</v>
      </c>
      <c r="H60" s="25" t="s">
        <v>27</v>
      </c>
      <c r="I60" s="25" t="s">
        <v>28</v>
      </c>
      <c r="J60" s="25" t="s">
        <v>48</v>
      </c>
      <c r="K60" s="25" t="s">
        <v>30</v>
      </c>
    </row>
    <row r="61" spans="1:11" x14ac:dyDescent="0.25">
      <c r="A61" s="25">
        <v>60</v>
      </c>
      <c r="B61" s="25" t="s">
        <v>124</v>
      </c>
      <c r="C61" s="25" t="s">
        <v>33</v>
      </c>
      <c r="D61" s="25" t="s">
        <v>23</v>
      </c>
      <c r="E61" s="25" t="s">
        <v>42</v>
      </c>
      <c r="F61" s="26" t="s">
        <v>25</v>
      </c>
      <c r="G61" s="25" t="s">
        <v>26</v>
      </c>
      <c r="H61" s="25" t="s">
        <v>27</v>
      </c>
      <c r="I61" s="25" t="s">
        <v>44</v>
      </c>
      <c r="J61" s="25" t="s">
        <v>45</v>
      </c>
      <c r="K61" s="25" t="s">
        <v>30</v>
      </c>
    </row>
    <row r="62" spans="1:11" x14ac:dyDescent="0.25">
      <c r="A62" s="25">
        <v>61</v>
      </c>
      <c r="B62" s="25" t="s">
        <v>277</v>
      </c>
      <c r="C62" s="25" t="s">
        <v>22</v>
      </c>
      <c r="D62" s="25" t="s">
        <v>23</v>
      </c>
      <c r="E62" s="25" t="s">
        <v>24</v>
      </c>
      <c r="F62" s="26" t="s">
        <v>25</v>
      </c>
      <c r="G62" s="25" t="s">
        <v>26</v>
      </c>
      <c r="H62" s="25" t="s">
        <v>27</v>
      </c>
      <c r="I62" s="25" t="s">
        <v>40</v>
      </c>
      <c r="J62" s="25" t="s">
        <v>29</v>
      </c>
      <c r="K62" s="25" t="s">
        <v>30</v>
      </c>
    </row>
    <row r="63" spans="1:11" x14ac:dyDescent="0.25">
      <c r="A63" s="25">
        <v>62</v>
      </c>
      <c r="B63" s="25" t="s">
        <v>236</v>
      </c>
      <c r="C63" s="25" t="s">
        <v>33</v>
      </c>
      <c r="D63" s="25" t="s">
        <v>23</v>
      </c>
      <c r="E63" s="25" t="s">
        <v>53</v>
      </c>
      <c r="F63" s="26" t="s">
        <v>25</v>
      </c>
      <c r="G63" s="25" t="s">
        <v>60</v>
      </c>
      <c r="H63" s="25" t="s">
        <v>38</v>
      </c>
      <c r="I63" s="25" t="s">
        <v>40</v>
      </c>
      <c r="J63" s="25" t="s">
        <v>48</v>
      </c>
      <c r="K63" s="25" t="s">
        <v>30</v>
      </c>
    </row>
    <row r="64" spans="1:11" x14ac:dyDescent="0.25">
      <c r="A64" s="25">
        <v>63</v>
      </c>
      <c r="B64" s="25" t="s">
        <v>204</v>
      </c>
      <c r="C64" s="25" t="s">
        <v>22</v>
      </c>
      <c r="D64" s="25" t="s">
        <v>23</v>
      </c>
      <c r="E64" s="25" t="s">
        <v>42</v>
      </c>
      <c r="F64" s="26" t="s">
        <v>25</v>
      </c>
      <c r="G64" s="25" t="s">
        <v>26</v>
      </c>
      <c r="H64" s="25" t="s">
        <v>27</v>
      </c>
      <c r="I64" s="25" t="s">
        <v>40</v>
      </c>
      <c r="J64" s="25" t="s">
        <v>29</v>
      </c>
      <c r="K64" s="25" t="s">
        <v>30</v>
      </c>
    </row>
    <row r="65" spans="1:11" x14ac:dyDescent="0.25">
      <c r="A65" s="25">
        <v>64</v>
      </c>
      <c r="B65" s="25" t="s">
        <v>21</v>
      </c>
      <c r="C65" s="25" t="s">
        <v>22</v>
      </c>
      <c r="D65" s="25" t="s">
        <v>23</v>
      </c>
      <c r="E65" s="25" t="s">
        <v>24</v>
      </c>
      <c r="F65" s="26" t="s">
        <v>25</v>
      </c>
      <c r="G65" s="25" t="s">
        <v>26</v>
      </c>
      <c r="H65" s="25" t="s">
        <v>27</v>
      </c>
      <c r="I65" s="25" t="s">
        <v>28</v>
      </c>
      <c r="J65" s="25" t="s">
        <v>29</v>
      </c>
      <c r="K65" s="25" t="s">
        <v>30</v>
      </c>
    </row>
    <row r="66" spans="1:11" x14ac:dyDescent="0.25">
      <c r="A66" s="25">
        <v>65</v>
      </c>
      <c r="B66" s="25" t="s">
        <v>315</v>
      </c>
      <c r="C66" s="25" t="s">
        <v>22</v>
      </c>
      <c r="D66" s="25" t="s">
        <v>23</v>
      </c>
      <c r="E66" s="25" t="s">
        <v>24</v>
      </c>
      <c r="F66" s="26" t="s">
        <v>25</v>
      </c>
      <c r="G66" s="25" t="s">
        <v>26</v>
      </c>
      <c r="H66" s="25" t="s">
        <v>27</v>
      </c>
      <c r="I66" s="25" t="s">
        <v>40</v>
      </c>
      <c r="J66" s="25" t="s">
        <v>45</v>
      </c>
      <c r="K66" s="25" t="s">
        <v>30</v>
      </c>
    </row>
    <row r="67" spans="1:11" x14ac:dyDescent="0.25">
      <c r="A67" s="25">
        <v>66</v>
      </c>
      <c r="B67" s="25" t="s">
        <v>228</v>
      </c>
      <c r="C67" s="25" t="s">
        <v>22</v>
      </c>
      <c r="D67" s="25" t="s">
        <v>52</v>
      </c>
      <c r="E67" s="25" t="s">
        <v>53</v>
      </c>
      <c r="F67" s="26" t="s">
        <v>64</v>
      </c>
      <c r="G67" s="25" t="s">
        <v>26</v>
      </c>
      <c r="H67" s="25" t="s">
        <v>27</v>
      </c>
      <c r="I67" s="25" t="s">
        <v>44</v>
      </c>
      <c r="J67" s="25" t="s">
        <v>62</v>
      </c>
      <c r="K67" s="25" t="s">
        <v>30</v>
      </c>
    </row>
    <row r="68" spans="1:11" x14ac:dyDescent="0.25">
      <c r="A68" s="25">
        <v>67</v>
      </c>
      <c r="B68" s="25" t="s">
        <v>262</v>
      </c>
      <c r="C68" s="25" t="s">
        <v>22</v>
      </c>
      <c r="D68" s="25" t="s">
        <v>23</v>
      </c>
      <c r="E68" s="25" t="s">
        <v>24</v>
      </c>
      <c r="F68" s="26" t="s">
        <v>25</v>
      </c>
      <c r="G68" s="25" t="s">
        <v>26</v>
      </c>
      <c r="H68" s="25" t="s">
        <v>27</v>
      </c>
      <c r="I68" s="25" t="s">
        <v>40</v>
      </c>
      <c r="J68" s="25" t="s">
        <v>29</v>
      </c>
      <c r="K68" s="25" t="s">
        <v>30</v>
      </c>
    </row>
    <row r="69" spans="1:11" x14ac:dyDescent="0.25">
      <c r="A69" s="25">
        <v>68</v>
      </c>
      <c r="B69" s="25" t="s">
        <v>125</v>
      </c>
      <c r="C69" s="25" t="s">
        <v>22</v>
      </c>
      <c r="D69" s="25" t="s">
        <v>23</v>
      </c>
      <c r="E69" s="25" t="s">
        <v>42</v>
      </c>
      <c r="F69" s="26" t="s">
        <v>25</v>
      </c>
      <c r="G69" s="25" t="s">
        <v>26</v>
      </c>
      <c r="H69" s="25" t="s">
        <v>27</v>
      </c>
      <c r="I69" s="25" t="s">
        <v>28</v>
      </c>
      <c r="J69" s="25" t="s">
        <v>29</v>
      </c>
      <c r="K69" s="25" t="s">
        <v>30</v>
      </c>
    </row>
    <row r="70" spans="1:11" x14ac:dyDescent="0.25">
      <c r="A70" s="25">
        <v>69</v>
      </c>
      <c r="B70" s="25" t="s">
        <v>215</v>
      </c>
      <c r="C70" s="25" t="s">
        <v>22</v>
      </c>
      <c r="D70" s="25" t="s">
        <v>23</v>
      </c>
      <c r="E70" s="25" t="s">
        <v>42</v>
      </c>
      <c r="F70" s="26" t="s">
        <v>25</v>
      </c>
      <c r="G70" s="25" t="s">
        <v>26</v>
      </c>
      <c r="H70" s="25" t="s">
        <v>27</v>
      </c>
      <c r="I70" s="25" t="s">
        <v>28</v>
      </c>
      <c r="J70" s="25" t="s">
        <v>56</v>
      </c>
      <c r="K70" s="25" t="s">
        <v>30</v>
      </c>
    </row>
    <row r="71" spans="1:11" x14ac:dyDescent="0.25">
      <c r="A71" s="25">
        <v>70</v>
      </c>
      <c r="B71" s="25" t="s">
        <v>265</v>
      </c>
      <c r="C71" s="25" t="s">
        <v>22</v>
      </c>
      <c r="D71" s="25" t="s">
        <v>23</v>
      </c>
      <c r="E71" s="25" t="s">
        <v>42</v>
      </c>
      <c r="F71" s="26" t="s">
        <v>25</v>
      </c>
      <c r="G71" s="25" t="s">
        <v>26</v>
      </c>
      <c r="H71" s="25" t="s">
        <v>27</v>
      </c>
      <c r="I71" s="25" t="s">
        <v>28</v>
      </c>
      <c r="J71" s="25" t="s">
        <v>48</v>
      </c>
      <c r="K71" s="25" t="s">
        <v>49</v>
      </c>
    </row>
    <row r="72" spans="1:11" x14ac:dyDescent="0.25">
      <c r="A72" s="25">
        <v>71</v>
      </c>
      <c r="B72" s="25" t="s">
        <v>230</v>
      </c>
      <c r="C72" s="25" t="s">
        <v>22</v>
      </c>
      <c r="D72" s="25" t="s">
        <v>52</v>
      </c>
      <c r="E72" s="25" t="s">
        <v>53</v>
      </c>
      <c r="F72" s="26" t="s">
        <v>54</v>
      </c>
      <c r="G72" s="25" t="s">
        <v>26</v>
      </c>
      <c r="H72" s="25" t="s">
        <v>27</v>
      </c>
      <c r="I72" s="25" t="s">
        <v>40</v>
      </c>
      <c r="J72" s="25" t="s">
        <v>29</v>
      </c>
      <c r="K72" s="25" t="s">
        <v>30</v>
      </c>
    </row>
    <row r="73" spans="1:11" x14ac:dyDescent="0.25">
      <c r="A73" s="25">
        <v>72</v>
      </c>
      <c r="B73" s="25" t="s">
        <v>285</v>
      </c>
      <c r="C73" s="25" t="s">
        <v>22</v>
      </c>
      <c r="D73" s="25" t="s">
        <v>23</v>
      </c>
      <c r="E73" s="25" t="s">
        <v>42</v>
      </c>
      <c r="F73" s="26" t="s">
        <v>25</v>
      </c>
      <c r="G73" s="25" t="s">
        <v>26</v>
      </c>
      <c r="H73" s="25" t="s">
        <v>27</v>
      </c>
      <c r="I73" s="25" t="s">
        <v>40</v>
      </c>
      <c r="J73" s="25" t="s">
        <v>48</v>
      </c>
      <c r="K73" s="25" t="s">
        <v>49</v>
      </c>
    </row>
    <row r="74" spans="1:11" x14ac:dyDescent="0.25">
      <c r="A74" s="25">
        <v>73</v>
      </c>
      <c r="B74" s="25" t="s">
        <v>57</v>
      </c>
      <c r="C74" s="25" t="s">
        <v>22</v>
      </c>
      <c r="D74" s="25" t="s">
        <v>52</v>
      </c>
      <c r="E74" s="25" t="s">
        <v>58</v>
      </c>
      <c r="F74" s="26" t="s">
        <v>54</v>
      </c>
      <c r="G74" s="25" t="s">
        <v>26</v>
      </c>
      <c r="H74" s="25" t="s">
        <v>27</v>
      </c>
      <c r="I74" s="25" t="s">
        <v>40</v>
      </c>
      <c r="J74" s="25" t="s">
        <v>29</v>
      </c>
      <c r="K74" s="25" t="s">
        <v>30</v>
      </c>
    </row>
    <row r="75" spans="1:11" x14ac:dyDescent="0.25">
      <c r="A75" s="25">
        <v>74</v>
      </c>
      <c r="B75" s="25" t="s">
        <v>130</v>
      </c>
      <c r="C75" s="25" t="s">
        <v>33</v>
      </c>
      <c r="D75" s="25" t="s">
        <v>23</v>
      </c>
      <c r="E75" s="25" t="s">
        <v>42</v>
      </c>
      <c r="F75" s="26" t="s">
        <v>25</v>
      </c>
      <c r="G75" s="25" t="s">
        <v>26</v>
      </c>
      <c r="H75" s="25" t="s">
        <v>38</v>
      </c>
      <c r="I75" s="25" t="s">
        <v>40</v>
      </c>
      <c r="J75" s="25" t="s">
        <v>29</v>
      </c>
      <c r="K75" s="25" t="s">
        <v>30</v>
      </c>
    </row>
    <row r="76" spans="1:11" x14ac:dyDescent="0.25">
      <c r="A76" s="25">
        <v>75</v>
      </c>
      <c r="B76" s="25" t="s">
        <v>237</v>
      </c>
      <c r="C76" s="25" t="s">
        <v>22</v>
      </c>
      <c r="D76" s="25" t="s">
        <v>23</v>
      </c>
      <c r="E76" s="25" t="s">
        <v>42</v>
      </c>
      <c r="F76" s="26" t="s">
        <v>25</v>
      </c>
      <c r="G76" s="25" t="s">
        <v>26</v>
      </c>
      <c r="H76" s="25" t="s">
        <v>38</v>
      </c>
      <c r="I76" s="25" t="s">
        <v>40</v>
      </c>
      <c r="J76" s="25" t="s">
        <v>45</v>
      </c>
      <c r="K76" s="25" t="s">
        <v>30</v>
      </c>
    </row>
    <row r="77" spans="1:11" x14ac:dyDescent="0.25">
      <c r="A77" s="25">
        <v>76</v>
      </c>
      <c r="B77" s="25" t="s">
        <v>281</v>
      </c>
      <c r="C77" s="25" t="s">
        <v>22</v>
      </c>
      <c r="D77" s="25" t="s">
        <v>23</v>
      </c>
      <c r="E77" s="25" t="s">
        <v>24</v>
      </c>
      <c r="F77" s="26" t="s">
        <v>25</v>
      </c>
      <c r="G77" s="25" t="s">
        <v>26</v>
      </c>
      <c r="H77" s="25" t="s">
        <v>38</v>
      </c>
      <c r="I77" s="25" t="s">
        <v>28</v>
      </c>
      <c r="J77" s="25" t="s">
        <v>48</v>
      </c>
      <c r="K77" s="25" t="s">
        <v>49</v>
      </c>
    </row>
    <row r="78" spans="1:11" x14ac:dyDescent="0.25">
      <c r="A78" s="25">
        <v>77</v>
      </c>
      <c r="B78" s="25" t="s">
        <v>303</v>
      </c>
      <c r="C78" s="25" t="s">
        <v>22</v>
      </c>
      <c r="D78" s="25" t="s">
        <v>23</v>
      </c>
      <c r="E78" s="25" t="s">
        <v>24</v>
      </c>
      <c r="F78" s="26" t="s">
        <v>25</v>
      </c>
      <c r="G78" s="25" t="s">
        <v>26</v>
      </c>
      <c r="H78" s="25" t="s">
        <v>38</v>
      </c>
      <c r="I78" s="25" t="s">
        <v>40</v>
      </c>
      <c r="J78" s="25" t="s">
        <v>48</v>
      </c>
      <c r="K78" s="25" t="s">
        <v>30</v>
      </c>
    </row>
    <row r="79" spans="1:11" x14ac:dyDescent="0.25">
      <c r="A79" s="25">
        <v>78</v>
      </c>
      <c r="B79" s="25" t="s">
        <v>126</v>
      </c>
      <c r="C79" s="25" t="s">
        <v>33</v>
      </c>
      <c r="D79" s="25" t="s">
        <v>23</v>
      </c>
      <c r="E79" s="25" t="s">
        <v>24</v>
      </c>
      <c r="F79" s="26" t="s">
        <v>34</v>
      </c>
      <c r="G79" s="25" t="s">
        <v>26</v>
      </c>
      <c r="H79" s="25" t="s">
        <v>38</v>
      </c>
      <c r="I79" s="25" t="s">
        <v>28</v>
      </c>
      <c r="J79" s="25" t="s">
        <v>48</v>
      </c>
      <c r="K79" s="25" t="s">
        <v>49</v>
      </c>
    </row>
    <row r="80" spans="1:11" x14ac:dyDescent="0.25">
      <c r="A80" s="25">
        <v>79</v>
      </c>
      <c r="B80" s="25" t="s">
        <v>311</v>
      </c>
      <c r="C80" s="25" t="s">
        <v>22</v>
      </c>
      <c r="D80" s="25" t="s">
        <v>52</v>
      </c>
      <c r="E80" s="25" t="s">
        <v>53</v>
      </c>
      <c r="F80" s="26" t="s">
        <v>54</v>
      </c>
      <c r="G80" s="25" t="s">
        <v>60</v>
      </c>
      <c r="H80" s="25" t="s">
        <v>38</v>
      </c>
      <c r="I80" s="25" t="s">
        <v>40</v>
      </c>
      <c r="J80" s="25" t="s">
        <v>29</v>
      </c>
      <c r="K80" s="25" t="s">
        <v>49</v>
      </c>
    </row>
    <row r="81" spans="1:11" x14ac:dyDescent="0.25">
      <c r="A81" s="25">
        <v>80</v>
      </c>
      <c r="B81" s="25" t="s">
        <v>123</v>
      </c>
      <c r="C81" s="25" t="s">
        <v>22</v>
      </c>
      <c r="D81" s="25" t="s">
        <v>23</v>
      </c>
      <c r="E81" s="25" t="s">
        <v>24</v>
      </c>
      <c r="F81" s="26" t="s">
        <v>25</v>
      </c>
      <c r="G81" s="25" t="s">
        <v>26</v>
      </c>
      <c r="H81" s="25" t="s">
        <v>38</v>
      </c>
      <c r="I81" s="25" t="s">
        <v>40</v>
      </c>
      <c r="J81" s="25" t="s">
        <v>29</v>
      </c>
      <c r="K81" s="25" t="s">
        <v>30</v>
      </c>
    </row>
    <row r="82" spans="1:11" x14ac:dyDescent="0.25">
      <c r="A82" s="25">
        <v>81</v>
      </c>
      <c r="B82" s="25" t="s">
        <v>287</v>
      </c>
      <c r="C82" s="25" t="s">
        <v>22</v>
      </c>
      <c r="D82" s="25" t="s">
        <v>23</v>
      </c>
      <c r="E82" s="25" t="s">
        <v>42</v>
      </c>
      <c r="F82" s="26" t="s">
        <v>25</v>
      </c>
      <c r="G82" s="25" t="s">
        <v>26</v>
      </c>
      <c r="H82" s="25" t="s">
        <v>38</v>
      </c>
      <c r="I82" s="25" t="s">
        <v>55</v>
      </c>
      <c r="J82" s="25" t="s">
        <v>56</v>
      </c>
      <c r="K82" s="25" t="s">
        <v>49</v>
      </c>
    </row>
    <row r="83" spans="1:11" x14ac:dyDescent="0.25">
      <c r="A83" s="25">
        <v>82</v>
      </c>
      <c r="B83" s="25" t="s">
        <v>244</v>
      </c>
      <c r="C83" s="25" t="s">
        <v>22</v>
      </c>
      <c r="D83" s="25" t="s">
        <v>23</v>
      </c>
      <c r="E83" s="25" t="s">
        <v>42</v>
      </c>
      <c r="F83" s="26" t="s">
        <v>25</v>
      </c>
      <c r="G83" s="25" t="s">
        <v>60</v>
      </c>
      <c r="H83" s="25" t="s">
        <v>38</v>
      </c>
      <c r="I83" s="25" t="s">
        <v>28</v>
      </c>
      <c r="J83" s="25" t="s">
        <v>56</v>
      </c>
      <c r="K83" s="25" t="s">
        <v>30</v>
      </c>
    </row>
    <row r="84" spans="1:11" x14ac:dyDescent="0.25">
      <c r="A84" s="25">
        <v>83</v>
      </c>
      <c r="B84" s="25" t="s">
        <v>304</v>
      </c>
      <c r="C84" s="25" t="s">
        <v>22</v>
      </c>
      <c r="D84" s="25" t="s">
        <v>23</v>
      </c>
      <c r="E84" s="25" t="s">
        <v>24</v>
      </c>
      <c r="F84" s="26" t="s">
        <v>25</v>
      </c>
      <c r="G84" s="25" t="s">
        <v>26</v>
      </c>
      <c r="H84" s="25" t="s">
        <v>27</v>
      </c>
      <c r="I84" s="25" t="s">
        <v>40</v>
      </c>
      <c r="J84" s="25" t="s">
        <v>29</v>
      </c>
      <c r="K84" s="25" t="s">
        <v>30</v>
      </c>
    </row>
    <row r="85" spans="1:11" x14ac:dyDescent="0.25">
      <c r="A85" s="25">
        <v>84</v>
      </c>
      <c r="B85" s="25" t="s">
        <v>202</v>
      </c>
      <c r="C85" s="25" t="s">
        <v>33</v>
      </c>
      <c r="D85" s="25" t="s">
        <v>52</v>
      </c>
      <c r="E85" s="25" t="s">
        <v>53</v>
      </c>
      <c r="F85" s="26" t="s">
        <v>54</v>
      </c>
      <c r="G85" s="25" t="s">
        <v>26</v>
      </c>
      <c r="H85" s="25" t="s">
        <v>38</v>
      </c>
      <c r="I85" s="25" t="s">
        <v>40</v>
      </c>
      <c r="J85" s="25" t="s">
        <v>29</v>
      </c>
      <c r="K85" s="25" t="s">
        <v>30</v>
      </c>
    </row>
    <row r="86" spans="1:11" x14ac:dyDescent="0.25">
      <c r="A86" s="25">
        <v>85</v>
      </c>
      <c r="B86" s="25" t="s">
        <v>257</v>
      </c>
      <c r="C86" s="25" t="s">
        <v>33</v>
      </c>
      <c r="D86" s="25" t="s">
        <v>23</v>
      </c>
      <c r="E86" s="25" t="s">
        <v>42</v>
      </c>
      <c r="F86" s="26" t="s">
        <v>25</v>
      </c>
      <c r="G86" s="25" t="s">
        <v>26</v>
      </c>
      <c r="H86" s="25" t="s">
        <v>38</v>
      </c>
      <c r="I86" s="25" t="s">
        <v>44</v>
      </c>
      <c r="J86" s="25" t="s">
        <v>45</v>
      </c>
      <c r="K86" s="25" t="s">
        <v>30</v>
      </c>
    </row>
    <row r="87" spans="1:11" x14ac:dyDescent="0.25">
      <c r="A87" s="25">
        <v>86</v>
      </c>
      <c r="B87" s="25" t="s">
        <v>225</v>
      </c>
      <c r="C87" s="25" t="s">
        <v>22</v>
      </c>
      <c r="D87" s="25" t="s">
        <v>23</v>
      </c>
      <c r="E87" s="25" t="s">
        <v>42</v>
      </c>
      <c r="F87" s="26" t="s">
        <v>25</v>
      </c>
      <c r="G87" s="25" t="s">
        <v>26</v>
      </c>
      <c r="H87" s="25" t="s">
        <v>38</v>
      </c>
      <c r="I87" s="25" t="s">
        <v>28</v>
      </c>
      <c r="J87" s="25" t="s">
        <v>48</v>
      </c>
      <c r="K87" s="25" t="s">
        <v>30</v>
      </c>
    </row>
    <row r="88" spans="1:11" x14ac:dyDescent="0.25">
      <c r="A88" s="25">
        <v>87</v>
      </c>
      <c r="B88" s="25" t="s">
        <v>221</v>
      </c>
      <c r="C88" s="25" t="s">
        <v>22</v>
      </c>
      <c r="D88" s="25" t="s">
        <v>23</v>
      </c>
      <c r="E88" s="25" t="s">
        <v>24</v>
      </c>
      <c r="F88" s="26" t="s">
        <v>25</v>
      </c>
      <c r="G88" s="25" t="s">
        <v>26</v>
      </c>
      <c r="H88" s="25" t="s">
        <v>27</v>
      </c>
      <c r="I88" s="25" t="s">
        <v>40</v>
      </c>
      <c r="J88" s="25" t="s">
        <v>29</v>
      </c>
      <c r="K88" s="25" t="s">
        <v>30</v>
      </c>
    </row>
    <row r="89" spans="1:11" x14ac:dyDescent="0.25">
      <c r="A89" s="25">
        <v>88</v>
      </c>
      <c r="B89" s="25" t="s">
        <v>207</v>
      </c>
      <c r="C89" s="25" t="s">
        <v>22</v>
      </c>
      <c r="D89" s="25" t="s">
        <v>52</v>
      </c>
      <c r="E89" s="25" t="s">
        <v>53</v>
      </c>
      <c r="F89" s="26" t="s">
        <v>54</v>
      </c>
      <c r="G89" s="25" t="s">
        <v>26</v>
      </c>
      <c r="H89" s="25" t="s">
        <v>27</v>
      </c>
      <c r="I89" s="25" t="s">
        <v>44</v>
      </c>
      <c r="J89" s="25" t="s">
        <v>29</v>
      </c>
      <c r="K89" s="25" t="s">
        <v>30</v>
      </c>
    </row>
    <row r="90" spans="1:11" x14ac:dyDescent="0.25">
      <c r="A90" s="25">
        <v>89</v>
      </c>
      <c r="B90" s="25" t="s">
        <v>120</v>
      </c>
      <c r="C90" s="25" t="s">
        <v>33</v>
      </c>
      <c r="D90" s="25" t="s">
        <v>23</v>
      </c>
      <c r="E90" s="25" t="s">
        <v>24</v>
      </c>
      <c r="F90" s="26" t="s">
        <v>25</v>
      </c>
      <c r="G90" s="25" t="s">
        <v>26</v>
      </c>
      <c r="H90" s="25" t="s">
        <v>27</v>
      </c>
      <c r="I90" s="25" t="s">
        <v>40</v>
      </c>
      <c r="J90" s="25" t="s">
        <v>48</v>
      </c>
      <c r="K90" s="25" t="s">
        <v>30</v>
      </c>
    </row>
    <row r="91" spans="1:11" x14ac:dyDescent="0.25">
      <c r="A91" s="25">
        <v>90</v>
      </c>
      <c r="B91" s="25" t="s">
        <v>234</v>
      </c>
      <c r="C91" s="25" t="s">
        <v>22</v>
      </c>
      <c r="D91" s="25" t="s">
        <v>23</v>
      </c>
      <c r="E91" s="25" t="s">
        <v>24</v>
      </c>
      <c r="F91" s="26" t="s">
        <v>25</v>
      </c>
      <c r="G91" s="25" t="s">
        <v>26</v>
      </c>
      <c r="H91" s="25" t="s">
        <v>38</v>
      </c>
      <c r="I91" s="25" t="s">
        <v>44</v>
      </c>
      <c r="J91" s="25" t="s">
        <v>45</v>
      </c>
      <c r="K91" s="25" t="s">
        <v>49</v>
      </c>
    </row>
    <row r="92" spans="1:11" x14ac:dyDescent="0.25">
      <c r="A92" s="25">
        <v>91</v>
      </c>
      <c r="B92" s="25" t="s">
        <v>212</v>
      </c>
      <c r="C92" s="25" t="s">
        <v>22</v>
      </c>
      <c r="D92" s="25" t="s">
        <v>52</v>
      </c>
      <c r="E92" s="25" t="s">
        <v>53</v>
      </c>
      <c r="F92" s="26" t="s">
        <v>54</v>
      </c>
      <c r="G92" s="25" t="s">
        <v>65</v>
      </c>
      <c r="H92" s="25" t="s">
        <v>38</v>
      </c>
      <c r="I92" s="25" t="s">
        <v>40</v>
      </c>
      <c r="J92" s="25" t="s">
        <v>29</v>
      </c>
      <c r="K92" s="25" t="s">
        <v>30</v>
      </c>
    </row>
    <row r="93" spans="1:11" x14ac:dyDescent="0.25">
      <c r="A93" s="25">
        <v>92</v>
      </c>
      <c r="B93" s="25" t="s">
        <v>211</v>
      </c>
      <c r="C93" s="25" t="s">
        <v>22</v>
      </c>
      <c r="D93" s="25" t="s">
        <v>52</v>
      </c>
      <c r="E93" s="25" t="s">
        <v>53</v>
      </c>
      <c r="F93" s="26" t="s">
        <v>64</v>
      </c>
      <c r="G93" s="25" t="s">
        <v>26</v>
      </c>
      <c r="H93" s="25" t="s">
        <v>38</v>
      </c>
      <c r="I93" s="25" t="s">
        <v>40</v>
      </c>
      <c r="J93" s="25" t="s">
        <v>62</v>
      </c>
      <c r="K93" s="25" t="s">
        <v>30</v>
      </c>
    </row>
    <row r="94" spans="1:11" x14ac:dyDescent="0.25">
      <c r="A94" s="25">
        <v>93</v>
      </c>
      <c r="B94" s="25" t="s">
        <v>129</v>
      </c>
      <c r="C94" s="25" t="s">
        <v>33</v>
      </c>
      <c r="D94" s="25" t="s">
        <v>23</v>
      </c>
      <c r="E94" s="25" t="s">
        <v>42</v>
      </c>
      <c r="F94" s="26" t="s">
        <v>25</v>
      </c>
      <c r="G94" s="25" t="s">
        <v>26</v>
      </c>
      <c r="H94" s="25" t="s">
        <v>38</v>
      </c>
      <c r="I94" s="25" t="s">
        <v>28</v>
      </c>
      <c r="J94" s="25" t="s">
        <v>48</v>
      </c>
      <c r="K94" s="25" t="s">
        <v>49</v>
      </c>
    </row>
    <row r="95" spans="1:11" x14ac:dyDescent="0.25">
      <c r="A95" s="25">
        <v>94</v>
      </c>
      <c r="B95" s="25" t="s">
        <v>279</v>
      </c>
      <c r="C95" s="25" t="s">
        <v>22</v>
      </c>
      <c r="D95" s="25" t="s">
        <v>23</v>
      </c>
      <c r="E95" s="25" t="s">
        <v>42</v>
      </c>
      <c r="F95" s="26" t="s">
        <v>25</v>
      </c>
      <c r="G95" s="25" t="s">
        <v>26</v>
      </c>
      <c r="H95" s="25" t="s">
        <v>27</v>
      </c>
      <c r="I95" s="25" t="s">
        <v>28</v>
      </c>
      <c r="J95" s="25" t="s">
        <v>29</v>
      </c>
      <c r="K95" s="25" t="s">
        <v>49</v>
      </c>
    </row>
    <row r="96" spans="1:11" x14ac:dyDescent="0.25">
      <c r="A96" s="25">
        <v>95</v>
      </c>
      <c r="B96" s="25" t="s">
        <v>272</v>
      </c>
      <c r="C96" s="25" t="s">
        <v>22</v>
      </c>
      <c r="D96" s="25" t="s">
        <v>52</v>
      </c>
      <c r="E96" s="25" t="s">
        <v>53</v>
      </c>
      <c r="F96" s="26" t="s">
        <v>64</v>
      </c>
      <c r="G96" s="25" t="s">
        <v>26</v>
      </c>
      <c r="H96" s="25" t="s">
        <v>38</v>
      </c>
      <c r="I96" s="25" t="s">
        <v>28</v>
      </c>
      <c r="J96" s="25" t="s">
        <v>48</v>
      </c>
      <c r="K96" s="25" t="s">
        <v>49</v>
      </c>
    </row>
    <row r="97" spans="1:11" x14ac:dyDescent="0.25">
      <c r="A97" s="25">
        <v>96</v>
      </c>
      <c r="B97" s="25" t="s">
        <v>321</v>
      </c>
      <c r="C97" s="25" t="s">
        <v>33</v>
      </c>
      <c r="D97" s="25" t="s">
        <v>23</v>
      </c>
      <c r="E97" s="25" t="s">
        <v>24</v>
      </c>
      <c r="F97" s="26" t="s">
        <v>34</v>
      </c>
      <c r="G97" s="25" t="s">
        <v>65</v>
      </c>
      <c r="H97" s="25" t="s">
        <v>27</v>
      </c>
      <c r="I97" s="25" t="s">
        <v>28</v>
      </c>
      <c r="J97" s="25" t="s">
        <v>48</v>
      </c>
      <c r="K97" s="25" t="s">
        <v>49</v>
      </c>
    </row>
    <row r="98" spans="1:11" x14ac:dyDescent="0.25">
      <c r="A98" s="25">
        <v>97</v>
      </c>
      <c r="B98" s="25" t="s">
        <v>333</v>
      </c>
      <c r="C98" s="25" t="s">
        <v>22</v>
      </c>
      <c r="D98" s="25" t="s">
        <v>23</v>
      </c>
      <c r="E98" s="25" t="s">
        <v>42</v>
      </c>
      <c r="F98" s="26" t="s">
        <v>25</v>
      </c>
      <c r="G98" s="25" t="s">
        <v>65</v>
      </c>
      <c r="H98" s="25" t="s">
        <v>27</v>
      </c>
      <c r="I98" s="25" t="s">
        <v>40</v>
      </c>
      <c r="J98" s="25" t="s">
        <v>29</v>
      </c>
      <c r="K98" s="25" t="s">
        <v>30</v>
      </c>
    </row>
  </sheetData>
  <dataValidations count="9">
    <dataValidation type="list" allowBlank="1" showInputMessage="1" showErrorMessage="1" sqref="C2:C6 C8:C98" xr:uid="{6ADDB86A-5CA5-41C1-AEAC-07191AEAE3B0}">
      <formula1>$C$105:$C$106</formula1>
    </dataValidation>
    <dataValidation type="list" allowBlank="1" showInputMessage="1" showErrorMessage="1" sqref="I5:I98" xr:uid="{0C742E6F-48D3-4064-B05B-CF14323B58DA}">
      <formula1>$I$105:$I$108</formula1>
    </dataValidation>
    <dataValidation type="list" allowBlank="1" showInputMessage="1" showErrorMessage="1" sqref="M12:M13 E2:E98" xr:uid="{98C2D920-1C62-4470-86CD-D58BDDA4280B}">
      <formula1>$E$105:$E$108</formula1>
    </dataValidation>
    <dataValidation type="list" allowBlank="1" showInputMessage="1" showErrorMessage="1" sqref="F2:F98" xr:uid="{76F17FD9-4D9A-4DE0-8CF0-C5B2C0FFD10B}">
      <formula1>$F$105:$F$108</formula1>
    </dataValidation>
    <dataValidation type="list" allowBlank="1" showInputMessage="1" showErrorMessage="1" sqref="G2:G98" xr:uid="{B680BA25-F790-41A3-8528-B33B6F8D0473}">
      <formula1>$G$105:$G$109</formula1>
    </dataValidation>
    <dataValidation type="list" allowBlank="1" showInputMessage="1" showErrorMessage="1" sqref="H2:H98" xr:uid="{1B932A07-F3F8-46AB-A80E-9020020905C6}">
      <formula1>$H$105:$H$106</formula1>
    </dataValidation>
    <dataValidation type="list" allowBlank="1" showInputMessage="1" showErrorMessage="1" sqref="J2:J98" xr:uid="{A712661C-F834-4B47-B29C-5CF0D4AD0D0E}">
      <formula1>$J$105:$J$110</formula1>
    </dataValidation>
    <dataValidation type="list" allowBlank="1" showInputMessage="1" showErrorMessage="1" sqref="K2:K98" xr:uid="{94CD081D-8E41-4E64-9BB5-490A0A7FA263}">
      <formula1>$K$105:$K$106</formula1>
    </dataValidation>
    <dataValidation type="list" allowBlank="1" showInputMessage="1" showErrorMessage="1" sqref="D2:D98" xr:uid="{0D865C37-809A-4707-ACD2-161D1F718A5B}">
      <formula1>$D$105:$D$106</formula1>
    </dataValidation>
  </dataValidations>
  <pageMargins left="0.7" right="0.7" top="0.75" bottom="0.75" header="0.3" footer="0.3"/>
  <pageSetup paperSize="119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8361-45A6-4633-BE47-D8CCB4129C75}">
  <dimension ref="A1:G14"/>
  <sheetViews>
    <sheetView zoomScale="85" zoomScaleNormal="85" workbookViewId="0">
      <selection activeCell="K1" sqref="K1"/>
    </sheetView>
  </sheetViews>
  <sheetFormatPr defaultRowHeight="15" x14ac:dyDescent="0.25"/>
  <cols>
    <col min="2" max="2" width="16.42578125" bestFit="1" customWidth="1"/>
    <col min="3" max="3" width="18.7109375" bestFit="1" customWidth="1"/>
  </cols>
  <sheetData>
    <row r="1" spans="1:7" ht="15.75" thickBot="1" x14ac:dyDescent="0.3">
      <c r="B1" s="21"/>
      <c r="C1" s="21"/>
      <c r="D1" s="21"/>
      <c r="E1" s="21"/>
      <c r="F1" s="21"/>
      <c r="G1" s="21"/>
    </row>
    <row r="2" spans="1:7" x14ac:dyDescent="0.25">
      <c r="A2" s="67"/>
      <c r="B2" s="68" t="s">
        <v>117</v>
      </c>
      <c r="C2" s="68" t="s">
        <v>118</v>
      </c>
      <c r="D2" s="69" t="s">
        <v>116</v>
      </c>
    </row>
    <row r="3" spans="1:7" x14ac:dyDescent="0.25">
      <c r="A3" s="70" t="s">
        <v>90</v>
      </c>
      <c r="B3" s="71">
        <v>2.9296000000000002</v>
      </c>
      <c r="C3" s="71">
        <v>3.0667</v>
      </c>
      <c r="D3" s="72">
        <v>2.9756999999999998</v>
      </c>
    </row>
    <row r="4" spans="1:7" x14ac:dyDescent="0.25">
      <c r="A4" s="70" t="s">
        <v>84</v>
      </c>
      <c r="B4" s="71">
        <v>2.7915000000000001</v>
      </c>
      <c r="C4" s="71">
        <v>2.9167000000000001</v>
      </c>
      <c r="D4" s="73">
        <v>2.8336000000000001</v>
      </c>
      <c r="E4" s="19"/>
      <c r="F4" s="19"/>
      <c r="G4" s="19"/>
    </row>
    <row r="5" spans="1:7" ht="15.75" thickBot="1" x14ac:dyDescent="0.3">
      <c r="A5" s="74" t="s">
        <v>78</v>
      </c>
      <c r="B5" s="75">
        <v>2.8845000000000001</v>
      </c>
      <c r="C5" s="75">
        <v>3.0055999999999998</v>
      </c>
      <c r="D5" s="76">
        <v>2.9251999999999998</v>
      </c>
    </row>
    <row r="9" spans="1:7" ht="15.75" thickBot="1" x14ac:dyDescent="0.3"/>
    <row r="10" spans="1:7" x14ac:dyDescent="0.25">
      <c r="A10" s="67"/>
      <c r="B10" s="68" t="s">
        <v>117</v>
      </c>
      <c r="C10" s="68" t="s">
        <v>118</v>
      </c>
      <c r="D10" s="69" t="s">
        <v>116</v>
      </c>
    </row>
    <row r="11" spans="1:7" x14ac:dyDescent="0.25">
      <c r="A11" s="70" t="s">
        <v>145</v>
      </c>
      <c r="B11" s="71">
        <v>2.9971999999999999</v>
      </c>
      <c r="C11" s="71">
        <v>3.2166999999999999</v>
      </c>
      <c r="D11" s="72">
        <v>3.0710000000000002</v>
      </c>
    </row>
    <row r="12" spans="1:7" x14ac:dyDescent="0.25">
      <c r="A12" s="70" t="s">
        <v>146</v>
      </c>
      <c r="B12" s="71">
        <v>3.1232000000000002</v>
      </c>
      <c r="C12" s="71">
        <v>2.8957999999999999</v>
      </c>
      <c r="D12" s="73">
        <v>3.0467</v>
      </c>
    </row>
    <row r="13" spans="1:7" x14ac:dyDescent="0.25">
      <c r="A13" s="70" t="s">
        <v>77</v>
      </c>
      <c r="B13" s="71">
        <v>3.0817000000000001</v>
      </c>
      <c r="C13" s="71">
        <v>3.1278000000000001</v>
      </c>
      <c r="D13" s="72">
        <v>3.0972</v>
      </c>
    </row>
    <row r="14" spans="1:7" ht="15.75" thickBot="1" x14ac:dyDescent="0.3">
      <c r="A14" s="74" t="s">
        <v>96</v>
      </c>
      <c r="B14" s="75">
        <v>3.1859000000000002</v>
      </c>
      <c r="C14" s="75">
        <v>3.5</v>
      </c>
      <c r="D14" s="76">
        <v>3.2915999999999999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FE76-5208-41B9-98AE-72743983909A}">
  <dimension ref="A1:AT120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H1" sqref="AH1"/>
    </sheetView>
  </sheetViews>
  <sheetFormatPr defaultRowHeight="15" x14ac:dyDescent="0.25"/>
  <cols>
    <col min="1" max="1" width="5.42578125" style="4" customWidth="1"/>
    <col min="2" max="2" width="45.7109375" style="4" bestFit="1" customWidth="1"/>
    <col min="3" max="11" width="18.5703125" style="4" customWidth="1"/>
    <col min="12" max="12" width="37.7109375" style="4" bestFit="1" customWidth="1"/>
    <col min="13" max="13" width="9.140625" style="8"/>
    <col min="14" max="16" width="9.140625" style="9"/>
    <col min="17" max="17" width="9.140625" style="10"/>
    <col min="18" max="18" width="10.28515625" style="8" bestFit="1" customWidth="1"/>
    <col min="19" max="22" width="10.28515625" style="9" bestFit="1" customWidth="1"/>
    <col min="23" max="23" width="9.140625" style="8"/>
    <col min="24" max="26" width="9.140625" style="9"/>
    <col min="27" max="27" width="9.140625" style="10"/>
    <col min="28" max="28" width="9.140625" style="11"/>
    <col min="29" max="31" width="9.140625" style="12"/>
    <col min="32" max="32" width="9.140625" style="13"/>
    <col min="33" max="33" width="9.140625" style="15"/>
    <col min="34" max="34" width="9.140625" style="16"/>
    <col min="35" max="35" width="9.140625" style="12"/>
    <col min="36" max="36" width="9.85546875" style="13" customWidth="1"/>
    <col min="37" max="41" width="9.140625" style="4"/>
    <col min="42" max="42" width="9.140625" style="11"/>
    <col min="43" max="45" width="9.140625" style="12"/>
    <col min="46" max="46" width="9.140625" style="13"/>
    <col min="47" max="16384" width="9.140625" style="4"/>
  </cols>
  <sheetData>
    <row r="1" spans="1:46" s="14" customFormat="1" x14ac:dyDescent="0.25">
      <c r="A1" s="43" t="s">
        <v>70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4" t="s">
        <v>91</v>
      </c>
      <c r="N1" s="45" t="s">
        <v>92</v>
      </c>
      <c r="O1" s="45" t="s">
        <v>94</v>
      </c>
      <c r="P1" s="45" t="s">
        <v>95</v>
      </c>
      <c r="Q1" s="46" t="s">
        <v>93</v>
      </c>
      <c r="R1" s="44" t="s">
        <v>89</v>
      </c>
      <c r="S1" s="45" t="s">
        <v>87</v>
      </c>
      <c r="T1" s="45" t="s">
        <v>86</v>
      </c>
      <c r="U1" s="45" t="s">
        <v>88</v>
      </c>
      <c r="V1" s="45" t="s">
        <v>85</v>
      </c>
      <c r="W1" s="44" t="s">
        <v>83</v>
      </c>
      <c r="X1" s="45" t="s">
        <v>81</v>
      </c>
      <c r="Y1" s="45" t="s">
        <v>82</v>
      </c>
      <c r="Z1" s="45" t="s">
        <v>79</v>
      </c>
      <c r="AA1" s="46" t="s">
        <v>80</v>
      </c>
      <c r="AB1" s="44" t="s">
        <v>135</v>
      </c>
      <c r="AC1" s="45" t="s">
        <v>136</v>
      </c>
      <c r="AD1" s="45" t="s">
        <v>137</v>
      </c>
      <c r="AE1" s="45" t="s">
        <v>138</v>
      </c>
      <c r="AF1" s="46" t="s">
        <v>139</v>
      </c>
      <c r="AG1" s="48" t="s">
        <v>140</v>
      </c>
      <c r="AH1" s="49" t="s">
        <v>141</v>
      </c>
      <c r="AI1" s="45" t="s">
        <v>142</v>
      </c>
      <c r="AJ1" s="46" t="s">
        <v>143</v>
      </c>
      <c r="AK1" s="47" t="s">
        <v>11</v>
      </c>
      <c r="AL1" s="47" t="s">
        <v>12</v>
      </c>
      <c r="AM1" s="47" t="s">
        <v>13</v>
      </c>
      <c r="AN1" s="47" t="s">
        <v>14</v>
      </c>
      <c r="AO1" s="47" t="s">
        <v>15</v>
      </c>
      <c r="AP1" s="44" t="s">
        <v>16</v>
      </c>
      <c r="AQ1" s="45" t="s">
        <v>17</v>
      </c>
      <c r="AR1" s="45" t="s">
        <v>18</v>
      </c>
      <c r="AS1" s="45" t="s">
        <v>19</v>
      </c>
      <c r="AT1" s="46" t="s">
        <v>20</v>
      </c>
    </row>
    <row r="2" spans="1:46" x14ac:dyDescent="0.25">
      <c r="A2" s="3">
        <v>1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5">
        <v>2</v>
      </c>
      <c r="N2" s="2">
        <v>3</v>
      </c>
      <c r="O2" s="2">
        <v>3</v>
      </c>
      <c r="P2" s="2">
        <v>3</v>
      </c>
      <c r="Q2" s="6">
        <v>2</v>
      </c>
      <c r="R2" s="5">
        <v>1</v>
      </c>
      <c r="S2" s="2">
        <v>1</v>
      </c>
      <c r="T2" s="2">
        <v>1</v>
      </c>
      <c r="U2" s="2">
        <v>1</v>
      </c>
      <c r="V2" s="2">
        <v>3</v>
      </c>
      <c r="W2" s="5">
        <v>1</v>
      </c>
      <c r="X2" s="2">
        <v>1</v>
      </c>
      <c r="Y2" s="2">
        <v>1</v>
      </c>
      <c r="Z2" s="2">
        <v>1</v>
      </c>
      <c r="AA2" s="6">
        <v>1</v>
      </c>
      <c r="AB2" s="5">
        <v>3</v>
      </c>
      <c r="AC2" s="2">
        <v>3</v>
      </c>
      <c r="AD2" s="2">
        <v>3</v>
      </c>
      <c r="AE2" s="2">
        <v>3</v>
      </c>
      <c r="AF2" s="6">
        <v>4</v>
      </c>
      <c r="AG2" s="5">
        <v>4</v>
      </c>
      <c r="AH2" s="2">
        <v>4</v>
      </c>
      <c r="AI2" s="2">
        <v>2</v>
      </c>
      <c r="AJ2" s="6">
        <v>1</v>
      </c>
      <c r="AK2" s="3">
        <v>3</v>
      </c>
      <c r="AL2" s="3">
        <v>3</v>
      </c>
      <c r="AM2" s="3">
        <v>3</v>
      </c>
      <c r="AN2" s="3">
        <v>3</v>
      </c>
      <c r="AO2" s="3">
        <v>1</v>
      </c>
      <c r="AP2" s="5">
        <v>4</v>
      </c>
      <c r="AQ2" s="2">
        <v>3</v>
      </c>
      <c r="AR2" s="2">
        <v>3</v>
      </c>
      <c r="AS2" s="2">
        <v>3</v>
      </c>
      <c r="AT2" s="6">
        <v>1</v>
      </c>
    </row>
    <row r="3" spans="1:46" x14ac:dyDescent="0.25">
      <c r="A3" s="3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5">
        <v>1</v>
      </c>
      <c r="N3" s="2">
        <v>1</v>
      </c>
      <c r="O3" s="2">
        <v>2</v>
      </c>
      <c r="P3" s="2">
        <v>2</v>
      </c>
      <c r="Q3" s="6">
        <v>1</v>
      </c>
      <c r="R3" s="5">
        <v>1</v>
      </c>
      <c r="S3" s="2">
        <v>2</v>
      </c>
      <c r="T3" s="2">
        <v>2</v>
      </c>
      <c r="U3" s="2">
        <v>1</v>
      </c>
      <c r="V3" s="2">
        <v>2</v>
      </c>
      <c r="W3" s="5">
        <v>1</v>
      </c>
      <c r="X3" s="2">
        <v>1</v>
      </c>
      <c r="Y3" s="2">
        <v>1</v>
      </c>
      <c r="Z3" s="2">
        <v>1</v>
      </c>
      <c r="AA3" s="6">
        <v>1</v>
      </c>
      <c r="AB3" s="5">
        <v>3</v>
      </c>
      <c r="AC3" s="2">
        <v>3</v>
      </c>
      <c r="AD3" s="2">
        <v>2</v>
      </c>
      <c r="AE3" s="2">
        <v>2</v>
      </c>
      <c r="AF3" s="6">
        <v>3</v>
      </c>
      <c r="AG3" s="5">
        <v>5</v>
      </c>
      <c r="AH3" s="2">
        <v>5</v>
      </c>
      <c r="AI3" s="2">
        <v>2</v>
      </c>
      <c r="AJ3" s="6">
        <v>1</v>
      </c>
      <c r="AK3" s="3">
        <v>3</v>
      </c>
      <c r="AL3" s="3">
        <v>3</v>
      </c>
      <c r="AM3" s="3">
        <v>3</v>
      </c>
      <c r="AN3" s="3">
        <v>3</v>
      </c>
      <c r="AO3" s="3">
        <v>1</v>
      </c>
      <c r="AP3" s="5">
        <v>4</v>
      </c>
      <c r="AQ3" s="2">
        <v>3</v>
      </c>
      <c r="AR3" s="2">
        <v>3</v>
      </c>
      <c r="AS3" s="2">
        <v>3</v>
      </c>
      <c r="AT3" s="6">
        <v>1</v>
      </c>
    </row>
    <row r="4" spans="1:46" x14ac:dyDescent="0.25">
      <c r="A4" s="3">
        <v>3</v>
      </c>
      <c r="B4" s="3" t="s">
        <v>32</v>
      </c>
      <c r="C4" s="3" t="s">
        <v>33</v>
      </c>
      <c r="D4" s="3" t="s">
        <v>23</v>
      </c>
      <c r="E4" s="3" t="s">
        <v>24</v>
      </c>
      <c r="F4" s="3" t="s">
        <v>34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35</v>
      </c>
      <c r="M4" s="5">
        <v>4</v>
      </c>
      <c r="N4" s="2">
        <v>4</v>
      </c>
      <c r="O4" s="2">
        <v>4</v>
      </c>
      <c r="P4" s="2">
        <v>4</v>
      </c>
      <c r="Q4" s="6">
        <v>4</v>
      </c>
      <c r="R4" s="5">
        <v>4</v>
      </c>
      <c r="S4" s="2">
        <v>4</v>
      </c>
      <c r="T4" s="2">
        <v>4</v>
      </c>
      <c r="U4" s="2">
        <v>3</v>
      </c>
      <c r="V4" s="2">
        <v>4</v>
      </c>
      <c r="W4" s="5">
        <v>3</v>
      </c>
      <c r="X4" s="2">
        <v>4</v>
      </c>
      <c r="Y4" s="2">
        <v>4</v>
      </c>
      <c r="Z4" s="2">
        <v>4</v>
      </c>
      <c r="AA4" s="6">
        <v>4</v>
      </c>
      <c r="AB4" s="5">
        <v>4</v>
      </c>
      <c r="AC4" s="2">
        <v>4</v>
      </c>
      <c r="AD4" s="2">
        <v>4</v>
      </c>
      <c r="AE4" s="2">
        <v>4</v>
      </c>
      <c r="AF4" s="6">
        <v>4</v>
      </c>
      <c r="AG4" s="5">
        <v>2</v>
      </c>
      <c r="AH4" s="2">
        <v>4</v>
      </c>
      <c r="AI4" s="2">
        <v>4</v>
      </c>
      <c r="AJ4" s="6">
        <v>3</v>
      </c>
      <c r="AK4" s="3">
        <v>5</v>
      </c>
      <c r="AL4" s="3">
        <v>5</v>
      </c>
      <c r="AM4" s="3">
        <v>3</v>
      </c>
      <c r="AN4" s="3">
        <v>4</v>
      </c>
      <c r="AO4" s="3">
        <v>4</v>
      </c>
      <c r="AP4" s="5">
        <v>4</v>
      </c>
      <c r="AQ4" s="2">
        <v>4</v>
      </c>
      <c r="AR4" s="2">
        <v>4</v>
      </c>
      <c r="AS4" s="2">
        <v>4</v>
      </c>
      <c r="AT4" s="6">
        <v>4</v>
      </c>
    </row>
    <row r="5" spans="1:46" x14ac:dyDescent="0.25">
      <c r="A5" s="3">
        <v>4</v>
      </c>
      <c r="B5" s="3" t="s">
        <v>32</v>
      </c>
      <c r="C5" s="3" t="s">
        <v>33</v>
      </c>
      <c r="D5" s="3" t="s">
        <v>23</v>
      </c>
      <c r="E5" s="3" t="s">
        <v>24</v>
      </c>
      <c r="F5" s="3" t="s">
        <v>34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35</v>
      </c>
      <c r="M5" s="5">
        <v>4</v>
      </c>
      <c r="N5" s="2">
        <v>4</v>
      </c>
      <c r="O5" s="2">
        <v>3</v>
      </c>
      <c r="P5" s="2">
        <v>4</v>
      </c>
      <c r="Q5" s="6">
        <v>3</v>
      </c>
      <c r="R5" s="5">
        <v>3</v>
      </c>
      <c r="S5" s="2">
        <v>3</v>
      </c>
      <c r="T5" s="2">
        <v>3</v>
      </c>
      <c r="U5" s="2">
        <v>3</v>
      </c>
      <c r="V5" s="2">
        <v>4</v>
      </c>
      <c r="W5" s="5">
        <v>4</v>
      </c>
      <c r="X5" s="2">
        <v>3</v>
      </c>
      <c r="Y5" s="2">
        <v>3</v>
      </c>
      <c r="Z5" s="2">
        <v>4</v>
      </c>
      <c r="AA5" s="6">
        <v>3</v>
      </c>
      <c r="AB5" s="5">
        <v>4</v>
      </c>
      <c r="AC5" s="2">
        <v>4</v>
      </c>
      <c r="AD5" s="2">
        <v>3</v>
      </c>
      <c r="AE5" s="2">
        <v>3</v>
      </c>
      <c r="AF5" s="6">
        <v>4</v>
      </c>
      <c r="AG5" s="5">
        <v>2</v>
      </c>
      <c r="AH5" s="2">
        <v>4</v>
      </c>
      <c r="AI5" s="2">
        <v>3</v>
      </c>
      <c r="AJ5" s="6">
        <v>4</v>
      </c>
      <c r="AK5" s="3">
        <v>5</v>
      </c>
      <c r="AL5" s="3">
        <v>4</v>
      </c>
      <c r="AM5" s="3">
        <v>4</v>
      </c>
      <c r="AN5" s="3">
        <v>5</v>
      </c>
      <c r="AO5" s="3">
        <v>4</v>
      </c>
      <c r="AP5" s="5">
        <v>3</v>
      </c>
      <c r="AQ5" s="2">
        <v>3</v>
      </c>
      <c r="AR5" s="2">
        <v>4</v>
      </c>
      <c r="AS5" s="2">
        <v>4</v>
      </c>
      <c r="AT5" s="6">
        <v>3</v>
      </c>
    </row>
    <row r="6" spans="1:46" x14ac:dyDescent="0.25">
      <c r="A6" s="3">
        <v>5</v>
      </c>
      <c r="B6" s="3" t="s">
        <v>36</v>
      </c>
      <c r="C6" s="3" t="s">
        <v>22</v>
      </c>
      <c r="D6" s="3" t="s">
        <v>23</v>
      </c>
      <c r="E6" s="3" t="s">
        <v>42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37</v>
      </c>
      <c r="M6" s="5">
        <v>5</v>
      </c>
      <c r="N6" s="2">
        <v>5</v>
      </c>
      <c r="O6" s="2">
        <v>5</v>
      </c>
      <c r="P6" s="2">
        <v>5</v>
      </c>
      <c r="Q6" s="6">
        <v>5</v>
      </c>
      <c r="R6" s="5">
        <v>5</v>
      </c>
      <c r="S6" s="2">
        <v>4</v>
      </c>
      <c r="T6" s="2">
        <v>5</v>
      </c>
      <c r="U6" s="2">
        <v>4</v>
      </c>
      <c r="V6" s="2">
        <v>5</v>
      </c>
      <c r="W6" s="5">
        <v>3</v>
      </c>
      <c r="X6" s="2">
        <v>5</v>
      </c>
      <c r="Y6" s="2">
        <v>4</v>
      </c>
      <c r="Z6" s="2">
        <v>5</v>
      </c>
      <c r="AA6" s="6">
        <v>5</v>
      </c>
      <c r="AB6" s="5">
        <v>4</v>
      </c>
      <c r="AC6" s="2">
        <v>4</v>
      </c>
      <c r="AD6" s="2">
        <v>4</v>
      </c>
      <c r="AE6" s="2">
        <v>4</v>
      </c>
      <c r="AF6" s="6">
        <v>5</v>
      </c>
      <c r="AG6" s="5">
        <v>1</v>
      </c>
      <c r="AH6" s="2">
        <v>2</v>
      </c>
      <c r="AI6" s="2">
        <v>4</v>
      </c>
      <c r="AJ6" s="6">
        <v>4</v>
      </c>
      <c r="AK6" s="3">
        <v>5</v>
      </c>
      <c r="AL6" s="3">
        <v>5</v>
      </c>
      <c r="AM6" s="3">
        <v>3</v>
      </c>
      <c r="AN6" s="3">
        <v>4</v>
      </c>
      <c r="AO6" s="3">
        <v>4</v>
      </c>
      <c r="AP6" s="5">
        <v>5</v>
      </c>
      <c r="AQ6" s="2">
        <v>4</v>
      </c>
      <c r="AR6" s="2">
        <v>4</v>
      </c>
      <c r="AS6" s="2">
        <v>3</v>
      </c>
      <c r="AT6" s="6">
        <v>5</v>
      </c>
    </row>
    <row r="7" spans="1:46" x14ac:dyDescent="0.25">
      <c r="A7" s="3">
        <v>6</v>
      </c>
      <c r="B7" s="3" t="s">
        <v>36</v>
      </c>
      <c r="C7" s="3" t="s">
        <v>22</v>
      </c>
      <c r="D7" s="3" t="s">
        <v>23</v>
      </c>
      <c r="E7" s="3" t="s">
        <v>42</v>
      </c>
      <c r="F7" s="3" t="s">
        <v>25</v>
      </c>
      <c r="G7" s="3" t="s">
        <v>26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37</v>
      </c>
      <c r="M7" s="5">
        <v>5</v>
      </c>
      <c r="N7" s="2">
        <v>4</v>
      </c>
      <c r="O7" s="2">
        <v>4</v>
      </c>
      <c r="P7" s="2">
        <v>5</v>
      </c>
      <c r="Q7" s="6">
        <v>4</v>
      </c>
      <c r="R7" s="5">
        <v>2</v>
      </c>
      <c r="S7" s="2">
        <v>3</v>
      </c>
      <c r="T7" s="2">
        <v>4</v>
      </c>
      <c r="U7" s="2">
        <v>2</v>
      </c>
      <c r="V7" s="2">
        <v>3</v>
      </c>
      <c r="W7" s="5">
        <v>3</v>
      </c>
      <c r="X7" s="2">
        <v>4</v>
      </c>
      <c r="Y7" s="2">
        <v>2</v>
      </c>
      <c r="Z7" s="2">
        <v>3</v>
      </c>
      <c r="AA7" s="6">
        <v>3</v>
      </c>
      <c r="AB7" s="5">
        <v>3</v>
      </c>
      <c r="AC7" s="2">
        <v>4</v>
      </c>
      <c r="AD7" s="2">
        <v>3</v>
      </c>
      <c r="AE7" s="2">
        <v>3</v>
      </c>
      <c r="AF7" s="6">
        <v>3</v>
      </c>
      <c r="AG7" s="5">
        <v>3</v>
      </c>
      <c r="AH7" s="2">
        <v>3</v>
      </c>
      <c r="AI7" s="2">
        <v>4</v>
      </c>
      <c r="AJ7" s="6">
        <v>3</v>
      </c>
      <c r="AK7" s="3">
        <v>5</v>
      </c>
      <c r="AL7" s="3">
        <v>4</v>
      </c>
      <c r="AM7" s="3">
        <v>4</v>
      </c>
      <c r="AN7" s="3">
        <v>5</v>
      </c>
      <c r="AO7" s="3">
        <v>4</v>
      </c>
      <c r="AP7" s="5">
        <v>5</v>
      </c>
      <c r="AQ7" s="2">
        <v>3</v>
      </c>
      <c r="AR7" s="2">
        <v>4</v>
      </c>
      <c r="AS7" s="2">
        <v>3</v>
      </c>
      <c r="AT7" s="6">
        <v>3</v>
      </c>
    </row>
    <row r="8" spans="1:46" x14ac:dyDescent="0.25">
      <c r="A8" s="3">
        <v>7</v>
      </c>
      <c r="B8" s="3" t="s">
        <v>122</v>
      </c>
      <c r="C8" s="3" t="s">
        <v>33</v>
      </c>
      <c r="D8" s="3" t="s">
        <v>23</v>
      </c>
      <c r="E8" s="3" t="s">
        <v>24</v>
      </c>
      <c r="F8" s="3" t="s">
        <v>25</v>
      </c>
      <c r="G8" s="3" t="s">
        <v>26</v>
      </c>
      <c r="H8" s="3" t="s">
        <v>38</v>
      </c>
      <c r="I8" s="3" t="s">
        <v>28</v>
      </c>
      <c r="J8" s="3" t="s">
        <v>29</v>
      </c>
      <c r="K8" s="3" t="s">
        <v>30</v>
      </c>
      <c r="L8" s="3" t="s">
        <v>39</v>
      </c>
      <c r="M8" s="5">
        <v>1</v>
      </c>
      <c r="N8" s="2">
        <v>4</v>
      </c>
      <c r="O8" s="2">
        <v>3</v>
      </c>
      <c r="P8" s="2">
        <v>1</v>
      </c>
      <c r="Q8" s="6">
        <v>3</v>
      </c>
      <c r="R8" s="5">
        <v>3</v>
      </c>
      <c r="S8" s="2">
        <v>3</v>
      </c>
      <c r="T8" s="2">
        <v>3</v>
      </c>
      <c r="U8" s="2">
        <v>3</v>
      </c>
      <c r="V8" s="2">
        <v>5</v>
      </c>
      <c r="W8" s="5">
        <v>3</v>
      </c>
      <c r="X8" s="2">
        <v>4</v>
      </c>
      <c r="Y8" s="2">
        <v>3</v>
      </c>
      <c r="Z8" s="2">
        <v>5</v>
      </c>
      <c r="AA8" s="6">
        <v>5</v>
      </c>
      <c r="AB8" s="5">
        <v>3</v>
      </c>
      <c r="AC8" s="2">
        <v>4</v>
      </c>
      <c r="AD8" s="2">
        <v>3</v>
      </c>
      <c r="AE8" s="2">
        <v>3</v>
      </c>
      <c r="AF8" s="6">
        <v>3</v>
      </c>
      <c r="AG8" s="5">
        <v>2</v>
      </c>
      <c r="AH8" s="2">
        <v>3</v>
      </c>
      <c r="AI8" s="2">
        <v>4</v>
      </c>
      <c r="AJ8" s="6">
        <v>4</v>
      </c>
      <c r="AK8" s="3">
        <v>4</v>
      </c>
      <c r="AL8" s="3">
        <v>4</v>
      </c>
      <c r="AM8" s="3">
        <v>4</v>
      </c>
      <c r="AN8" s="3">
        <v>4</v>
      </c>
      <c r="AO8" s="3">
        <v>5</v>
      </c>
      <c r="AP8" s="5">
        <v>4</v>
      </c>
      <c r="AQ8" s="2">
        <v>4</v>
      </c>
      <c r="AR8" s="2">
        <v>4</v>
      </c>
      <c r="AS8" s="2">
        <v>4</v>
      </c>
      <c r="AT8" s="6">
        <v>3</v>
      </c>
    </row>
    <row r="9" spans="1:46" x14ac:dyDescent="0.25">
      <c r="A9" s="3">
        <v>8</v>
      </c>
      <c r="B9" s="3" t="s">
        <v>123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3" t="s">
        <v>38</v>
      </c>
      <c r="I9" s="3" t="s">
        <v>40</v>
      </c>
      <c r="J9" s="3" t="s">
        <v>29</v>
      </c>
      <c r="K9" s="3" t="s">
        <v>30</v>
      </c>
      <c r="L9" s="3" t="s">
        <v>41</v>
      </c>
      <c r="M9" s="5">
        <v>5</v>
      </c>
      <c r="N9" s="2">
        <v>3</v>
      </c>
      <c r="O9" s="2">
        <v>3</v>
      </c>
      <c r="P9" s="2">
        <v>5</v>
      </c>
      <c r="Q9" s="6">
        <v>3</v>
      </c>
      <c r="R9" s="5">
        <v>4</v>
      </c>
      <c r="S9" s="2">
        <v>3</v>
      </c>
      <c r="T9" s="2">
        <v>3</v>
      </c>
      <c r="U9" s="2">
        <v>3</v>
      </c>
      <c r="V9" s="2">
        <v>5</v>
      </c>
      <c r="W9" s="5">
        <v>4</v>
      </c>
      <c r="X9" s="2">
        <v>4</v>
      </c>
      <c r="Y9" s="2">
        <v>4</v>
      </c>
      <c r="Z9" s="2">
        <v>4</v>
      </c>
      <c r="AA9" s="6">
        <v>4</v>
      </c>
      <c r="AB9" s="5">
        <v>3</v>
      </c>
      <c r="AC9" s="2">
        <v>5</v>
      </c>
      <c r="AD9" s="2">
        <v>4</v>
      </c>
      <c r="AE9" s="2">
        <v>4</v>
      </c>
      <c r="AF9" s="6">
        <v>4</v>
      </c>
      <c r="AG9" s="5">
        <v>2</v>
      </c>
      <c r="AH9" s="2">
        <v>3</v>
      </c>
      <c r="AI9" s="2">
        <v>3</v>
      </c>
      <c r="AJ9" s="6">
        <v>4</v>
      </c>
      <c r="AK9" s="3">
        <v>5</v>
      </c>
      <c r="AL9" s="3">
        <v>4</v>
      </c>
      <c r="AM9" s="3">
        <v>5</v>
      </c>
      <c r="AN9" s="3">
        <v>5</v>
      </c>
      <c r="AO9" s="3">
        <v>4</v>
      </c>
      <c r="AP9" s="5">
        <v>4</v>
      </c>
      <c r="AQ9" s="2">
        <v>3</v>
      </c>
      <c r="AR9" s="2">
        <v>4</v>
      </c>
      <c r="AS9" s="2">
        <v>3</v>
      </c>
      <c r="AT9" s="6">
        <v>4</v>
      </c>
    </row>
    <row r="10" spans="1:46" x14ac:dyDescent="0.25">
      <c r="A10" s="3">
        <v>9</v>
      </c>
      <c r="B10" s="3" t="s">
        <v>125</v>
      </c>
      <c r="C10" s="3" t="s">
        <v>22</v>
      </c>
      <c r="D10" s="3" t="s">
        <v>23</v>
      </c>
      <c r="E10" s="3" t="s">
        <v>42</v>
      </c>
      <c r="F10" s="3" t="s">
        <v>25</v>
      </c>
      <c r="G10" s="3" t="s">
        <v>26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43</v>
      </c>
      <c r="M10" s="5">
        <v>4</v>
      </c>
      <c r="N10" s="2">
        <v>4</v>
      </c>
      <c r="O10" s="2">
        <v>4</v>
      </c>
      <c r="P10" s="2">
        <v>4</v>
      </c>
      <c r="Q10" s="6">
        <v>4</v>
      </c>
      <c r="R10" s="5">
        <v>3</v>
      </c>
      <c r="S10" s="2">
        <v>3</v>
      </c>
      <c r="T10" s="2">
        <v>4</v>
      </c>
      <c r="U10" s="2">
        <v>3</v>
      </c>
      <c r="V10" s="2">
        <v>5</v>
      </c>
      <c r="W10" s="5">
        <v>4</v>
      </c>
      <c r="X10" s="2">
        <v>3</v>
      </c>
      <c r="Y10" s="2">
        <v>2</v>
      </c>
      <c r="Z10" s="2">
        <v>5</v>
      </c>
      <c r="AA10" s="6">
        <v>4</v>
      </c>
      <c r="AB10" s="5">
        <v>4</v>
      </c>
      <c r="AC10" s="2">
        <v>4</v>
      </c>
      <c r="AD10" s="2">
        <v>3</v>
      </c>
      <c r="AE10" s="2">
        <v>4</v>
      </c>
      <c r="AF10" s="6">
        <v>5</v>
      </c>
      <c r="AG10" s="5">
        <v>2</v>
      </c>
      <c r="AH10" s="2">
        <v>2</v>
      </c>
      <c r="AI10" s="2">
        <v>4</v>
      </c>
      <c r="AJ10" s="6">
        <v>4</v>
      </c>
      <c r="AK10" s="3">
        <v>4</v>
      </c>
      <c r="AL10" s="3">
        <v>4</v>
      </c>
      <c r="AM10" s="3">
        <v>5</v>
      </c>
      <c r="AN10" s="3">
        <v>5</v>
      </c>
      <c r="AO10" s="3">
        <v>5</v>
      </c>
      <c r="AP10" s="5">
        <v>4</v>
      </c>
      <c r="AQ10" s="2">
        <v>4</v>
      </c>
      <c r="AR10" s="2">
        <v>4</v>
      </c>
      <c r="AS10" s="2">
        <v>3</v>
      </c>
      <c r="AT10" s="6">
        <v>4</v>
      </c>
    </row>
    <row r="11" spans="1:46" x14ac:dyDescent="0.25">
      <c r="A11" s="3">
        <v>10</v>
      </c>
      <c r="B11" s="3" t="s">
        <v>124</v>
      </c>
      <c r="C11" s="3" t="s">
        <v>33</v>
      </c>
      <c r="D11" s="3" t="s">
        <v>23</v>
      </c>
      <c r="E11" s="3" t="s">
        <v>42</v>
      </c>
      <c r="F11" s="3" t="s">
        <v>25</v>
      </c>
      <c r="G11" s="3" t="s">
        <v>26</v>
      </c>
      <c r="H11" s="3" t="s">
        <v>27</v>
      </c>
      <c r="I11" s="3" t="s">
        <v>44</v>
      </c>
      <c r="J11" s="3" t="s">
        <v>45</v>
      </c>
      <c r="K11" s="3" t="s">
        <v>30</v>
      </c>
      <c r="L11" s="3" t="s">
        <v>46</v>
      </c>
      <c r="M11" s="5">
        <v>2</v>
      </c>
      <c r="N11" s="2">
        <v>1</v>
      </c>
      <c r="O11" s="2">
        <v>3</v>
      </c>
      <c r="P11" s="2">
        <v>1</v>
      </c>
      <c r="Q11" s="6">
        <v>2</v>
      </c>
      <c r="R11" s="5">
        <v>1</v>
      </c>
      <c r="S11" s="2">
        <v>1</v>
      </c>
      <c r="T11" s="2">
        <v>2</v>
      </c>
      <c r="U11" s="2">
        <v>2</v>
      </c>
      <c r="V11" s="2">
        <v>3</v>
      </c>
      <c r="W11" s="5">
        <v>1</v>
      </c>
      <c r="X11" s="2">
        <v>1</v>
      </c>
      <c r="Y11" s="2">
        <v>1</v>
      </c>
      <c r="Z11" s="2">
        <v>1</v>
      </c>
      <c r="AA11" s="6">
        <v>1</v>
      </c>
      <c r="AB11" s="5">
        <v>3</v>
      </c>
      <c r="AC11" s="2">
        <v>2</v>
      </c>
      <c r="AD11" s="2">
        <v>2</v>
      </c>
      <c r="AE11" s="2">
        <v>1</v>
      </c>
      <c r="AF11" s="6">
        <v>2</v>
      </c>
      <c r="AG11" s="5">
        <v>2</v>
      </c>
      <c r="AH11" s="2">
        <v>4</v>
      </c>
      <c r="AI11" s="2">
        <v>2</v>
      </c>
      <c r="AJ11" s="6">
        <v>2</v>
      </c>
      <c r="AK11" s="3">
        <v>3</v>
      </c>
      <c r="AL11" s="3">
        <v>2</v>
      </c>
      <c r="AM11" s="3">
        <v>3</v>
      </c>
      <c r="AN11" s="3">
        <v>3</v>
      </c>
      <c r="AO11" s="3">
        <v>1</v>
      </c>
      <c r="AP11" s="5">
        <v>4</v>
      </c>
      <c r="AQ11" s="2">
        <v>2</v>
      </c>
      <c r="AR11" s="2">
        <v>3</v>
      </c>
      <c r="AS11" s="2">
        <v>3</v>
      </c>
      <c r="AT11" s="6">
        <v>1</v>
      </c>
    </row>
    <row r="12" spans="1:46" x14ac:dyDescent="0.25">
      <c r="A12" s="3">
        <v>11</v>
      </c>
      <c r="B12" s="3" t="s">
        <v>128</v>
      </c>
      <c r="C12" s="3" t="s">
        <v>33</v>
      </c>
      <c r="D12" s="3" t="s">
        <v>23</v>
      </c>
      <c r="E12" s="3" t="s">
        <v>24</v>
      </c>
      <c r="F12" s="3" t="s">
        <v>34</v>
      </c>
      <c r="G12" s="3" t="s">
        <v>26</v>
      </c>
      <c r="H12" s="3" t="s">
        <v>38</v>
      </c>
      <c r="I12" s="3" t="s">
        <v>40</v>
      </c>
      <c r="J12" s="3" t="s">
        <v>29</v>
      </c>
      <c r="K12" s="3" t="s">
        <v>30</v>
      </c>
      <c r="L12" s="3" t="s">
        <v>47</v>
      </c>
      <c r="M12" s="5">
        <v>4</v>
      </c>
      <c r="N12" s="2">
        <v>3</v>
      </c>
      <c r="O12" s="2">
        <v>3</v>
      </c>
      <c r="P12" s="2">
        <v>3</v>
      </c>
      <c r="Q12" s="6">
        <v>3</v>
      </c>
      <c r="R12" s="5">
        <v>3</v>
      </c>
      <c r="S12" s="2">
        <v>4</v>
      </c>
      <c r="T12" s="2">
        <v>4</v>
      </c>
      <c r="U12" s="2">
        <v>4</v>
      </c>
      <c r="V12" s="2">
        <v>4</v>
      </c>
      <c r="W12" s="5">
        <v>4</v>
      </c>
      <c r="X12" s="2">
        <v>3</v>
      </c>
      <c r="Y12" s="2">
        <v>3</v>
      </c>
      <c r="Z12" s="2">
        <v>3</v>
      </c>
      <c r="AA12" s="6">
        <v>3</v>
      </c>
      <c r="AB12" s="5">
        <v>4</v>
      </c>
      <c r="AC12" s="2">
        <v>4</v>
      </c>
      <c r="AD12" s="2">
        <v>4</v>
      </c>
      <c r="AE12" s="2">
        <v>4</v>
      </c>
      <c r="AF12" s="6">
        <v>4</v>
      </c>
      <c r="AG12" s="5">
        <v>3</v>
      </c>
      <c r="AH12" s="2">
        <v>3</v>
      </c>
      <c r="AI12" s="2">
        <v>4</v>
      </c>
      <c r="AJ12" s="6">
        <v>4</v>
      </c>
      <c r="AK12" s="3">
        <v>4</v>
      </c>
      <c r="AL12" s="3">
        <v>4</v>
      </c>
      <c r="AM12" s="3">
        <v>4</v>
      </c>
      <c r="AN12" s="3">
        <v>4</v>
      </c>
      <c r="AO12" s="3">
        <v>4</v>
      </c>
      <c r="AP12" s="5">
        <v>4</v>
      </c>
      <c r="AQ12" s="2">
        <v>4</v>
      </c>
      <c r="AR12" s="2">
        <v>4</v>
      </c>
      <c r="AS12" s="2">
        <v>4</v>
      </c>
      <c r="AT12" s="6">
        <v>3</v>
      </c>
    </row>
    <row r="13" spans="1:46" x14ac:dyDescent="0.25">
      <c r="A13" s="3">
        <v>12</v>
      </c>
      <c r="B13" s="3" t="s">
        <v>128</v>
      </c>
      <c r="C13" s="3" t="s">
        <v>33</v>
      </c>
      <c r="D13" s="3" t="s">
        <v>23</v>
      </c>
      <c r="E13" s="3" t="s">
        <v>24</v>
      </c>
      <c r="F13" s="3" t="s">
        <v>34</v>
      </c>
      <c r="G13" s="3" t="s">
        <v>26</v>
      </c>
      <c r="H13" s="3" t="s">
        <v>38</v>
      </c>
      <c r="I13" s="3" t="s">
        <v>40</v>
      </c>
      <c r="J13" s="3" t="s">
        <v>29</v>
      </c>
      <c r="K13" s="3" t="s">
        <v>30</v>
      </c>
      <c r="L13" s="3" t="s">
        <v>47</v>
      </c>
      <c r="M13" s="5">
        <v>4</v>
      </c>
      <c r="N13" s="2">
        <v>3</v>
      </c>
      <c r="O13" s="2">
        <v>3</v>
      </c>
      <c r="P13" s="2">
        <v>3</v>
      </c>
      <c r="Q13" s="6">
        <v>3</v>
      </c>
      <c r="R13" s="5">
        <v>3</v>
      </c>
      <c r="S13" s="2">
        <v>4</v>
      </c>
      <c r="T13" s="2">
        <v>4</v>
      </c>
      <c r="U13" s="2">
        <v>3</v>
      </c>
      <c r="V13" s="2">
        <v>4</v>
      </c>
      <c r="W13" s="5">
        <v>3</v>
      </c>
      <c r="X13" s="2">
        <v>3</v>
      </c>
      <c r="Y13" s="2">
        <v>3</v>
      </c>
      <c r="Z13" s="2">
        <v>3</v>
      </c>
      <c r="AA13" s="6">
        <v>3</v>
      </c>
      <c r="AB13" s="5">
        <v>4</v>
      </c>
      <c r="AC13" s="2">
        <v>4</v>
      </c>
      <c r="AD13" s="2">
        <v>4</v>
      </c>
      <c r="AE13" s="2">
        <v>4</v>
      </c>
      <c r="AF13" s="6">
        <v>4</v>
      </c>
      <c r="AG13" s="5">
        <v>3</v>
      </c>
      <c r="AH13" s="2">
        <v>3</v>
      </c>
      <c r="AI13" s="2">
        <v>3</v>
      </c>
      <c r="AJ13" s="6">
        <v>3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5">
        <v>4</v>
      </c>
      <c r="AQ13" s="2">
        <v>4</v>
      </c>
      <c r="AR13" s="2">
        <v>4</v>
      </c>
      <c r="AS13" s="2">
        <v>4</v>
      </c>
      <c r="AT13" s="6">
        <v>3</v>
      </c>
    </row>
    <row r="14" spans="1:46" x14ac:dyDescent="0.25">
      <c r="A14" s="3">
        <v>13</v>
      </c>
      <c r="B14" s="3" t="s">
        <v>127</v>
      </c>
      <c r="C14" s="3" t="s">
        <v>33</v>
      </c>
      <c r="D14" s="3" t="s">
        <v>23</v>
      </c>
      <c r="E14" s="3" t="s">
        <v>24</v>
      </c>
      <c r="F14" s="3" t="s">
        <v>25</v>
      </c>
      <c r="G14" s="3" t="s">
        <v>26</v>
      </c>
      <c r="H14" s="3" t="s">
        <v>27</v>
      </c>
      <c r="I14" s="3" t="s">
        <v>44</v>
      </c>
      <c r="J14" s="3" t="s">
        <v>45</v>
      </c>
      <c r="K14" s="3" t="s">
        <v>30</v>
      </c>
      <c r="L14" s="3" t="s">
        <v>186</v>
      </c>
      <c r="M14" s="5">
        <v>2</v>
      </c>
      <c r="N14" s="2">
        <v>1</v>
      </c>
      <c r="O14" s="2">
        <v>1</v>
      </c>
      <c r="P14" s="2">
        <v>2</v>
      </c>
      <c r="Q14" s="6">
        <v>3</v>
      </c>
      <c r="R14" s="5">
        <v>1</v>
      </c>
      <c r="S14" s="2">
        <v>2</v>
      </c>
      <c r="T14" s="2">
        <v>2</v>
      </c>
      <c r="U14" s="2">
        <v>2</v>
      </c>
      <c r="V14" s="2">
        <v>3</v>
      </c>
      <c r="W14" s="5">
        <v>2</v>
      </c>
      <c r="X14" s="2">
        <v>2</v>
      </c>
      <c r="Y14" s="2">
        <v>2</v>
      </c>
      <c r="Z14" s="2">
        <v>2</v>
      </c>
      <c r="AA14" s="6">
        <v>2</v>
      </c>
      <c r="AB14" s="5">
        <v>1</v>
      </c>
      <c r="AC14" s="2">
        <v>3</v>
      </c>
      <c r="AD14" s="2">
        <v>2</v>
      </c>
      <c r="AE14" s="2">
        <v>2</v>
      </c>
      <c r="AF14" s="6">
        <v>2</v>
      </c>
      <c r="AG14" s="5">
        <v>4</v>
      </c>
      <c r="AH14" s="2">
        <v>5</v>
      </c>
      <c r="AI14" s="2">
        <v>3</v>
      </c>
      <c r="AJ14" s="6">
        <v>2</v>
      </c>
      <c r="AK14" s="3">
        <v>3</v>
      </c>
      <c r="AL14" s="3">
        <v>3</v>
      </c>
      <c r="AM14" s="3">
        <v>3</v>
      </c>
      <c r="AN14" s="3">
        <v>3</v>
      </c>
      <c r="AO14" s="3">
        <v>1</v>
      </c>
      <c r="AP14" s="5">
        <v>4</v>
      </c>
      <c r="AQ14" s="2">
        <v>1</v>
      </c>
      <c r="AR14" s="2">
        <v>2</v>
      </c>
      <c r="AS14" s="2">
        <v>2</v>
      </c>
      <c r="AT14" s="6">
        <v>1</v>
      </c>
    </row>
    <row r="15" spans="1:46" x14ac:dyDescent="0.25">
      <c r="A15" s="3">
        <v>14</v>
      </c>
      <c r="B15" s="3" t="s">
        <v>126</v>
      </c>
      <c r="C15" s="3" t="s">
        <v>33</v>
      </c>
      <c r="D15" s="3" t="s">
        <v>23</v>
      </c>
      <c r="E15" s="3" t="s">
        <v>24</v>
      </c>
      <c r="F15" s="3" t="s">
        <v>34</v>
      </c>
      <c r="G15" s="3" t="s">
        <v>26</v>
      </c>
      <c r="H15" s="3" t="s">
        <v>38</v>
      </c>
      <c r="I15" s="3" t="s">
        <v>28</v>
      </c>
      <c r="J15" s="3" t="s">
        <v>48</v>
      </c>
      <c r="K15" s="3" t="s">
        <v>49</v>
      </c>
      <c r="L15" s="3" t="s">
        <v>187</v>
      </c>
      <c r="M15" s="5">
        <v>3</v>
      </c>
      <c r="N15" s="2">
        <v>2</v>
      </c>
      <c r="O15" s="2">
        <v>2</v>
      </c>
      <c r="P15" s="2">
        <v>1</v>
      </c>
      <c r="Q15" s="6">
        <v>3</v>
      </c>
      <c r="R15" s="5">
        <v>2</v>
      </c>
      <c r="S15" s="2">
        <v>1</v>
      </c>
      <c r="T15" s="2">
        <v>3</v>
      </c>
      <c r="U15" s="2">
        <v>1</v>
      </c>
      <c r="V15" s="2">
        <v>4</v>
      </c>
      <c r="W15" s="5">
        <v>1</v>
      </c>
      <c r="X15" s="2">
        <v>2</v>
      </c>
      <c r="Y15" s="2">
        <v>1</v>
      </c>
      <c r="Z15" s="2">
        <v>2</v>
      </c>
      <c r="AA15" s="6">
        <v>3</v>
      </c>
      <c r="AB15" s="5">
        <v>3</v>
      </c>
      <c r="AC15" s="2">
        <v>3</v>
      </c>
      <c r="AD15" s="2">
        <v>2</v>
      </c>
      <c r="AE15" s="2">
        <v>3</v>
      </c>
      <c r="AF15" s="6">
        <v>3</v>
      </c>
      <c r="AG15" s="5">
        <v>4</v>
      </c>
      <c r="AH15" s="2">
        <v>5</v>
      </c>
      <c r="AI15" s="2">
        <v>2</v>
      </c>
      <c r="AJ15" s="6">
        <v>1</v>
      </c>
      <c r="AK15" s="3">
        <v>4</v>
      </c>
      <c r="AL15" s="3">
        <v>2</v>
      </c>
      <c r="AM15" s="3">
        <v>3</v>
      </c>
      <c r="AN15" s="3">
        <v>3</v>
      </c>
      <c r="AO15" s="3">
        <v>2</v>
      </c>
      <c r="AP15" s="5">
        <v>3</v>
      </c>
      <c r="AQ15" s="2">
        <v>1</v>
      </c>
      <c r="AR15" s="2">
        <v>1</v>
      </c>
      <c r="AS15" s="2">
        <v>1</v>
      </c>
      <c r="AT15" s="6">
        <v>1</v>
      </c>
    </row>
    <row r="16" spans="1:46" x14ac:dyDescent="0.25">
      <c r="A16" s="3">
        <v>15</v>
      </c>
      <c r="B16" s="3" t="s">
        <v>129</v>
      </c>
      <c r="C16" s="3" t="s">
        <v>33</v>
      </c>
      <c r="D16" s="3" t="s">
        <v>23</v>
      </c>
      <c r="E16" s="3" t="s">
        <v>42</v>
      </c>
      <c r="F16" s="3" t="s">
        <v>25</v>
      </c>
      <c r="G16" s="3" t="s">
        <v>26</v>
      </c>
      <c r="H16" s="3" t="s">
        <v>38</v>
      </c>
      <c r="I16" s="3" t="s">
        <v>28</v>
      </c>
      <c r="J16" s="3" t="s">
        <v>48</v>
      </c>
      <c r="K16" s="3" t="s">
        <v>49</v>
      </c>
      <c r="L16" s="3" t="s">
        <v>188</v>
      </c>
      <c r="M16" s="5">
        <v>2</v>
      </c>
      <c r="N16" s="2">
        <v>1</v>
      </c>
      <c r="O16" s="2">
        <v>1</v>
      </c>
      <c r="P16" s="2">
        <v>3</v>
      </c>
      <c r="Q16" s="6">
        <v>2</v>
      </c>
      <c r="R16" s="5">
        <v>2</v>
      </c>
      <c r="S16" s="2">
        <v>2</v>
      </c>
      <c r="T16" s="2">
        <v>2</v>
      </c>
      <c r="U16" s="2">
        <v>1</v>
      </c>
      <c r="V16" s="2">
        <v>3</v>
      </c>
      <c r="W16" s="5">
        <v>1</v>
      </c>
      <c r="X16" s="2">
        <v>3</v>
      </c>
      <c r="Y16" s="2">
        <v>1</v>
      </c>
      <c r="Z16" s="2">
        <v>3</v>
      </c>
      <c r="AA16" s="6">
        <v>1</v>
      </c>
      <c r="AB16" s="5">
        <v>3</v>
      </c>
      <c r="AC16" s="2">
        <v>3</v>
      </c>
      <c r="AD16" s="2">
        <v>1</v>
      </c>
      <c r="AE16" s="2">
        <v>2</v>
      </c>
      <c r="AF16" s="6">
        <v>2</v>
      </c>
      <c r="AG16" s="5">
        <v>3</v>
      </c>
      <c r="AH16" s="2">
        <v>4</v>
      </c>
      <c r="AI16" s="2">
        <v>3</v>
      </c>
      <c r="AJ16" s="6">
        <v>3</v>
      </c>
      <c r="AK16" s="3">
        <v>4</v>
      </c>
      <c r="AL16" s="3">
        <v>3</v>
      </c>
      <c r="AM16" s="3">
        <v>2</v>
      </c>
      <c r="AN16" s="3">
        <v>3</v>
      </c>
      <c r="AO16" s="3">
        <v>2</v>
      </c>
      <c r="AP16" s="5">
        <v>2</v>
      </c>
      <c r="AQ16" s="2">
        <v>1</v>
      </c>
      <c r="AR16" s="2">
        <v>3</v>
      </c>
      <c r="AS16" s="2">
        <v>3</v>
      </c>
      <c r="AT16" s="6">
        <v>1</v>
      </c>
    </row>
    <row r="17" spans="1:46" x14ac:dyDescent="0.25">
      <c r="A17" s="3">
        <v>16</v>
      </c>
      <c r="B17" s="3" t="s">
        <v>130</v>
      </c>
      <c r="C17" s="3" t="s">
        <v>33</v>
      </c>
      <c r="D17" s="3" t="s">
        <v>23</v>
      </c>
      <c r="E17" s="3" t="s">
        <v>42</v>
      </c>
      <c r="F17" s="3" t="s">
        <v>25</v>
      </c>
      <c r="G17" s="3" t="s">
        <v>26</v>
      </c>
      <c r="H17" s="3" t="s">
        <v>38</v>
      </c>
      <c r="I17" s="3" t="s">
        <v>40</v>
      </c>
      <c r="J17" s="3" t="s">
        <v>29</v>
      </c>
      <c r="K17" s="3" t="s">
        <v>30</v>
      </c>
      <c r="L17" s="3" t="s">
        <v>189</v>
      </c>
      <c r="M17" s="5">
        <v>5</v>
      </c>
      <c r="N17" s="2">
        <v>4</v>
      </c>
      <c r="O17" s="2">
        <v>4</v>
      </c>
      <c r="P17" s="2">
        <v>4</v>
      </c>
      <c r="Q17" s="6">
        <v>4</v>
      </c>
      <c r="R17" s="5">
        <v>3</v>
      </c>
      <c r="S17" s="2">
        <v>3</v>
      </c>
      <c r="T17" s="2">
        <v>4</v>
      </c>
      <c r="U17" s="2">
        <v>3</v>
      </c>
      <c r="V17" s="2">
        <v>4</v>
      </c>
      <c r="W17" s="5">
        <v>4</v>
      </c>
      <c r="X17" s="2">
        <v>5</v>
      </c>
      <c r="Y17" s="2">
        <v>3</v>
      </c>
      <c r="Z17" s="2">
        <v>4</v>
      </c>
      <c r="AA17" s="6">
        <v>4</v>
      </c>
      <c r="AB17" s="5">
        <v>4</v>
      </c>
      <c r="AC17" s="2">
        <v>4</v>
      </c>
      <c r="AD17" s="2">
        <v>4</v>
      </c>
      <c r="AE17" s="2">
        <v>3</v>
      </c>
      <c r="AF17" s="6">
        <v>5</v>
      </c>
      <c r="AG17" s="5">
        <v>1</v>
      </c>
      <c r="AH17" s="2">
        <v>2</v>
      </c>
      <c r="AI17" s="2">
        <v>4</v>
      </c>
      <c r="AJ17" s="6">
        <v>4</v>
      </c>
      <c r="AK17" s="3">
        <v>4</v>
      </c>
      <c r="AL17" s="3">
        <v>4</v>
      </c>
      <c r="AM17" s="3">
        <v>4</v>
      </c>
      <c r="AN17" s="3">
        <v>4</v>
      </c>
      <c r="AO17" s="3">
        <v>3</v>
      </c>
      <c r="AP17" s="5">
        <v>5</v>
      </c>
      <c r="AQ17" s="2">
        <v>4</v>
      </c>
      <c r="AR17" s="2">
        <v>4</v>
      </c>
      <c r="AS17" s="2">
        <v>4</v>
      </c>
      <c r="AT17" s="6">
        <v>4</v>
      </c>
    </row>
    <row r="18" spans="1:46" x14ac:dyDescent="0.25">
      <c r="A18" s="3">
        <v>17</v>
      </c>
      <c r="B18" s="3" t="s">
        <v>131</v>
      </c>
      <c r="C18" s="3" t="s">
        <v>33</v>
      </c>
      <c r="D18" s="3" t="s">
        <v>23</v>
      </c>
      <c r="E18" s="3" t="s">
        <v>42</v>
      </c>
      <c r="F18" s="3" t="s">
        <v>34</v>
      </c>
      <c r="G18" s="3" t="s">
        <v>26</v>
      </c>
      <c r="H18" s="3" t="s">
        <v>27</v>
      </c>
      <c r="I18" s="3" t="s">
        <v>28</v>
      </c>
      <c r="J18" s="3" t="s">
        <v>48</v>
      </c>
      <c r="K18" s="3" t="s">
        <v>30</v>
      </c>
      <c r="L18" s="3" t="s">
        <v>190</v>
      </c>
      <c r="M18" s="5">
        <v>3</v>
      </c>
      <c r="N18" s="2">
        <v>4</v>
      </c>
      <c r="O18" s="2">
        <v>4</v>
      </c>
      <c r="P18" s="2">
        <v>4</v>
      </c>
      <c r="Q18" s="6">
        <v>4</v>
      </c>
      <c r="R18" s="5">
        <v>4</v>
      </c>
      <c r="S18" s="2">
        <v>4</v>
      </c>
      <c r="T18" s="2">
        <v>4</v>
      </c>
      <c r="U18" s="2">
        <v>4</v>
      </c>
      <c r="V18" s="2">
        <v>4</v>
      </c>
      <c r="W18" s="5">
        <v>4</v>
      </c>
      <c r="X18" s="2">
        <v>4</v>
      </c>
      <c r="Y18" s="2">
        <v>4</v>
      </c>
      <c r="Z18" s="2">
        <v>4</v>
      </c>
      <c r="AA18" s="6">
        <v>4</v>
      </c>
      <c r="AB18" s="5">
        <v>4</v>
      </c>
      <c r="AC18" s="2">
        <v>4</v>
      </c>
      <c r="AD18" s="2">
        <v>4</v>
      </c>
      <c r="AE18" s="2">
        <v>4</v>
      </c>
      <c r="AF18" s="6">
        <v>4</v>
      </c>
      <c r="AG18" s="5">
        <v>2</v>
      </c>
      <c r="AH18" s="2">
        <v>4</v>
      </c>
      <c r="AI18" s="2">
        <v>4</v>
      </c>
      <c r="AJ18" s="6">
        <v>3</v>
      </c>
      <c r="AK18" s="3">
        <v>5</v>
      </c>
      <c r="AL18" s="3">
        <v>5</v>
      </c>
      <c r="AM18" s="3">
        <v>5</v>
      </c>
      <c r="AN18" s="3">
        <v>3</v>
      </c>
      <c r="AO18" s="3">
        <v>4</v>
      </c>
      <c r="AP18" s="5">
        <v>4</v>
      </c>
      <c r="AQ18" s="2">
        <v>4</v>
      </c>
      <c r="AR18" s="2">
        <v>4</v>
      </c>
      <c r="AS18" s="2">
        <v>4</v>
      </c>
      <c r="AT18" s="6">
        <v>4</v>
      </c>
    </row>
    <row r="19" spans="1:46" x14ac:dyDescent="0.25">
      <c r="A19" s="3">
        <v>18</v>
      </c>
      <c r="B19" s="3" t="s">
        <v>204</v>
      </c>
      <c r="C19" s="3" t="s">
        <v>22</v>
      </c>
      <c r="D19" s="3" t="s">
        <v>23</v>
      </c>
      <c r="E19" s="3" t="s">
        <v>42</v>
      </c>
      <c r="F19" s="3" t="s">
        <v>25</v>
      </c>
      <c r="G19" s="3" t="s">
        <v>26</v>
      </c>
      <c r="H19" s="3" t="s">
        <v>27</v>
      </c>
      <c r="I19" s="3" t="s">
        <v>40</v>
      </c>
      <c r="J19" s="3" t="s">
        <v>29</v>
      </c>
      <c r="K19" s="3" t="s">
        <v>30</v>
      </c>
      <c r="L19" s="3" t="s">
        <v>205</v>
      </c>
      <c r="M19" s="5">
        <v>2</v>
      </c>
      <c r="N19" s="2">
        <v>1</v>
      </c>
      <c r="O19" s="2">
        <v>2</v>
      </c>
      <c r="P19" s="2">
        <v>2</v>
      </c>
      <c r="Q19" s="6">
        <v>3</v>
      </c>
      <c r="R19" s="5">
        <v>1</v>
      </c>
      <c r="S19" s="2">
        <v>2</v>
      </c>
      <c r="T19" s="2">
        <v>2</v>
      </c>
      <c r="U19" s="2">
        <v>2</v>
      </c>
      <c r="V19" s="2">
        <v>3</v>
      </c>
      <c r="W19" s="5">
        <v>3</v>
      </c>
      <c r="X19" s="2">
        <v>3</v>
      </c>
      <c r="Y19" s="2">
        <v>2</v>
      </c>
      <c r="Z19" s="2">
        <v>3</v>
      </c>
      <c r="AA19" s="6">
        <v>3</v>
      </c>
      <c r="AB19" s="5">
        <v>3</v>
      </c>
      <c r="AC19" s="2">
        <v>3</v>
      </c>
      <c r="AD19" s="2">
        <v>1</v>
      </c>
      <c r="AE19" s="2">
        <v>1</v>
      </c>
      <c r="AF19" s="6">
        <v>2</v>
      </c>
      <c r="AG19" s="5">
        <v>4</v>
      </c>
      <c r="AH19" s="2">
        <v>3</v>
      </c>
      <c r="AI19" s="2">
        <v>2</v>
      </c>
      <c r="AJ19" s="6">
        <v>1</v>
      </c>
      <c r="AK19" s="3">
        <v>3</v>
      </c>
      <c r="AL19" s="3">
        <v>2</v>
      </c>
      <c r="AM19" s="3">
        <v>2</v>
      </c>
      <c r="AN19" s="3">
        <v>3</v>
      </c>
      <c r="AO19" s="3">
        <v>1</v>
      </c>
      <c r="AP19" s="5">
        <v>4</v>
      </c>
      <c r="AQ19" s="2">
        <v>3</v>
      </c>
      <c r="AR19" s="2">
        <v>3</v>
      </c>
      <c r="AS19" s="2">
        <v>2</v>
      </c>
      <c r="AT19" s="6">
        <v>3</v>
      </c>
    </row>
    <row r="20" spans="1:46" x14ac:dyDescent="0.25">
      <c r="A20" s="3">
        <v>19</v>
      </c>
      <c r="B20" s="3" t="s">
        <v>209</v>
      </c>
      <c r="C20" s="3" t="s">
        <v>22</v>
      </c>
      <c r="D20" s="3" t="s">
        <v>23</v>
      </c>
      <c r="E20" s="3" t="s">
        <v>42</v>
      </c>
      <c r="F20" s="3" t="s">
        <v>25</v>
      </c>
      <c r="G20" s="3" t="s">
        <v>26</v>
      </c>
      <c r="H20" s="3" t="s">
        <v>27</v>
      </c>
      <c r="I20" s="3" t="s">
        <v>40</v>
      </c>
      <c r="J20" s="3" t="s">
        <v>48</v>
      </c>
      <c r="K20" s="3" t="s">
        <v>49</v>
      </c>
      <c r="L20" s="3" t="s">
        <v>208</v>
      </c>
      <c r="M20" s="5">
        <v>3</v>
      </c>
      <c r="N20" s="2">
        <v>2</v>
      </c>
      <c r="O20" s="2">
        <v>1</v>
      </c>
      <c r="P20" s="2">
        <v>1</v>
      </c>
      <c r="Q20" s="6">
        <v>2</v>
      </c>
      <c r="R20" s="5">
        <v>2</v>
      </c>
      <c r="S20" s="2">
        <v>3</v>
      </c>
      <c r="T20" s="2">
        <v>2</v>
      </c>
      <c r="U20" s="2">
        <v>1</v>
      </c>
      <c r="V20" s="2">
        <v>4</v>
      </c>
      <c r="W20" s="5">
        <v>3</v>
      </c>
      <c r="X20" s="2">
        <v>2</v>
      </c>
      <c r="Y20" s="2">
        <v>1</v>
      </c>
      <c r="Z20" s="2">
        <v>3</v>
      </c>
      <c r="AA20" s="6">
        <v>2</v>
      </c>
      <c r="AB20" s="5">
        <v>3</v>
      </c>
      <c r="AC20" s="2">
        <v>3</v>
      </c>
      <c r="AD20" s="2">
        <v>2</v>
      </c>
      <c r="AE20" s="2">
        <v>2</v>
      </c>
      <c r="AF20" s="6">
        <v>2</v>
      </c>
      <c r="AG20" s="5">
        <v>3</v>
      </c>
      <c r="AH20" s="2">
        <v>4</v>
      </c>
      <c r="AI20" s="2">
        <v>3</v>
      </c>
      <c r="AJ20" s="6">
        <v>3</v>
      </c>
      <c r="AK20" s="3">
        <v>2</v>
      </c>
      <c r="AL20" s="3">
        <v>1</v>
      </c>
      <c r="AM20" s="3">
        <v>3</v>
      </c>
      <c r="AN20" s="3">
        <v>2</v>
      </c>
      <c r="AO20" s="3">
        <v>1</v>
      </c>
      <c r="AP20" s="5">
        <v>3</v>
      </c>
      <c r="AQ20" s="2">
        <v>2</v>
      </c>
      <c r="AR20" s="2">
        <v>2</v>
      </c>
      <c r="AS20" s="2">
        <v>3</v>
      </c>
      <c r="AT20" s="6">
        <v>2</v>
      </c>
    </row>
    <row r="21" spans="1:46" x14ac:dyDescent="0.25">
      <c r="A21" s="3">
        <v>20</v>
      </c>
      <c r="B21" s="3" t="s">
        <v>215</v>
      </c>
      <c r="C21" s="3" t="s">
        <v>22</v>
      </c>
      <c r="D21" s="3" t="s">
        <v>23</v>
      </c>
      <c r="E21" s="3" t="s">
        <v>42</v>
      </c>
      <c r="F21" s="3" t="s">
        <v>25</v>
      </c>
      <c r="G21" s="3" t="s">
        <v>26</v>
      </c>
      <c r="H21" s="3" t="s">
        <v>27</v>
      </c>
      <c r="I21" s="3" t="s">
        <v>28</v>
      </c>
      <c r="J21" s="3" t="s">
        <v>56</v>
      </c>
      <c r="K21" s="3" t="s">
        <v>30</v>
      </c>
      <c r="L21" s="3" t="s">
        <v>214</v>
      </c>
      <c r="M21" s="5">
        <v>2</v>
      </c>
      <c r="N21" s="2">
        <v>2</v>
      </c>
      <c r="O21" s="2">
        <v>3</v>
      </c>
      <c r="P21" s="2">
        <v>2</v>
      </c>
      <c r="Q21" s="6">
        <v>3</v>
      </c>
      <c r="R21" s="5">
        <v>3</v>
      </c>
      <c r="S21" s="2">
        <v>2</v>
      </c>
      <c r="T21" s="2">
        <v>4</v>
      </c>
      <c r="U21" s="2">
        <v>2</v>
      </c>
      <c r="V21" s="2">
        <v>3</v>
      </c>
      <c r="W21" s="5">
        <v>3</v>
      </c>
      <c r="X21" s="2">
        <v>3</v>
      </c>
      <c r="Y21" s="2">
        <v>1</v>
      </c>
      <c r="Z21" s="2">
        <v>3</v>
      </c>
      <c r="AA21" s="6">
        <v>4</v>
      </c>
      <c r="AB21" s="5">
        <v>2</v>
      </c>
      <c r="AC21" s="2">
        <v>4</v>
      </c>
      <c r="AD21" s="2">
        <v>2</v>
      </c>
      <c r="AE21" s="2">
        <v>3</v>
      </c>
      <c r="AF21" s="6">
        <v>4</v>
      </c>
      <c r="AG21" s="5">
        <v>3</v>
      </c>
      <c r="AH21" s="2">
        <v>4</v>
      </c>
      <c r="AI21" s="2">
        <v>3</v>
      </c>
      <c r="AJ21" s="6">
        <v>2</v>
      </c>
      <c r="AK21" s="3">
        <v>3</v>
      </c>
      <c r="AL21" s="3">
        <v>3</v>
      </c>
      <c r="AM21" s="3">
        <v>2</v>
      </c>
      <c r="AN21" s="3">
        <v>3</v>
      </c>
      <c r="AO21" s="3">
        <v>3</v>
      </c>
      <c r="AP21" s="5">
        <v>5</v>
      </c>
      <c r="AQ21" s="2">
        <v>3</v>
      </c>
      <c r="AR21" s="2">
        <v>2</v>
      </c>
      <c r="AS21" s="2">
        <v>3</v>
      </c>
      <c r="AT21" s="6">
        <v>2</v>
      </c>
    </row>
    <row r="22" spans="1:46" x14ac:dyDescent="0.25">
      <c r="A22" s="3">
        <v>21</v>
      </c>
      <c r="B22" s="3" t="s">
        <v>217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26</v>
      </c>
      <c r="H22" s="3" t="s">
        <v>38</v>
      </c>
      <c r="I22" s="3" t="s">
        <v>28</v>
      </c>
      <c r="J22" s="3" t="s">
        <v>29</v>
      </c>
      <c r="K22" s="3" t="s">
        <v>30</v>
      </c>
      <c r="L22" s="3" t="s">
        <v>216</v>
      </c>
      <c r="M22" s="5">
        <v>5</v>
      </c>
      <c r="N22" s="2">
        <v>4</v>
      </c>
      <c r="O22" s="2">
        <v>3</v>
      </c>
      <c r="P22" s="2">
        <v>4</v>
      </c>
      <c r="Q22" s="6">
        <v>4</v>
      </c>
      <c r="R22" s="5">
        <v>4</v>
      </c>
      <c r="S22" s="2">
        <v>5</v>
      </c>
      <c r="T22" s="2">
        <v>3</v>
      </c>
      <c r="U22" s="2">
        <v>5</v>
      </c>
      <c r="V22" s="2">
        <v>5</v>
      </c>
      <c r="W22" s="5">
        <v>4</v>
      </c>
      <c r="X22" s="2">
        <v>4</v>
      </c>
      <c r="Y22" s="2">
        <v>3</v>
      </c>
      <c r="Z22" s="2">
        <v>5</v>
      </c>
      <c r="AA22" s="6">
        <v>2</v>
      </c>
      <c r="AB22" s="5">
        <v>4</v>
      </c>
      <c r="AC22" s="2">
        <v>4</v>
      </c>
      <c r="AD22" s="2">
        <v>4</v>
      </c>
      <c r="AE22" s="2">
        <v>4</v>
      </c>
      <c r="AF22" s="6">
        <v>4</v>
      </c>
      <c r="AG22" s="5">
        <v>1</v>
      </c>
      <c r="AH22" s="2">
        <v>2</v>
      </c>
      <c r="AI22" s="2">
        <v>5</v>
      </c>
      <c r="AJ22" s="6">
        <v>4</v>
      </c>
      <c r="AK22" s="3">
        <v>4</v>
      </c>
      <c r="AL22" s="3">
        <v>2</v>
      </c>
      <c r="AM22" s="3">
        <v>5</v>
      </c>
      <c r="AN22" s="3">
        <v>2</v>
      </c>
      <c r="AO22" s="3">
        <v>2</v>
      </c>
      <c r="AP22" s="5">
        <v>5</v>
      </c>
      <c r="AQ22" s="2">
        <v>3</v>
      </c>
      <c r="AR22" s="2">
        <v>3</v>
      </c>
      <c r="AS22" s="2">
        <v>2</v>
      </c>
      <c r="AT22" s="6">
        <v>3</v>
      </c>
    </row>
    <row r="23" spans="1:46" x14ac:dyDescent="0.25">
      <c r="A23" s="3">
        <v>22</v>
      </c>
      <c r="B23" s="3" t="s">
        <v>221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 t="s">
        <v>27</v>
      </c>
      <c r="I23" s="3" t="s">
        <v>40</v>
      </c>
      <c r="J23" s="3" t="s">
        <v>29</v>
      </c>
      <c r="K23" s="3" t="s">
        <v>30</v>
      </c>
      <c r="L23" s="3" t="s">
        <v>220</v>
      </c>
      <c r="M23" s="5">
        <v>2</v>
      </c>
      <c r="N23" s="2">
        <v>2</v>
      </c>
      <c r="O23" s="2">
        <v>1</v>
      </c>
      <c r="P23" s="2">
        <v>2</v>
      </c>
      <c r="Q23" s="6">
        <v>3</v>
      </c>
      <c r="R23" s="5">
        <v>1</v>
      </c>
      <c r="S23" s="2">
        <v>1</v>
      </c>
      <c r="T23" s="2">
        <v>3</v>
      </c>
      <c r="U23" s="2">
        <v>2</v>
      </c>
      <c r="V23" s="2">
        <v>3</v>
      </c>
      <c r="W23" s="5">
        <v>1</v>
      </c>
      <c r="X23" s="2">
        <v>1</v>
      </c>
      <c r="Y23" s="2">
        <v>3</v>
      </c>
      <c r="Z23" s="2">
        <v>3</v>
      </c>
      <c r="AA23" s="6">
        <v>3</v>
      </c>
      <c r="AB23" s="5">
        <v>1</v>
      </c>
      <c r="AC23" s="2">
        <v>3</v>
      </c>
      <c r="AD23" s="2">
        <v>2</v>
      </c>
      <c r="AE23" s="2">
        <v>2</v>
      </c>
      <c r="AF23" s="6">
        <v>2</v>
      </c>
      <c r="AG23" s="5">
        <v>3</v>
      </c>
      <c r="AH23" s="2">
        <v>3</v>
      </c>
      <c r="AI23" s="2">
        <v>2</v>
      </c>
      <c r="AJ23" s="6">
        <v>3</v>
      </c>
      <c r="AK23" s="3">
        <v>3</v>
      </c>
      <c r="AL23" s="3">
        <v>3</v>
      </c>
      <c r="AM23" s="3">
        <v>3</v>
      </c>
      <c r="AN23" s="3">
        <v>2</v>
      </c>
      <c r="AO23" s="3">
        <v>3</v>
      </c>
      <c r="AP23" s="5">
        <v>4</v>
      </c>
      <c r="AQ23" s="2">
        <v>2</v>
      </c>
      <c r="AR23" s="2">
        <v>2</v>
      </c>
      <c r="AS23" s="2">
        <v>2</v>
      </c>
      <c r="AT23" s="6">
        <v>2</v>
      </c>
    </row>
    <row r="24" spans="1:46" x14ac:dyDescent="0.25">
      <c r="A24" s="3">
        <v>23</v>
      </c>
      <c r="B24" s="3" t="s">
        <v>219</v>
      </c>
      <c r="C24" s="3" t="s">
        <v>33</v>
      </c>
      <c r="D24" s="3" t="s">
        <v>23</v>
      </c>
      <c r="E24" s="3" t="s">
        <v>24</v>
      </c>
      <c r="F24" s="3" t="s">
        <v>34</v>
      </c>
      <c r="G24" s="3" t="s">
        <v>26</v>
      </c>
      <c r="H24" s="3" t="s">
        <v>27</v>
      </c>
      <c r="I24" s="3" t="s">
        <v>28</v>
      </c>
      <c r="J24" s="3" t="s">
        <v>48</v>
      </c>
      <c r="K24" s="3" t="s">
        <v>49</v>
      </c>
      <c r="L24" s="3" t="s">
        <v>218</v>
      </c>
      <c r="M24" s="5">
        <v>2</v>
      </c>
      <c r="N24" s="2">
        <v>1</v>
      </c>
      <c r="O24" s="2">
        <v>2</v>
      </c>
      <c r="P24" s="2">
        <v>1</v>
      </c>
      <c r="Q24" s="6">
        <v>1</v>
      </c>
      <c r="R24" s="5">
        <v>1</v>
      </c>
      <c r="S24" s="2">
        <v>2</v>
      </c>
      <c r="T24" s="2">
        <v>3</v>
      </c>
      <c r="U24" s="2">
        <v>1</v>
      </c>
      <c r="V24" s="2">
        <v>3</v>
      </c>
      <c r="W24" s="5">
        <v>4</v>
      </c>
      <c r="X24" s="2">
        <v>3</v>
      </c>
      <c r="Y24" s="2">
        <v>3</v>
      </c>
      <c r="Z24" s="2">
        <v>5</v>
      </c>
      <c r="AA24" s="6">
        <v>4</v>
      </c>
      <c r="AB24" s="5">
        <v>2</v>
      </c>
      <c r="AC24" s="2">
        <v>2</v>
      </c>
      <c r="AD24" s="2">
        <v>2</v>
      </c>
      <c r="AE24" s="2">
        <v>2</v>
      </c>
      <c r="AF24" s="6">
        <v>1</v>
      </c>
      <c r="AG24" s="5">
        <v>3</v>
      </c>
      <c r="AH24" s="2">
        <v>4</v>
      </c>
      <c r="AI24" s="2">
        <v>3</v>
      </c>
      <c r="AJ24" s="6">
        <v>1</v>
      </c>
      <c r="AK24" s="3">
        <v>2</v>
      </c>
      <c r="AL24" s="3">
        <v>2</v>
      </c>
      <c r="AM24" s="3">
        <v>2</v>
      </c>
      <c r="AN24" s="3">
        <v>2</v>
      </c>
      <c r="AO24" s="3">
        <v>1</v>
      </c>
      <c r="AP24" s="5">
        <v>4</v>
      </c>
      <c r="AQ24" s="2">
        <v>3</v>
      </c>
      <c r="AR24" s="2">
        <v>3</v>
      </c>
      <c r="AS24" s="2">
        <v>2</v>
      </c>
      <c r="AT24" s="6">
        <v>2</v>
      </c>
    </row>
    <row r="25" spans="1:46" x14ac:dyDescent="0.25">
      <c r="A25" s="3">
        <v>24</v>
      </c>
      <c r="B25" s="3" t="s">
        <v>219</v>
      </c>
      <c r="C25" s="3" t="s">
        <v>33</v>
      </c>
      <c r="D25" s="3" t="s">
        <v>23</v>
      </c>
      <c r="E25" s="3" t="s">
        <v>24</v>
      </c>
      <c r="F25" s="3" t="s">
        <v>34</v>
      </c>
      <c r="G25" s="3" t="s">
        <v>26</v>
      </c>
      <c r="H25" s="3" t="s">
        <v>27</v>
      </c>
      <c r="I25" s="3" t="s">
        <v>28</v>
      </c>
      <c r="J25" s="3" t="s">
        <v>48</v>
      </c>
      <c r="K25" s="3" t="s">
        <v>49</v>
      </c>
      <c r="L25" s="3" t="s">
        <v>218</v>
      </c>
      <c r="M25" s="5">
        <v>1</v>
      </c>
      <c r="N25" s="2">
        <v>3</v>
      </c>
      <c r="O25" s="2">
        <v>3</v>
      </c>
      <c r="P25" s="2">
        <v>3</v>
      </c>
      <c r="Q25" s="6">
        <v>3</v>
      </c>
      <c r="R25" s="5">
        <v>2</v>
      </c>
      <c r="S25" s="2">
        <v>3</v>
      </c>
      <c r="T25" s="2">
        <v>3</v>
      </c>
      <c r="U25" s="2">
        <v>2</v>
      </c>
      <c r="V25" s="2">
        <v>3</v>
      </c>
      <c r="W25" s="5">
        <v>4</v>
      </c>
      <c r="X25" s="2">
        <v>4</v>
      </c>
      <c r="Y25" s="2">
        <v>3</v>
      </c>
      <c r="Z25" s="2">
        <v>5</v>
      </c>
      <c r="AA25" s="6">
        <v>3</v>
      </c>
      <c r="AB25" s="5">
        <v>3</v>
      </c>
      <c r="AC25" s="2">
        <v>2</v>
      </c>
      <c r="AD25" s="2">
        <v>2</v>
      </c>
      <c r="AE25" s="2">
        <v>3</v>
      </c>
      <c r="AF25" s="6">
        <v>2</v>
      </c>
      <c r="AG25" s="5">
        <v>2</v>
      </c>
      <c r="AH25" s="2">
        <v>2</v>
      </c>
      <c r="AI25" s="2">
        <v>5</v>
      </c>
      <c r="AJ25" s="6">
        <v>4</v>
      </c>
      <c r="AK25" s="3">
        <v>3</v>
      </c>
      <c r="AL25" s="3">
        <v>4</v>
      </c>
      <c r="AM25" s="3">
        <v>3</v>
      </c>
      <c r="AN25" s="3">
        <v>3</v>
      </c>
      <c r="AO25" s="3">
        <v>3</v>
      </c>
      <c r="AP25" s="5">
        <v>5</v>
      </c>
      <c r="AQ25" s="2">
        <v>3</v>
      </c>
      <c r="AR25" s="2">
        <v>3</v>
      </c>
      <c r="AS25" s="2">
        <v>2</v>
      </c>
      <c r="AT25" s="6">
        <v>3</v>
      </c>
    </row>
    <row r="26" spans="1:46" x14ac:dyDescent="0.25">
      <c r="A26" s="3">
        <v>25</v>
      </c>
      <c r="B26" s="3" t="s">
        <v>225</v>
      </c>
      <c r="C26" s="3" t="s">
        <v>22</v>
      </c>
      <c r="D26" s="3" t="s">
        <v>23</v>
      </c>
      <c r="E26" s="3" t="s">
        <v>42</v>
      </c>
      <c r="F26" s="3" t="s">
        <v>25</v>
      </c>
      <c r="G26" s="3" t="s">
        <v>26</v>
      </c>
      <c r="H26" s="3" t="s">
        <v>38</v>
      </c>
      <c r="I26" s="3" t="s">
        <v>28</v>
      </c>
      <c r="J26" s="3" t="s">
        <v>48</v>
      </c>
      <c r="K26" s="3" t="s">
        <v>30</v>
      </c>
      <c r="L26" s="3" t="s">
        <v>226</v>
      </c>
      <c r="M26" s="5">
        <v>3</v>
      </c>
      <c r="N26" s="2">
        <v>3</v>
      </c>
      <c r="O26" s="2">
        <v>4</v>
      </c>
      <c r="P26" s="2">
        <v>4</v>
      </c>
      <c r="Q26" s="6">
        <v>3</v>
      </c>
      <c r="R26" s="5">
        <v>2</v>
      </c>
      <c r="S26" s="2">
        <v>2</v>
      </c>
      <c r="T26" s="2">
        <v>2</v>
      </c>
      <c r="U26" s="2">
        <v>2</v>
      </c>
      <c r="V26" s="2">
        <v>3</v>
      </c>
      <c r="W26" s="5">
        <v>3</v>
      </c>
      <c r="X26" s="2">
        <v>5</v>
      </c>
      <c r="Y26" s="2">
        <v>3</v>
      </c>
      <c r="Z26" s="2">
        <v>5</v>
      </c>
      <c r="AA26" s="6">
        <v>2</v>
      </c>
      <c r="AB26" s="5">
        <v>3</v>
      </c>
      <c r="AC26" s="2">
        <v>3</v>
      </c>
      <c r="AD26" s="2">
        <v>3</v>
      </c>
      <c r="AE26" s="2">
        <v>3</v>
      </c>
      <c r="AF26" s="6">
        <v>3</v>
      </c>
      <c r="AG26" s="5">
        <v>1</v>
      </c>
      <c r="AH26" s="2">
        <v>1</v>
      </c>
      <c r="AI26" s="2">
        <v>5</v>
      </c>
      <c r="AJ26" s="6">
        <v>5</v>
      </c>
      <c r="AK26" s="3">
        <v>4</v>
      </c>
      <c r="AL26" s="3">
        <v>5</v>
      </c>
      <c r="AM26" s="3">
        <v>4</v>
      </c>
      <c r="AN26" s="3">
        <v>5</v>
      </c>
      <c r="AO26" s="3">
        <v>4</v>
      </c>
      <c r="AP26" s="5">
        <v>4</v>
      </c>
      <c r="AQ26" s="2">
        <v>4</v>
      </c>
      <c r="AR26" s="2">
        <v>4</v>
      </c>
      <c r="AS26" s="2">
        <v>3</v>
      </c>
      <c r="AT26" s="6">
        <v>4</v>
      </c>
    </row>
    <row r="27" spans="1:46" x14ac:dyDescent="0.25">
      <c r="A27" s="3">
        <v>26</v>
      </c>
      <c r="B27" s="3" t="s">
        <v>232</v>
      </c>
      <c r="C27" s="3" t="s">
        <v>22</v>
      </c>
      <c r="D27" s="3" t="s">
        <v>23</v>
      </c>
      <c r="E27" s="3" t="s">
        <v>42</v>
      </c>
      <c r="F27" s="3" t="s">
        <v>25</v>
      </c>
      <c r="G27" s="3" t="s">
        <v>26</v>
      </c>
      <c r="H27" s="3" t="s">
        <v>38</v>
      </c>
      <c r="I27" s="3" t="s">
        <v>28</v>
      </c>
      <c r="J27" s="3" t="s">
        <v>48</v>
      </c>
      <c r="K27" s="3" t="s">
        <v>30</v>
      </c>
      <c r="L27" s="20" t="s">
        <v>231</v>
      </c>
      <c r="M27" s="5">
        <v>2</v>
      </c>
      <c r="N27" s="2">
        <v>2</v>
      </c>
      <c r="O27" s="2">
        <v>2</v>
      </c>
      <c r="P27" s="2">
        <v>3</v>
      </c>
      <c r="Q27" s="6">
        <v>3</v>
      </c>
      <c r="R27" s="5">
        <v>2</v>
      </c>
      <c r="S27" s="2">
        <v>1</v>
      </c>
      <c r="T27" s="2">
        <v>2</v>
      </c>
      <c r="U27" s="2">
        <v>2</v>
      </c>
      <c r="V27" s="2">
        <v>3</v>
      </c>
      <c r="W27" s="5">
        <v>1</v>
      </c>
      <c r="X27" s="2">
        <v>1</v>
      </c>
      <c r="Y27" s="2">
        <v>1</v>
      </c>
      <c r="Z27" s="2">
        <v>3</v>
      </c>
      <c r="AA27" s="6">
        <v>3</v>
      </c>
      <c r="AB27" s="5">
        <v>3</v>
      </c>
      <c r="AC27" s="2">
        <v>2</v>
      </c>
      <c r="AD27" s="2">
        <v>3</v>
      </c>
      <c r="AE27" s="2">
        <v>3</v>
      </c>
      <c r="AF27" s="6">
        <v>3</v>
      </c>
      <c r="AG27" s="5">
        <v>2</v>
      </c>
      <c r="AH27" s="2">
        <v>2</v>
      </c>
      <c r="AI27" s="2">
        <v>4</v>
      </c>
      <c r="AJ27" s="6">
        <v>4</v>
      </c>
      <c r="AK27" s="3">
        <v>2</v>
      </c>
      <c r="AL27" s="3">
        <v>3</v>
      </c>
      <c r="AM27" s="3">
        <v>2</v>
      </c>
      <c r="AN27" s="3">
        <v>2</v>
      </c>
      <c r="AO27" s="3">
        <v>2</v>
      </c>
      <c r="AP27" s="5">
        <v>4</v>
      </c>
      <c r="AQ27" s="2">
        <v>2</v>
      </c>
      <c r="AR27" s="2">
        <v>3</v>
      </c>
      <c r="AS27" s="2">
        <v>2</v>
      </c>
      <c r="AT27" s="6">
        <v>2</v>
      </c>
    </row>
    <row r="28" spans="1:46" x14ac:dyDescent="0.25">
      <c r="A28" s="3">
        <v>27</v>
      </c>
      <c r="B28" s="3" t="s">
        <v>234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 t="s">
        <v>38</v>
      </c>
      <c r="I28" s="3" t="s">
        <v>44</v>
      </c>
      <c r="J28" s="3" t="s">
        <v>45</v>
      </c>
      <c r="K28" s="3" t="s">
        <v>49</v>
      </c>
      <c r="L28" s="3" t="s">
        <v>233</v>
      </c>
      <c r="M28" s="5">
        <v>2</v>
      </c>
      <c r="N28" s="2">
        <v>1</v>
      </c>
      <c r="O28" s="2">
        <v>2</v>
      </c>
      <c r="P28" s="2">
        <v>3</v>
      </c>
      <c r="Q28" s="6">
        <v>2</v>
      </c>
      <c r="R28" s="5">
        <v>1</v>
      </c>
      <c r="S28" s="2">
        <v>2</v>
      </c>
      <c r="T28" s="2">
        <v>3</v>
      </c>
      <c r="U28" s="2">
        <v>2</v>
      </c>
      <c r="V28" s="2">
        <v>3</v>
      </c>
      <c r="W28" s="5">
        <v>1</v>
      </c>
      <c r="X28" s="2">
        <v>2</v>
      </c>
      <c r="Y28" s="2">
        <v>1</v>
      </c>
      <c r="Z28" s="2">
        <v>2</v>
      </c>
      <c r="AA28" s="6">
        <v>3</v>
      </c>
      <c r="AB28" s="5">
        <v>2</v>
      </c>
      <c r="AC28" s="2">
        <v>3</v>
      </c>
      <c r="AD28" s="2">
        <v>2</v>
      </c>
      <c r="AE28" s="2">
        <v>1</v>
      </c>
      <c r="AF28" s="6">
        <v>3</v>
      </c>
      <c r="AG28" s="5">
        <v>4</v>
      </c>
      <c r="AH28" s="2">
        <v>3</v>
      </c>
      <c r="AI28" s="2">
        <v>1</v>
      </c>
      <c r="AJ28" s="6">
        <v>1</v>
      </c>
      <c r="AK28" s="3">
        <v>4</v>
      </c>
      <c r="AL28" s="3">
        <v>4</v>
      </c>
      <c r="AM28" s="3">
        <v>3</v>
      </c>
      <c r="AN28" s="3">
        <v>4</v>
      </c>
      <c r="AO28" s="3">
        <v>4</v>
      </c>
      <c r="AP28" s="5">
        <v>4</v>
      </c>
      <c r="AQ28" s="2">
        <v>3</v>
      </c>
      <c r="AR28" s="2">
        <v>2</v>
      </c>
      <c r="AS28" s="2">
        <v>2</v>
      </c>
      <c r="AT28" s="6">
        <v>2</v>
      </c>
    </row>
    <row r="29" spans="1:46" x14ac:dyDescent="0.25">
      <c r="A29" s="3">
        <v>28</v>
      </c>
      <c r="B29" s="3" t="s">
        <v>240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26</v>
      </c>
      <c r="H29" s="3" t="s">
        <v>27</v>
      </c>
      <c r="I29" s="3" t="s">
        <v>40</v>
      </c>
      <c r="J29" s="3" t="s">
        <v>45</v>
      </c>
      <c r="K29" s="3" t="s">
        <v>30</v>
      </c>
      <c r="L29" s="3" t="s">
        <v>239</v>
      </c>
      <c r="M29" s="5">
        <v>5</v>
      </c>
      <c r="N29" s="2">
        <v>4</v>
      </c>
      <c r="O29" s="2">
        <v>4</v>
      </c>
      <c r="P29" s="2">
        <v>3</v>
      </c>
      <c r="Q29" s="6">
        <v>4</v>
      </c>
      <c r="R29" s="5">
        <v>2</v>
      </c>
      <c r="S29" s="2">
        <v>2</v>
      </c>
      <c r="T29" s="2">
        <v>4</v>
      </c>
      <c r="U29" s="2">
        <v>1</v>
      </c>
      <c r="V29" s="2">
        <v>5</v>
      </c>
      <c r="W29" s="5">
        <v>4</v>
      </c>
      <c r="X29" s="2">
        <v>2</v>
      </c>
      <c r="Y29" s="2">
        <v>1</v>
      </c>
      <c r="Z29" s="2">
        <v>4</v>
      </c>
      <c r="AA29" s="6">
        <v>1</v>
      </c>
      <c r="AB29" s="5">
        <v>4</v>
      </c>
      <c r="AC29" s="2">
        <v>2</v>
      </c>
      <c r="AD29" s="2">
        <v>2</v>
      </c>
      <c r="AE29" s="2">
        <v>2</v>
      </c>
      <c r="AF29" s="6">
        <v>3</v>
      </c>
      <c r="AG29" s="5">
        <v>1</v>
      </c>
      <c r="AH29" s="2">
        <v>2</v>
      </c>
      <c r="AI29" s="2">
        <v>5</v>
      </c>
      <c r="AJ29" s="6">
        <v>4</v>
      </c>
      <c r="AK29" s="3">
        <v>3</v>
      </c>
      <c r="AL29" s="3">
        <v>3</v>
      </c>
      <c r="AM29" s="3">
        <v>2</v>
      </c>
      <c r="AN29" s="3">
        <v>3</v>
      </c>
      <c r="AO29" s="3">
        <v>1</v>
      </c>
      <c r="AP29" s="5">
        <v>4</v>
      </c>
      <c r="AQ29" s="2">
        <v>3</v>
      </c>
      <c r="AR29" s="2">
        <v>4</v>
      </c>
      <c r="AS29" s="2">
        <v>3</v>
      </c>
      <c r="AT29" s="6">
        <v>3</v>
      </c>
    </row>
    <row r="30" spans="1:46" x14ac:dyDescent="0.25">
      <c r="A30" s="3">
        <v>29</v>
      </c>
      <c r="B30" s="3" t="s">
        <v>240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 t="s">
        <v>27</v>
      </c>
      <c r="I30" s="3" t="s">
        <v>40</v>
      </c>
      <c r="J30" s="3" t="s">
        <v>45</v>
      </c>
      <c r="K30" s="3" t="s">
        <v>30</v>
      </c>
      <c r="L30" s="3" t="s">
        <v>239</v>
      </c>
      <c r="M30" s="5">
        <v>3</v>
      </c>
      <c r="N30" s="2">
        <v>2</v>
      </c>
      <c r="O30" s="2">
        <v>2</v>
      </c>
      <c r="P30" s="2">
        <v>2</v>
      </c>
      <c r="Q30" s="6">
        <v>2</v>
      </c>
      <c r="R30" s="5">
        <v>1</v>
      </c>
      <c r="S30" s="2">
        <v>2</v>
      </c>
      <c r="T30" s="2">
        <v>2</v>
      </c>
      <c r="U30" s="2">
        <v>1</v>
      </c>
      <c r="V30" s="2">
        <v>3</v>
      </c>
      <c r="W30" s="5">
        <v>3</v>
      </c>
      <c r="X30" s="2">
        <v>3</v>
      </c>
      <c r="Y30" s="2">
        <v>2</v>
      </c>
      <c r="Z30" s="2">
        <v>1</v>
      </c>
      <c r="AA30" s="6">
        <v>2</v>
      </c>
      <c r="AB30" s="5">
        <v>3</v>
      </c>
      <c r="AC30" s="2">
        <v>2</v>
      </c>
      <c r="AD30" s="2">
        <v>1</v>
      </c>
      <c r="AE30" s="2">
        <v>3</v>
      </c>
      <c r="AF30" s="6">
        <v>2</v>
      </c>
      <c r="AG30" s="5">
        <v>4</v>
      </c>
      <c r="AH30" s="2">
        <v>3</v>
      </c>
      <c r="AI30" s="2">
        <v>3</v>
      </c>
      <c r="AJ30" s="6">
        <v>2</v>
      </c>
      <c r="AK30" s="3">
        <v>3</v>
      </c>
      <c r="AL30" s="3">
        <v>3</v>
      </c>
      <c r="AM30" s="3">
        <v>2</v>
      </c>
      <c r="AN30" s="3">
        <v>1</v>
      </c>
      <c r="AO30" s="3">
        <v>1</v>
      </c>
      <c r="AP30" s="5">
        <v>4</v>
      </c>
      <c r="AQ30" s="2">
        <v>2</v>
      </c>
      <c r="AR30" s="2">
        <v>3</v>
      </c>
      <c r="AS30" s="2">
        <v>2</v>
      </c>
      <c r="AT30" s="6">
        <v>3</v>
      </c>
    </row>
    <row r="31" spans="1:46" x14ac:dyDescent="0.25">
      <c r="A31" s="3">
        <v>30</v>
      </c>
      <c r="B31" s="3" t="s">
        <v>237</v>
      </c>
      <c r="C31" s="3" t="s">
        <v>22</v>
      </c>
      <c r="D31" s="3" t="s">
        <v>23</v>
      </c>
      <c r="E31" s="3" t="s">
        <v>42</v>
      </c>
      <c r="F31" s="3" t="s">
        <v>25</v>
      </c>
      <c r="G31" s="3" t="s">
        <v>26</v>
      </c>
      <c r="H31" s="3" t="s">
        <v>38</v>
      </c>
      <c r="I31" s="3" t="s">
        <v>40</v>
      </c>
      <c r="J31" s="3" t="s">
        <v>45</v>
      </c>
      <c r="K31" s="3" t="s">
        <v>30</v>
      </c>
      <c r="L31" s="3" t="s">
        <v>238</v>
      </c>
      <c r="M31" s="5">
        <v>3</v>
      </c>
      <c r="N31" s="2">
        <v>3</v>
      </c>
      <c r="O31" s="2">
        <v>4</v>
      </c>
      <c r="P31" s="2">
        <v>3</v>
      </c>
      <c r="Q31" s="6">
        <v>3</v>
      </c>
      <c r="R31" s="5">
        <v>3</v>
      </c>
      <c r="S31" s="2">
        <v>3</v>
      </c>
      <c r="T31" s="2">
        <v>5</v>
      </c>
      <c r="U31" s="2">
        <v>3</v>
      </c>
      <c r="V31" s="2">
        <v>5</v>
      </c>
      <c r="W31" s="5">
        <v>3</v>
      </c>
      <c r="X31" s="2">
        <v>3</v>
      </c>
      <c r="Y31" s="2">
        <v>3</v>
      </c>
      <c r="Z31" s="2">
        <v>3</v>
      </c>
      <c r="AA31" s="6">
        <v>3</v>
      </c>
      <c r="AB31" s="5">
        <v>4</v>
      </c>
      <c r="AC31" s="2">
        <v>5</v>
      </c>
      <c r="AD31" s="2">
        <v>3</v>
      </c>
      <c r="AE31" s="2">
        <v>4</v>
      </c>
      <c r="AF31" s="6">
        <v>4</v>
      </c>
      <c r="AG31" s="5">
        <v>2</v>
      </c>
      <c r="AH31" s="2">
        <v>2</v>
      </c>
      <c r="AI31" s="2">
        <v>4</v>
      </c>
      <c r="AJ31" s="6">
        <v>3</v>
      </c>
      <c r="AK31" s="3">
        <v>3</v>
      </c>
      <c r="AL31" s="3">
        <v>4</v>
      </c>
      <c r="AM31" s="3">
        <v>5</v>
      </c>
      <c r="AN31" s="3">
        <v>3</v>
      </c>
      <c r="AO31" s="3">
        <v>1</v>
      </c>
      <c r="AP31" s="5">
        <v>5</v>
      </c>
      <c r="AQ31" s="2">
        <v>3</v>
      </c>
      <c r="AR31" s="2">
        <v>3</v>
      </c>
      <c r="AS31" s="2">
        <v>2</v>
      </c>
      <c r="AT31" s="6">
        <v>3</v>
      </c>
    </row>
    <row r="32" spans="1:46" x14ac:dyDescent="0.25">
      <c r="A32" s="3">
        <v>31</v>
      </c>
      <c r="B32" s="3" t="s">
        <v>237</v>
      </c>
      <c r="C32" s="3" t="s">
        <v>22</v>
      </c>
      <c r="D32" s="3" t="s">
        <v>23</v>
      </c>
      <c r="E32" s="3" t="s">
        <v>42</v>
      </c>
      <c r="F32" s="3" t="s">
        <v>25</v>
      </c>
      <c r="G32" s="3" t="s">
        <v>26</v>
      </c>
      <c r="H32" s="3" t="s">
        <v>38</v>
      </c>
      <c r="I32" s="3" t="s">
        <v>40</v>
      </c>
      <c r="J32" s="3" t="s">
        <v>45</v>
      </c>
      <c r="K32" s="3" t="s">
        <v>30</v>
      </c>
      <c r="L32" s="3" t="s">
        <v>238</v>
      </c>
      <c r="M32" s="5">
        <v>5</v>
      </c>
      <c r="N32" s="2">
        <v>5</v>
      </c>
      <c r="O32" s="2">
        <v>3</v>
      </c>
      <c r="P32" s="2">
        <v>4</v>
      </c>
      <c r="Q32" s="6">
        <v>4</v>
      </c>
      <c r="R32" s="5">
        <v>1</v>
      </c>
      <c r="S32" s="2">
        <v>2</v>
      </c>
      <c r="T32" s="2">
        <v>2</v>
      </c>
      <c r="U32" s="2">
        <v>1</v>
      </c>
      <c r="V32" s="2">
        <v>2</v>
      </c>
      <c r="W32" s="5">
        <v>3</v>
      </c>
      <c r="X32" s="2">
        <v>3</v>
      </c>
      <c r="Y32" s="2">
        <v>4</v>
      </c>
      <c r="Z32" s="2">
        <v>5</v>
      </c>
      <c r="AA32" s="6">
        <v>3</v>
      </c>
      <c r="AB32" s="5">
        <v>4</v>
      </c>
      <c r="AC32" s="2">
        <v>3</v>
      </c>
      <c r="AD32" s="2">
        <v>3</v>
      </c>
      <c r="AE32" s="2">
        <v>2</v>
      </c>
      <c r="AF32" s="6">
        <v>3</v>
      </c>
      <c r="AG32" s="5">
        <v>3</v>
      </c>
      <c r="AH32" s="2">
        <v>3</v>
      </c>
      <c r="AI32" s="2">
        <v>3</v>
      </c>
      <c r="AJ32" s="6">
        <v>4</v>
      </c>
      <c r="AK32" s="3">
        <v>4</v>
      </c>
      <c r="AL32" s="3">
        <v>3</v>
      </c>
      <c r="AM32" s="3">
        <v>3</v>
      </c>
      <c r="AN32" s="3">
        <v>4</v>
      </c>
      <c r="AO32" s="3">
        <v>3</v>
      </c>
      <c r="AP32" s="5">
        <v>5</v>
      </c>
      <c r="AQ32" s="2">
        <v>3</v>
      </c>
      <c r="AR32" s="2">
        <v>3</v>
      </c>
      <c r="AS32" s="2">
        <v>4</v>
      </c>
      <c r="AT32" s="6">
        <v>2</v>
      </c>
    </row>
    <row r="33" spans="1:46" x14ac:dyDescent="0.25">
      <c r="A33" s="3">
        <v>32</v>
      </c>
      <c r="B33" s="3" t="s">
        <v>236</v>
      </c>
      <c r="C33" s="3" t="s">
        <v>33</v>
      </c>
      <c r="D33" s="3" t="s">
        <v>23</v>
      </c>
      <c r="E33" s="3" t="s">
        <v>53</v>
      </c>
      <c r="F33" s="3" t="s">
        <v>25</v>
      </c>
      <c r="G33" s="3" t="s">
        <v>60</v>
      </c>
      <c r="H33" s="3" t="s">
        <v>38</v>
      </c>
      <c r="I33" s="3" t="s">
        <v>40</v>
      </c>
      <c r="J33" s="3" t="s">
        <v>48</v>
      </c>
      <c r="K33" s="3" t="s">
        <v>30</v>
      </c>
      <c r="L33" s="3" t="s">
        <v>235</v>
      </c>
      <c r="M33" s="5">
        <v>5</v>
      </c>
      <c r="N33" s="2">
        <v>5</v>
      </c>
      <c r="O33" s="2">
        <v>4</v>
      </c>
      <c r="P33" s="2">
        <v>4</v>
      </c>
      <c r="Q33" s="6">
        <v>5</v>
      </c>
      <c r="R33" s="5">
        <v>4</v>
      </c>
      <c r="S33" s="2">
        <v>3</v>
      </c>
      <c r="T33" s="2">
        <v>5</v>
      </c>
      <c r="U33" s="2">
        <v>3</v>
      </c>
      <c r="V33" s="2">
        <v>4</v>
      </c>
      <c r="W33" s="5">
        <v>5</v>
      </c>
      <c r="X33" s="2">
        <v>4</v>
      </c>
      <c r="Y33" s="2">
        <v>4</v>
      </c>
      <c r="Z33" s="2">
        <v>5</v>
      </c>
      <c r="AA33" s="6">
        <v>4</v>
      </c>
      <c r="AB33" s="5">
        <v>4</v>
      </c>
      <c r="AC33" s="2">
        <v>3</v>
      </c>
      <c r="AD33" s="2">
        <v>3</v>
      </c>
      <c r="AE33" s="2">
        <v>3</v>
      </c>
      <c r="AF33" s="6">
        <v>3</v>
      </c>
      <c r="AG33" s="5">
        <v>2</v>
      </c>
      <c r="AH33" s="2">
        <v>2</v>
      </c>
      <c r="AI33" s="2">
        <v>3</v>
      </c>
      <c r="AJ33" s="6">
        <v>4</v>
      </c>
      <c r="AK33" s="3">
        <v>5</v>
      </c>
      <c r="AL33" s="3">
        <v>5</v>
      </c>
      <c r="AM33" s="3">
        <v>4</v>
      </c>
      <c r="AN33" s="3">
        <v>5</v>
      </c>
      <c r="AO33" s="3">
        <v>5</v>
      </c>
      <c r="AP33" s="5">
        <v>4</v>
      </c>
      <c r="AQ33" s="2">
        <v>5</v>
      </c>
      <c r="AR33" s="2">
        <v>5</v>
      </c>
      <c r="AS33" s="2">
        <v>4</v>
      </c>
      <c r="AT33" s="6">
        <v>4</v>
      </c>
    </row>
    <row r="34" spans="1:46" x14ac:dyDescent="0.25">
      <c r="A34" s="3">
        <v>33</v>
      </c>
      <c r="B34" s="3" t="s">
        <v>244</v>
      </c>
      <c r="C34" s="3" t="s">
        <v>22</v>
      </c>
      <c r="D34" s="3" t="s">
        <v>23</v>
      </c>
      <c r="E34" s="3" t="s">
        <v>42</v>
      </c>
      <c r="F34" s="3" t="s">
        <v>25</v>
      </c>
      <c r="G34" s="3" t="s">
        <v>60</v>
      </c>
      <c r="H34" s="3" t="s">
        <v>38</v>
      </c>
      <c r="I34" s="3" t="s">
        <v>28</v>
      </c>
      <c r="J34" s="3" t="s">
        <v>56</v>
      </c>
      <c r="K34" s="3" t="s">
        <v>30</v>
      </c>
      <c r="L34" s="3" t="s">
        <v>243</v>
      </c>
      <c r="M34" s="5">
        <v>5</v>
      </c>
      <c r="N34" s="2">
        <v>5</v>
      </c>
      <c r="O34" s="2">
        <v>5</v>
      </c>
      <c r="P34" s="2">
        <v>4</v>
      </c>
      <c r="Q34" s="6">
        <v>4</v>
      </c>
      <c r="R34" s="5">
        <v>3</v>
      </c>
      <c r="S34" s="2">
        <v>4</v>
      </c>
      <c r="T34" s="2">
        <v>3</v>
      </c>
      <c r="U34" s="2">
        <v>3</v>
      </c>
      <c r="V34" s="2">
        <v>4</v>
      </c>
      <c r="W34" s="5">
        <v>3</v>
      </c>
      <c r="X34" s="2">
        <v>4</v>
      </c>
      <c r="Y34" s="2">
        <v>3</v>
      </c>
      <c r="Z34" s="2">
        <v>4</v>
      </c>
      <c r="AA34" s="6">
        <v>4</v>
      </c>
      <c r="AB34" s="5">
        <v>4</v>
      </c>
      <c r="AC34" s="2">
        <v>3</v>
      </c>
      <c r="AD34" s="2">
        <v>4</v>
      </c>
      <c r="AE34" s="2">
        <v>4</v>
      </c>
      <c r="AF34" s="6">
        <v>4</v>
      </c>
      <c r="AG34" s="5">
        <v>3</v>
      </c>
      <c r="AH34" s="2">
        <v>3</v>
      </c>
      <c r="AI34" s="2">
        <v>3</v>
      </c>
      <c r="AJ34" s="6">
        <v>4</v>
      </c>
      <c r="AK34" s="3">
        <v>4</v>
      </c>
      <c r="AL34" s="3">
        <v>4</v>
      </c>
      <c r="AM34" s="3">
        <v>3</v>
      </c>
      <c r="AN34" s="3">
        <v>4</v>
      </c>
      <c r="AO34" s="3">
        <v>1</v>
      </c>
      <c r="AP34" s="5">
        <v>5</v>
      </c>
      <c r="AQ34" s="2">
        <v>4</v>
      </c>
      <c r="AR34" s="2">
        <v>4</v>
      </c>
      <c r="AS34" s="2">
        <v>3</v>
      </c>
      <c r="AT34" s="6">
        <v>5</v>
      </c>
    </row>
    <row r="35" spans="1:46" x14ac:dyDescent="0.25">
      <c r="A35" s="3">
        <v>34</v>
      </c>
      <c r="B35" s="3" t="s">
        <v>246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 t="s">
        <v>38</v>
      </c>
      <c r="I35" s="3" t="s">
        <v>28</v>
      </c>
      <c r="J35" s="3" t="s">
        <v>48</v>
      </c>
      <c r="K35" s="3" t="s">
        <v>30</v>
      </c>
      <c r="L35" s="3" t="s">
        <v>245</v>
      </c>
      <c r="M35" s="5">
        <v>5</v>
      </c>
      <c r="N35" s="2">
        <v>4</v>
      </c>
      <c r="O35" s="2">
        <v>4</v>
      </c>
      <c r="P35" s="2">
        <v>3</v>
      </c>
      <c r="Q35" s="6">
        <v>3</v>
      </c>
      <c r="R35" s="5">
        <v>3</v>
      </c>
      <c r="S35" s="2">
        <v>2</v>
      </c>
      <c r="T35" s="2">
        <v>3</v>
      </c>
      <c r="U35" s="2">
        <v>2</v>
      </c>
      <c r="V35" s="2">
        <v>2</v>
      </c>
      <c r="W35" s="5">
        <v>1</v>
      </c>
      <c r="X35" s="2">
        <v>2</v>
      </c>
      <c r="Y35" s="2">
        <v>5</v>
      </c>
      <c r="Z35" s="2">
        <v>4</v>
      </c>
      <c r="AA35" s="6">
        <v>1</v>
      </c>
      <c r="AB35" s="5">
        <v>3</v>
      </c>
      <c r="AC35" s="2">
        <v>4</v>
      </c>
      <c r="AD35" s="2">
        <v>3</v>
      </c>
      <c r="AE35" s="2">
        <v>3</v>
      </c>
      <c r="AF35" s="6">
        <v>3</v>
      </c>
      <c r="AG35" s="5">
        <v>3</v>
      </c>
      <c r="AH35" s="2">
        <v>1</v>
      </c>
      <c r="AI35" s="2">
        <v>5</v>
      </c>
      <c r="AJ35" s="6">
        <v>4</v>
      </c>
      <c r="AK35" s="3">
        <v>3</v>
      </c>
      <c r="AL35" s="3">
        <v>4</v>
      </c>
      <c r="AM35" s="3">
        <v>3</v>
      </c>
      <c r="AN35" s="3">
        <v>3</v>
      </c>
      <c r="AO35" s="3">
        <v>4</v>
      </c>
      <c r="AP35" s="5">
        <v>4</v>
      </c>
      <c r="AQ35" s="2">
        <v>4</v>
      </c>
      <c r="AR35" s="2">
        <v>2</v>
      </c>
      <c r="AS35" s="2">
        <v>2</v>
      </c>
      <c r="AT35" s="6">
        <v>4</v>
      </c>
    </row>
    <row r="36" spans="1:46" x14ac:dyDescent="0.25">
      <c r="A36" s="3">
        <v>35</v>
      </c>
      <c r="B36" s="3" t="s">
        <v>50</v>
      </c>
      <c r="C36" s="3" t="s">
        <v>22</v>
      </c>
      <c r="D36" s="3" t="s">
        <v>23</v>
      </c>
      <c r="E36" s="3" t="s">
        <v>42</v>
      </c>
      <c r="F36" s="3" t="s">
        <v>25</v>
      </c>
      <c r="G36" s="3" t="s">
        <v>26</v>
      </c>
      <c r="H36" s="3" t="s">
        <v>27</v>
      </c>
      <c r="I36" s="3" t="s">
        <v>40</v>
      </c>
      <c r="J36" s="3" t="s">
        <v>29</v>
      </c>
      <c r="K36" s="3" t="s">
        <v>30</v>
      </c>
      <c r="L36" s="3" t="s">
        <v>252</v>
      </c>
      <c r="M36" s="5">
        <v>2</v>
      </c>
      <c r="N36" s="2">
        <v>1</v>
      </c>
      <c r="O36" s="2">
        <v>2</v>
      </c>
      <c r="P36" s="2">
        <v>3</v>
      </c>
      <c r="Q36" s="6">
        <v>2</v>
      </c>
      <c r="R36" s="5">
        <v>2</v>
      </c>
      <c r="S36" s="2">
        <v>1</v>
      </c>
      <c r="T36" s="2">
        <v>2</v>
      </c>
      <c r="U36" s="2">
        <v>2</v>
      </c>
      <c r="V36" s="2">
        <v>2</v>
      </c>
      <c r="W36" s="5">
        <v>3</v>
      </c>
      <c r="X36" s="2">
        <v>2</v>
      </c>
      <c r="Y36" s="2">
        <v>2</v>
      </c>
      <c r="Z36" s="2">
        <v>2</v>
      </c>
      <c r="AA36" s="6">
        <v>3</v>
      </c>
      <c r="AB36" s="5">
        <v>2</v>
      </c>
      <c r="AC36" s="2">
        <v>3</v>
      </c>
      <c r="AD36" s="2">
        <v>2</v>
      </c>
      <c r="AE36" s="2">
        <v>3</v>
      </c>
      <c r="AF36" s="6">
        <v>2</v>
      </c>
      <c r="AG36" s="5">
        <v>3</v>
      </c>
      <c r="AH36" s="2">
        <v>4</v>
      </c>
      <c r="AI36" s="2">
        <v>3</v>
      </c>
      <c r="AJ36" s="6">
        <v>1</v>
      </c>
      <c r="AK36" s="3">
        <v>4</v>
      </c>
      <c r="AL36" s="3">
        <v>3</v>
      </c>
      <c r="AM36" s="3">
        <v>2</v>
      </c>
      <c r="AN36" s="3">
        <v>3</v>
      </c>
      <c r="AO36" s="3">
        <v>2</v>
      </c>
      <c r="AP36" s="5">
        <v>4</v>
      </c>
      <c r="AQ36" s="2">
        <v>3</v>
      </c>
      <c r="AR36" s="2">
        <v>2</v>
      </c>
      <c r="AS36" s="2">
        <v>1</v>
      </c>
      <c r="AT36" s="6">
        <v>2</v>
      </c>
    </row>
    <row r="37" spans="1:46" x14ac:dyDescent="0.25">
      <c r="A37" s="3">
        <v>36</v>
      </c>
      <c r="B37" s="3" t="s">
        <v>254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 t="s">
        <v>27</v>
      </c>
      <c r="I37" s="3" t="s">
        <v>28</v>
      </c>
      <c r="J37" s="3" t="s">
        <v>29</v>
      </c>
      <c r="K37" s="3" t="s">
        <v>49</v>
      </c>
      <c r="L37" s="3" t="s">
        <v>253</v>
      </c>
      <c r="M37" s="5">
        <v>1</v>
      </c>
      <c r="N37" s="2">
        <v>2</v>
      </c>
      <c r="O37" s="2">
        <v>2</v>
      </c>
      <c r="P37" s="2">
        <v>3</v>
      </c>
      <c r="Q37" s="6">
        <v>1</v>
      </c>
      <c r="R37" s="5">
        <v>1</v>
      </c>
      <c r="S37" s="2">
        <v>3</v>
      </c>
      <c r="T37" s="2">
        <v>3</v>
      </c>
      <c r="U37" s="2">
        <v>3</v>
      </c>
      <c r="V37" s="2">
        <v>3</v>
      </c>
      <c r="W37" s="5">
        <v>3</v>
      </c>
      <c r="X37" s="2">
        <v>1</v>
      </c>
      <c r="Y37" s="2">
        <v>3</v>
      </c>
      <c r="Z37" s="2">
        <v>2</v>
      </c>
      <c r="AA37" s="6">
        <v>3</v>
      </c>
      <c r="AB37" s="5">
        <v>3</v>
      </c>
      <c r="AC37" s="2">
        <v>3</v>
      </c>
      <c r="AD37" s="2">
        <v>3</v>
      </c>
      <c r="AE37" s="2">
        <v>2</v>
      </c>
      <c r="AF37" s="6">
        <v>2</v>
      </c>
      <c r="AG37" s="5">
        <v>4</v>
      </c>
      <c r="AH37" s="2">
        <v>4</v>
      </c>
      <c r="AI37" s="2">
        <v>3</v>
      </c>
      <c r="AJ37" s="6">
        <v>3</v>
      </c>
      <c r="AK37" s="3">
        <v>2</v>
      </c>
      <c r="AL37" s="3">
        <v>2</v>
      </c>
      <c r="AM37" s="3">
        <v>3</v>
      </c>
      <c r="AN37" s="3">
        <v>2</v>
      </c>
      <c r="AO37" s="3">
        <v>1</v>
      </c>
      <c r="AP37" s="5">
        <v>4</v>
      </c>
      <c r="AQ37" s="2">
        <v>3</v>
      </c>
      <c r="AR37" s="2">
        <v>1</v>
      </c>
      <c r="AS37" s="2">
        <v>2</v>
      </c>
      <c r="AT37" s="6">
        <v>2</v>
      </c>
    </row>
    <row r="38" spans="1:46" x14ac:dyDescent="0.25">
      <c r="A38" s="3">
        <v>37</v>
      </c>
      <c r="B38" s="3" t="s">
        <v>256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 t="s">
        <v>38</v>
      </c>
      <c r="I38" s="3" t="s">
        <v>40</v>
      </c>
      <c r="J38" s="3" t="s">
        <v>29</v>
      </c>
      <c r="K38" s="3" t="s">
        <v>30</v>
      </c>
      <c r="L38" s="3" t="s">
        <v>255</v>
      </c>
      <c r="M38" s="5">
        <v>3</v>
      </c>
      <c r="N38" s="2">
        <v>2</v>
      </c>
      <c r="O38" s="2">
        <v>3</v>
      </c>
      <c r="P38" s="2">
        <v>2</v>
      </c>
      <c r="Q38" s="6">
        <v>2</v>
      </c>
      <c r="R38" s="5">
        <v>2</v>
      </c>
      <c r="S38" s="2">
        <v>1</v>
      </c>
      <c r="T38" s="2">
        <v>4</v>
      </c>
      <c r="U38" s="2">
        <v>3</v>
      </c>
      <c r="V38" s="2">
        <v>4</v>
      </c>
      <c r="W38" s="5">
        <v>2</v>
      </c>
      <c r="X38" s="2">
        <v>2</v>
      </c>
      <c r="Y38" s="2">
        <v>2</v>
      </c>
      <c r="Z38" s="2">
        <v>3</v>
      </c>
      <c r="AA38" s="6">
        <v>2</v>
      </c>
      <c r="AB38" s="5">
        <v>2</v>
      </c>
      <c r="AC38" s="2">
        <v>3</v>
      </c>
      <c r="AD38" s="2">
        <v>1</v>
      </c>
      <c r="AE38" s="2">
        <v>1</v>
      </c>
      <c r="AF38" s="6">
        <v>1</v>
      </c>
      <c r="AG38" s="5">
        <v>5</v>
      </c>
      <c r="AH38" s="2">
        <v>3</v>
      </c>
      <c r="AI38" s="2">
        <v>4</v>
      </c>
      <c r="AJ38" s="6">
        <v>1</v>
      </c>
      <c r="AK38" s="3">
        <v>2</v>
      </c>
      <c r="AL38" s="3">
        <v>1</v>
      </c>
      <c r="AM38" s="3">
        <v>2</v>
      </c>
      <c r="AN38" s="3">
        <v>2</v>
      </c>
      <c r="AO38" s="3">
        <v>1</v>
      </c>
      <c r="AP38" s="5">
        <v>4</v>
      </c>
      <c r="AQ38" s="2">
        <v>2</v>
      </c>
      <c r="AR38" s="2">
        <v>3</v>
      </c>
      <c r="AS38" s="2">
        <v>2</v>
      </c>
      <c r="AT38" s="6">
        <v>2</v>
      </c>
    </row>
    <row r="39" spans="1:46" x14ac:dyDescent="0.25">
      <c r="A39" s="3">
        <v>38</v>
      </c>
      <c r="B39" s="3" t="s">
        <v>257</v>
      </c>
      <c r="C39" s="3" t="s">
        <v>33</v>
      </c>
      <c r="D39" s="3" t="s">
        <v>23</v>
      </c>
      <c r="E39" s="3" t="s">
        <v>42</v>
      </c>
      <c r="F39" s="3" t="s">
        <v>25</v>
      </c>
      <c r="G39" s="3" t="s">
        <v>26</v>
      </c>
      <c r="H39" s="3" t="s">
        <v>38</v>
      </c>
      <c r="I39" s="3" t="s">
        <v>44</v>
      </c>
      <c r="J39" s="3" t="s">
        <v>45</v>
      </c>
      <c r="K39" s="3" t="s">
        <v>30</v>
      </c>
      <c r="L39" s="3" t="s">
        <v>258</v>
      </c>
      <c r="M39" s="5">
        <v>4</v>
      </c>
      <c r="N39" s="2">
        <v>4</v>
      </c>
      <c r="O39" s="2">
        <v>3</v>
      </c>
      <c r="P39" s="2">
        <v>3</v>
      </c>
      <c r="Q39" s="6">
        <v>3</v>
      </c>
      <c r="R39" s="5">
        <v>4</v>
      </c>
      <c r="S39" s="2">
        <v>4</v>
      </c>
      <c r="T39" s="2">
        <v>5</v>
      </c>
      <c r="U39" s="2">
        <v>3</v>
      </c>
      <c r="V39" s="2">
        <v>5</v>
      </c>
      <c r="W39" s="5">
        <v>4</v>
      </c>
      <c r="X39" s="2">
        <v>5</v>
      </c>
      <c r="Y39" s="2">
        <v>4</v>
      </c>
      <c r="Z39" s="2">
        <v>5</v>
      </c>
      <c r="AA39" s="6">
        <v>5</v>
      </c>
      <c r="AB39" s="5">
        <v>4</v>
      </c>
      <c r="AC39" s="2">
        <v>4</v>
      </c>
      <c r="AD39" s="2">
        <v>3</v>
      </c>
      <c r="AE39" s="2">
        <v>4</v>
      </c>
      <c r="AF39" s="6">
        <v>4</v>
      </c>
      <c r="AG39" s="5">
        <v>1</v>
      </c>
      <c r="AH39" s="2">
        <v>2</v>
      </c>
      <c r="AI39" s="2">
        <v>4</v>
      </c>
      <c r="AJ39" s="6">
        <v>5</v>
      </c>
      <c r="AK39" s="3">
        <v>5</v>
      </c>
      <c r="AL39" s="3">
        <v>3</v>
      </c>
      <c r="AM39" s="3">
        <v>5</v>
      </c>
      <c r="AN39" s="3">
        <v>5</v>
      </c>
      <c r="AO39" s="3">
        <v>4</v>
      </c>
      <c r="AP39" s="5">
        <v>5</v>
      </c>
      <c r="AQ39" s="2">
        <v>2</v>
      </c>
      <c r="AR39" s="2">
        <v>5</v>
      </c>
      <c r="AS39" s="2">
        <v>4</v>
      </c>
      <c r="AT39" s="6">
        <v>2</v>
      </c>
    </row>
    <row r="40" spans="1:46" x14ac:dyDescent="0.25">
      <c r="A40" s="3">
        <v>39</v>
      </c>
      <c r="B40" s="3" t="s">
        <v>260</v>
      </c>
      <c r="C40" s="3" t="s">
        <v>22</v>
      </c>
      <c r="D40" s="3" t="s">
        <v>23</v>
      </c>
      <c r="E40" s="3" t="s">
        <v>42</v>
      </c>
      <c r="F40" s="3" t="s">
        <v>25</v>
      </c>
      <c r="G40" s="3" t="s">
        <v>26</v>
      </c>
      <c r="H40" s="3" t="s">
        <v>38</v>
      </c>
      <c r="I40" s="3" t="s">
        <v>28</v>
      </c>
      <c r="J40" s="3" t="s">
        <v>48</v>
      </c>
      <c r="K40" s="3" t="s">
        <v>30</v>
      </c>
      <c r="L40" s="3" t="s">
        <v>259</v>
      </c>
      <c r="M40" s="5">
        <v>5</v>
      </c>
      <c r="N40" s="2">
        <v>4</v>
      </c>
      <c r="O40" s="2">
        <v>3</v>
      </c>
      <c r="P40" s="2">
        <v>3</v>
      </c>
      <c r="Q40" s="6">
        <v>4</v>
      </c>
      <c r="R40" s="5">
        <v>3</v>
      </c>
      <c r="S40" s="2">
        <v>2</v>
      </c>
      <c r="T40" s="2">
        <v>4</v>
      </c>
      <c r="U40" s="2">
        <v>3</v>
      </c>
      <c r="V40" s="2">
        <v>4</v>
      </c>
      <c r="W40" s="5">
        <v>3</v>
      </c>
      <c r="X40" s="2">
        <v>2</v>
      </c>
      <c r="Y40" s="2">
        <v>5</v>
      </c>
      <c r="Z40" s="2">
        <v>5</v>
      </c>
      <c r="AA40" s="6">
        <v>1</v>
      </c>
      <c r="AB40" s="5">
        <v>3</v>
      </c>
      <c r="AC40" s="2">
        <v>5</v>
      </c>
      <c r="AD40" s="2">
        <v>4</v>
      </c>
      <c r="AE40" s="2">
        <v>4</v>
      </c>
      <c r="AF40" s="6">
        <v>4</v>
      </c>
      <c r="AG40" s="5">
        <v>3</v>
      </c>
      <c r="AH40" s="2">
        <v>3</v>
      </c>
      <c r="AI40" s="2">
        <v>3</v>
      </c>
      <c r="AJ40" s="6">
        <v>5</v>
      </c>
      <c r="AK40" s="3">
        <v>3</v>
      </c>
      <c r="AL40" s="3">
        <v>3</v>
      </c>
      <c r="AM40" s="3">
        <v>3</v>
      </c>
      <c r="AN40" s="3">
        <v>1</v>
      </c>
      <c r="AO40" s="3">
        <v>1</v>
      </c>
      <c r="AP40" s="5">
        <v>3</v>
      </c>
      <c r="AQ40" s="2">
        <v>2</v>
      </c>
      <c r="AR40" s="2">
        <v>4</v>
      </c>
      <c r="AS40" s="2">
        <v>3</v>
      </c>
      <c r="AT40" s="6">
        <v>3</v>
      </c>
    </row>
    <row r="41" spans="1:46" x14ac:dyDescent="0.25">
      <c r="A41" s="3">
        <v>40</v>
      </c>
      <c r="B41" s="3" t="s">
        <v>262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 t="s">
        <v>27</v>
      </c>
      <c r="I41" s="3" t="s">
        <v>40</v>
      </c>
      <c r="J41" s="3" t="s">
        <v>29</v>
      </c>
      <c r="K41" s="3" t="s">
        <v>30</v>
      </c>
      <c r="L41" s="3" t="s">
        <v>261</v>
      </c>
      <c r="M41" s="5">
        <v>4</v>
      </c>
      <c r="N41" s="2">
        <v>4</v>
      </c>
      <c r="O41" s="2">
        <v>3</v>
      </c>
      <c r="P41" s="2">
        <v>3</v>
      </c>
      <c r="Q41" s="6">
        <v>3</v>
      </c>
      <c r="R41" s="5">
        <v>3</v>
      </c>
      <c r="S41" s="2">
        <v>3</v>
      </c>
      <c r="T41" s="2">
        <v>3</v>
      </c>
      <c r="U41" s="2">
        <v>1</v>
      </c>
      <c r="V41" s="2">
        <v>4</v>
      </c>
      <c r="W41" s="5">
        <v>4</v>
      </c>
      <c r="X41" s="2">
        <v>4</v>
      </c>
      <c r="Y41" s="2">
        <v>3</v>
      </c>
      <c r="Z41" s="2">
        <v>4</v>
      </c>
      <c r="AA41" s="6">
        <v>3</v>
      </c>
      <c r="AB41" s="5">
        <v>5</v>
      </c>
      <c r="AC41" s="2">
        <v>5</v>
      </c>
      <c r="AD41" s="2">
        <v>5</v>
      </c>
      <c r="AE41" s="2">
        <v>4</v>
      </c>
      <c r="AF41" s="6">
        <v>4</v>
      </c>
      <c r="AG41" s="5">
        <v>2</v>
      </c>
      <c r="AH41" s="2">
        <v>2</v>
      </c>
      <c r="AI41" s="2">
        <v>5</v>
      </c>
      <c r="AJ41" s="6">
        <v>4</v>
      </c>
      <c r="AK41" s="3">
        <v>3</v>
      </c>
      <c r="AL41" s="3">
        <v>4</v>
      </c>
      <c r="AM41" s="3">
        <v>3</v>
      </c>
      <c r="AN41" s="3">
        <v>3</v>
      </c>
      <c r="AO41" s="3">
        <v>4</v>
      </c>
      <c r="AP41" s="5">
        <v>4</v>
      </c>
      <c r="AQ41" s="2">
        <v>3</v>
      </c>
      <c r="AR41" s="2">
        <v>3</v>
      </c>
      <c r="AS41" s="2">
        <v>4</v>
      </c>
      <c r="AT41" s="6">
        <v>3</v>
      </c>
    </row>
    <row r="42" spans="1:46" x14ac:dyDescent="0.25">
      <c r="A42" s="3">
        <v>41</v>
      </c>
      <c r="B42" s="3" t="s">
        <v>265</v>
      </c>
      <c r="C42" s="3" t="s">
        <v>22</v>
      </c>
      <c r="D42" s="3" t="s">
        <v>23</v>
      </c>
      <c r="E42" s="3" t="s">
        <v>42</v>
      </c>
      <c r="F42" s="3" t="s">
        <v>25</v>
      </c>
      <c r="G42" s="3" t="s">
        <v>26</v>
      </c>
      <c r="H42" s="3" t="s">
        <v>27</v>
      </c>
      <c r="I42" s="3" t="s">
        <v>28</v>
      </c>
      <c r="J42" s="3" t="s">
        <v>48</v>
      </c>
      <c r="K42" s="3" t="s">
        <v>49</v>
      </c>
      <c r="L42" s="3" t="s">
        <v>264</v>
      </c>
      <c r="M42" s="5">
        <v>3</v>
      </c>
      <c r="N42" s="2">
        <v>5</v>
      </c>
      <c r="O42" s="2">
        <v>3</v>
      </c>
      <c r="P42" s="2">
        <v>3</v>
      </c>
      <c r="Q42" s="6">
        <v>5</v>
      </c>
      <c r="R42" s="5">
        <v>4</v>
      </c>
      <c r="S42" s="2">
        <v>3</v>
      </c>
      <c r="T42" s="2">
        <v>5</v>
      </c>
      <c r="U42" s="2">
        <v>3</v>
      </c>
      <c r="V42" s="2">
        <v>5</v>
      </c>
      <c r="W42" s="5">
        <v>3</v>
      </c>
      <c r="X42" s="2">
        <v>4</v>
      </c>
      <c r="Y42" s="2">
        <v>3</v>
      </c>
      <c r="Z42" s="2">
        <v>5</v>
      </c>
      <c r="AA42" s="6">
        <v>5</v>
      </c>
      <c r="AB42" s="5">
        <v>3</v>
      </c>
      <c r="AC42" s="2">
        <v>3</v>
      </c>
      <c r="AD42" s="2">
        <v>3</v>
      </c>
      <c r="AE42" s="2">
        <v>3</v>
      </c>
      <c r="AF42" s="6">
        <v>3</v>
      </c>
      <c r="AG42" s="5">
        <v>1</v>
      </c>
      <c r="AH42" s="2">
        <v>2</v>
      </c>
      <c r="AI42" s="2">
        <v>3</v>
      </c>
      <c r="AJ42" s="6">
        <v>4</v>
      </c>
      <c r="AK42" s="3">
        <v>4</v>
      </c>
      <c r="AL42" s="3">
        <v>2</v>
      </c>
      <c r="AM42" s="3">
        <v>2</v>
      </c>
      <c r="AN42" s="3">
        <v>2</v>
      </c>
      <c r="AO42" s="3">
        <v>2</v>
      </c>
      <c r="AP42" s="5">
        <v>5</v>
      </c>
      <c r="AQ42" s="2">
        <v>4</v>
      </c>
      <c r="AR42" s="2">
        <v>4</v>
      </c>
      <c r="AS42" s="2">
        <v>4</v>
      </c>
      <c r="AT42" s="6">
        <v>3</v>
      </c>
    </row>
    <row r="43" spans="1:46" x14ac:dyDescent="0.25">
      <c r="A43" s="3">
        <v>42</v>
      </c>
      <c r="B43" s="3" t="s">
        <v>267</v>
      </c>
      <c r="C43" s="3" t="s">
        <v>22</v>
      </c>
      <c r="D43" s="3" t="s">
        <v>23</v>
      </c>
      <c r="E43" s="3" t="s">
        <v>42</v>
      </c>
      <c r="F43" s="3" t="s">
        <v>25</v>
      </c>
      <c r="G43" s="3" t="s">
        <v>26</v>
      </c>
      <c r="H43" s="3" t="s">
        <v>27</v>
      </c>
      <c r="I43" s="3" t="s">
        <v>28</v>
      </c>
      <c r="J43" s="3" t="s">
        <v>56</v>
      </c>
      <c r="K43" s="3" t="s">
        <v>30</v>
      </c>
      <c r="L43" s="3" t="s">
        <v>266</v>
      </c>
      <c r="M43" s="5">
        <v>2</v>
      </c>
      <c r="N43" s="2">
        <v>2</v>
      </c>
      <c r="O43" s="2">
        <v>3</v>
      </c>
      <c r="P43" s="2">
        <v>2</v>
      </c>
      <c r="Q43" s="6">
        <v>2</v>
      </c>
      <c r="R43" s="5">
        <v>2</v>
      </c>
      <c r="S43" s="2">
        <v>3</v>
      </c>
      <c r="T43" s="2">
        <v>3</v>
      </c>
      <c r="U43" s="2">
        <v>2</v>
      </c>
      <c r="V43" s="2">
        <v>3</v>
      </c>
      <c r="W43" s="5">
        <v>3</v>
      </c>
      <c r="X43" s="2">
        <v>1</v>
      </c>
      <c r="Y43" s="2">
        <v>2</v>
      </c>
      <c r="Z43" s="2">
        <v>3</v>
      </c>
      <c r="AA43" s="6">
        <v>2</v>
      </c>
      <c r="AB43" s="5">
        <v>2</v>
      </c>
      <c r="AC43" s="2">
        <v>2</v>
      </c>
      <c r="AD43" s="2">
        <v>2</v>
      </c>
      <c r="AE43" s="2">
        <v>3</v>
      </c>
      <c r="AF43" s="6">
        <v>2</v>
      </c>
      <c r="AG43" s="5">
        <v>4</v>
      </c>
      <c r="AH43" s="2">
        <v>3</v>
      </c>
      <c r="AI43" s="2">
        <v>4</v>
      </c>
      <c r="AJ43" s="6">
        <v>2</v>
      </c>
      <c r="AK43" s="3">
        <v>3</v>
      </c>
      <c r="AL43" s="3">
        <v>4</v>
      </c>
      <c r="AM43" s="3">
        <v>3</v>
      </c>
      <c r="AN43" s="3">
        <v>3</v>
      </c>
      <c r="AO43" s="3">
        <v>3</v>
      </c>
      <c r="AP43" s="5">
        <v>3</v>
      </c>
      <c r="AQ43" s="2">
        <v>2</v>
      </c>
      <c r="AR43" s="2">
        <v>2</v>
      </c>
      <c r="AS43" s="2">
        <v>2</v>
      </c>
      <c r="AT43" s="6">
        <v>3</v>
      </c>
    </row>
    <row r="44" spans="1:46" x14ac:dyDescent="0.25">
      <c r="A44" s="3">
        <v>43</v>
      </c>
      <c r="B44" s="3" t="s">
        <v>269</v>
      </c>
      <c r="C44" s="3" t="s">
        <v>22</v>
      </c>
      <c r="D44" s="3" t="s">
        <v>23</v>
      </c>
      <c r="E44" s="3" t="s">
        <v>42</v>
      </c>
      <c r="F44" s="3" t="s">
        <v>25</v>
      </c>
      <c r="G44" s="3" t="s">
        <v>26</v>
      </c>
      <c r="H44" s="3" t="s">
        <v>38</v>
      </c>
      <c r="I44" s="3" t="s">
        <v>28</v>
      </c>
      <c r="J44" s="3" t="s">
        <v>48</v>
      </c>
      <c r="K44" s="3" t="s">
        <v>30</v>
      </c>
      <c r="L44" s="3" t="s">
        <v>268</v>
      </c>
      <c r="M44" s="5">
        <v>2</v>
      </c>
      <c r="N44" s="2">
        <v>3</v>
      </c>
      <c r="O44" s="2">
        <v>3</v>
      </c>
      <c r="P44" s="2">
        <v>3</v>
      </c>
      <c r="Q44" s="6">
        <v>2</v>
      </c>
      <c r="R44" s="5">
        <v>3</v>
      </c>
      <c r="S44" s="2">
        <v>3</v>
      </c>
      <c r="T44" s="2">
        <v>1</v>
      </c>
      <c r="U44" s="2">
        <v>1</v>
      </c>
      <c r="V44" s="2">
        <v>3</v>
      </c>
      <c r="W44" s="5">
        <v>3</v>
      </c>
      <c r="X44" s="2">
        <v>3</v>
      </c>
      <c r="Y44" s="2">
        <v>2</v>
      </c>
      <c r="Z44" s="2">
        <v>3</v>
      </c>
      <c r="AA44" s="6">
        <v>3</v>
      </c>
      <c r="AB44" s="5">
        <v>3</v>
      </c>
      <c r="AC44" s="2">
        <v>3</v>
      </c>
      <c r="AD44" s="2">
        <v>3</v>
      </c>
      <c r="AE44" s="2">
        <v>2</v>
      </c>
      <c r="AF44" s="6">
        <v>3</v>
      </c>
      <c r="AG44" s="5">
        <v>4</v>
      </c>
      <c r="AH44" s="2">
        <v>3</v>
      </c>
      <c r="AI44" s="2">
        <v>4</v>
      </c>
      <c r="AJ44" s="6">
        <v>1</v>
      </c>
      <c r="AK44" s="3">
        <v>3</v>
      </c>
      <c r="AL44" s="3">
        <v>3</v>
      </c>
      <c r="AM44" s="3">
        <v>2</v>
      </c>
      <c r="AN44" s="3">
        <v>3</v>
      </c>
      <c r="AO44" s="3">
        <v>4</v>
      </c>
      <c r="AP44" s="5">
        <v>4</v>
      </c>
      <c r="AQ44" s="2">
        <v>1</v>
      </c>
      <c r="AR44" s="2">
        <v>2</v>
      </c>
      <c r="AS44" s="2">
        <v>1</v>
      </c>
      <c r="AT44" s="6">
        <v>1</v>
      </c>
    </row>
    <row r="45" spans="1:46" x14ac:dyDescent="0.25">
      <c r="A45" s="3">
        <v>44</v>
      </c>
      <c r="B45" s="3" t="s">
        <v>277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 t="s">
        <v>27</v>
      </c>
      <c r="I45" s="3" t="s">
        <v>40</v>
      </c>
      <c r="J45" s="3" t="s">
        <v>29</v>
      </c>
      <c r="K45" s="3" t="s">
        <v>30</v>
      </c>
      <c r="L45" s="3" t="s">
        <v>276</v>
      </c>
      <c r="M45" s="5">
        <v>3</v>
      </c>
      <c r="N45" s="2">
        <v>3</v>
      </c>
      <c r="O45" s="2">
        <v>2</v>
      </c>
      <c r="P45" s="2">
        <v>3</v>
      </c>
      <c r="Q45" s="6">
        <v>3</v>
      </c>
      <c r="R45" s="5">
        <v>2</v>
      </c>
      <c r="S45" s="2">
        <v>1</v>
      </c>
      <c r="T45" s="2">
        <v>2</v>
      </c>
      <c r="U45" s="2">
        <v>2</v>
      </c>
      <c r="V45" s="2">
        <v>5</v>
      </c>
      <c r="W45" s="5">
        <v>2</v>
      </c>
      <c r="X45" s="2">
        <v>2</v>
      </c>
      <c r="Y45" s="2">
        <v>3</v>
      </c>
      <c r="Z45" s="2">
        <v>3</v>
      </c>
      <c r="AA45" s="6">
        <v>3</v>
      </c>
      <c r="AB45" s="5">
        <v>3</v>
      </c>
      <c r="AC45" s="2">
        <v>3</v>
      </c>
      <c r="AD45" s="2">
        <v>2</v>
      </c>
      <c r="AE45" s="2">
        <v>2</v>
      </c>
      <c r="AF45" s="6">
        <v>4</v>
      </c>
      <c r="AG45" s="5">
        <v>3</v>
      </c>
      <c r="AH45" s="2">
        <v>4</v>
      </c>
      <c r="AI45" s="2">
        <v>1</v>
      </c>
      <c r="AJ45" s="6">
        <v>1</v>
      </c>
      <c r="AK45" s="3">
        <v>1</v>
      </c>
      <c r="AL45" s="3">
        <v>1</v>
      </c>
      <c r="AM45" s="3">
        <v>1</v>
      </c>
      <c r="AN45" s="3">
        <v>3</v>
      </c>
      <c r="AO45" s="3">
        <v>1</v>
      </c>
      <c r="AP45" s="5">
        <v>3</v>
      </c>
      <c r="AQ45" s="2">
        <v>4</v>
      </c>
      <c r="AR45" s="2">
        <v>5</v>
      </c>
      <c r="AS45" s="2">
        <v>4</v>
      </c>
      <c r="AT45" s="6">
        <v>4</v>
      </c>
    </row>
    <row r="46" spans="1:46" x14ac:dyDescent="0.25">
      <c r="A46" s="3">
        <v>45</v>
      </c>
      <c r="B46" s="3" t="s">
        <v>195</v>
      </c>
      <c r="C46" s="3" t="s">
        <v>22</v>
      </c>
      <c r="D46" s="3" t="s">
        <v>23</v>
      </c>
      <c r="E46" s="3" t="s">
        <v>24</v>
      </c>
      <c r="F46" s="3" t="s">
        <v>34</v>
      </c>
      <c r="G46" s="3" t="s">
        <v>26</v>
      </c>
      <c r="H46" s="3" t="s">
        <v>38</v>
      </c>
      <c r="I46" s="3" t="s">
        <v>40</v>
      </c>
      <c r="J46" s="3" t="s">
        <v>62</v>
      </c>
      <c r="K46" s="3" t="s">
        <v>30</v>
      </c>
      <c r="L46" s="3" t="s">
        <v>194</v>
      </c>
      <c r="M46" s="5">
        <v>5</v>
      </c>
      <c r="N46" s="2">
        <v>4</v>
      </c>
      <c r="O46" s="2">
        <v>4</v>
      </c>
      <c r="P46" s="2">
        <v>4</v>
      </c>
      <c r="Q46" s="6">
        <v>4</v>
      </c>
      <c r="R46" s="5">
        <v>3</v>
      </c>
      <c r="S46" s="2">
        <v>2</v>
      </c>
      <c r="T46" s="2">
        <v>3</v>
      </c>
      <c r="U46" s="2">
        <v>2</v>
      </c>
      <c r="V46" s="2">
        <v>4</v>
      </c>
      <c r="W46" s="5">
        <v>2</v>
      </c>
      <c r="X46" s="2">
        <v>2</v>
      </c>
      <c r="Y46" s="2">
        <v>2</v>
      </c>
      <c r="Z46" s="2">
        <v>2</v>
      </c>
      <c r="AA46" s="6">
        <v>2</v>
      </c>
      <c r="AB46" s="5">
        <v>2</v>
      </c>
      <c r="AC46" s="2">
        <v>3</v>
      </c>
      <c r="AD46" s="2">
        <v>1</v>
      </c>
      <c r="AE46" s="2">
        <v>2</v>
      </c>
      <c r="AF46" s="6">
        <v>2</v>
      </c>
      <c r="AG46" s="5">
        <v>3</v>
      </c>
      <c r="AH46" s="2">
        <v>3</v>
      </c>
      <c r="AI46" s="2">
        <v>3</v>
      </c>
      <c r="AJ46" s="6">
        <v>5</v>
      </c>
      <c r="AK46" s="3">
        <v>3</v>
      </c>
      <c r="AL46" s="3">
        <v>4</v>
      </c>
      <c r="AM46" s="3">
        <v>5</v>
      </c>
      <c r="AN46" s="3">
        <v>5</v>
      </c>
      <c r="AO46" s="3">
        <v>3</v>
      </c>
      <c r="AP46" s="5">
        <v>4</v>
      </c>
      <c r="AQ46" s="2">
        <v>3</v>
      </c>
      <c r="AR46" s="2">
        <v>5</v>
      </c>
      <c r="AS46" s="2">
        <v>2</v>
      </c>
      <c r="AT46" s="6">
        <v>3</v>
      </c>
    </row>
    <row r="47" spans="1:46" x14ac:dyDescent="0.25">
      <c r="A47" s="3">
        <v>46</v>
      </c>
      <c r="B47" s="3" t="s">
        <v>279</v>
      </c>
      <c r="C47" s="3" t="s">
        <v>22</v>
      </c>
      <c r="D47" s="3" t="s">
        <v>23</v>
      </c>
      <c r="E47" s="3" t="s">
        <v>42</v>
      </c>
      <c r="F47" s="3" t="s">
        <v>25</v>
      </c>
      <c r="G47" s="3" t="s">
        <v>26</v>
      </c>
      <c r="H47" s="3" t="s">
        <v>27</v>
      </c>
      <c r="I47" s="3" t="s">
        <v>28</v>
      </c>
      <c r="J47" s="3" t="s">
        <v>29</v>
      </c>
      <c r="K47" s="3" t="s">
        <v>49</v>
      </c>
      <c r="L47" s="3" t="s">
        <v>278</v>
      </c>
      <c r="M47" s="5">
        <v>3</v>
      </c>
      <c r="N47" s="2">
        <v>3</v>
      </c>
      <c r="O47" s="2">
        <v>4</v>
      </c>
      <c r="P47" s="2">
        <v>3</v>
      </c>
      <c r="Q47" s="6">
        <v>3</v>
      </c>
      <c r="R47" s="5">
        <v>3</v>
      </c>
      <c r="S47" s="2">
        <v>3</v>
      </c>
      <c r="T47" s="2">
        <v>3</v>
      </c>
      <c r="U47" s="2">
        <v>3</v>
      </c>
      <c r="V47" s="2">
        <v>3</v>
      </c>
      <c r="W47" s="5">
        <v>3</v>
      </c>
      <c r="X47" s="2">
        <v>3</v>
      </c>
      <c r="Y47" s="2">
        <v>3</v>
      </c>
      <c r="Z47" s="2">
        <v>3</v>
      </c>
      <c r="AA47" s="6">
        <v>2</v>
      </c>
      <c r="AB47" s="5">
        <v>3</v>
      </c>
      <c r="AC47" s="2">
        <v>2</v>
      </c>
      <c r="AD47" s="2">
        <v>4</v>
      </c>
      <c r="AE47" s="2">
        <v>2</v>
      </c>
      <c r="AF47" s="6">
        <v>2</v>
      </c>
      <c r="AG47" s="5">
        <v>3</v>
      </c>
      <c r="AH47" s="2">
        <v>3</v>
      </c>
      <c r="AI47" s="2">
        <v>2</v>
      </c>
      <c r="AJ47" s="6">
        <v>2</v>
      </c>
      <c r="AK47" s="3">
        <v>4</v>
      </c>
      <c r="AL47" s="3">
        <v>5</v>
      </c>
      <c r="AM47" s="3">
        <v>3</v>
      </c>
      <c r="AN47" s="3">
        <v>4</v>
      </c>
      <c r="AO47" s="3">
        <v>3</v>
      </c>
      <c r="AP47" s="5">
        <v>5</v>
      </c>
      <c r="AQ47" s="2">
        <v>5</v>
      </c>
      <c r="AR47" s="2">
        <v>5</v>
      </c>
      <c r="AS47" s="2">
        <v>5</v>
      </c>
      <c r="AT47" s="6">
        <v>5</v>
      </c>
    </row>
    <row r="48" spans="1:46" x14ac:dyDescent="0.25">
      <c r="A48" s="3">
        <v>47</v>
      </c>
      <c r="B48" s="3" t="s">
        <v>281</v>
      </c>
      <c r="C48" s="3" t="s">
        <v>22</v>
      </c>
      <c r="D48" s="3" t="s">
        <v>23</v>
      </c>
      <c r="E48" s="3" t="s">
        <v>24</v>
      </c>
      <c r="F48" s="3" t="s">
        <v>25</v>
      </c>
      <c r="G48" s="3" t="s">
        <v>26</v>
      </c>
      <c r="H48" s="3" t="s">
        <v>38</v>
      </c>
      <c r="I48" s="3" t="s">
        <v>28</v>
      </c>
      <c r="J48" s="3" t="s">
        <v>48</v>
      </c>
      <c r="K48" s="3" t="s">
        <v>49</v>
      </c>
      <c r="L48" s="3" t="s">
        <v>280</v>
      </c>
      <c r="M48" s="5">
        <v>3</v>
      </c>
      <c r="N48" s="2">
        <v>4</v>
      </c>
      <c r="O48" s="2">
        <v>4</v>
      </c>
      <c r="P48" s="2">
        <v>3</v>
      </c>
      <c r="Q48" s="6">
        <v>3</v>
      </c>
      <c r="R48" s="5">
        <v>3</v>
      </c>
      <c r="S48" s="2">
        <v>5</v>
      </c>
      <c r="T48" s="2">
        <v>3</v>
      </c>
      <c r="U48" s="2">
        <v>4</v>
      </c>
      <c r="V48" s="2">
        <v>4</v>
      </c>
      <c r="W48" s="5">
        <v>2</v>
      </c>
      <c r="X48" s="2">
        <v>2</v>
      </c>
      <c r="Y48" s="2">
        <v>3</v>
      </c>
      <c r="Z48" s="2">
        <v>3</v>
      </c>
      <c r="AA48" s="6">
        <v>2</v>
      </c>
      <c r="AB48" s="5">
        <v>5</v>
      </c>
      <c r="AC48" s="2">
        <v>4</v>
      </c>
      <c r="AD48" s="2">
        <v>3</v>
      </c>
      <c r="AE48" s="2">
        <v>4</v>
      </c>
      <c r="AF48" s="6">
        <v>4</v>
      </c>
      <c r="AG48" s="5">
        <v>2</v>
      </c>
      <c r="AH48" s="2">
        <v>3</v>
      </c>
      <c r="AI48" s="2">
        <v>4</v>
      </c>
      <c r="AJ48" s="6">
        <v>4</v>
      </c>
      <c r="AK48" s="3">
        <v>4</v>
      </c>
      <c r="AL48" s="3">
        <v>4</v>
      </c>
      <c r="AM48" s="3">
        <v>2</v>
      </c>
      <c r="AN48" s="3">
        <v>4</v>
      </c>
      <c r="AO48" s="3">
        <v>1</v>
      </c>
      <c r="AP48" s="5">
        <v>2</v>
      </c>
      <c r="AQ48" s="2">
        <v>5</v>
      </c>
      <c r="AR48" s="2">
        <v>4</v>
      </c>
      <c r="AS48" s="2">
        <v>3</v>
      </c>
      <c r="AT48" s="6">
        <v>3</v>
      </c>
    </row>
    <row r="49" spans="1:46" x14ac:dyDescent="0.25">
      <c r="A49" s="3">
        <v>48</v>
      </c>
      <c r="B49" s="3" t="s">
        <v>283</v>
      </c>
      <c r="C49" s="3" t="s">
        <v>22</v>
      </c>
      <c r="D49" s="3" t="s">
        <v>23</v>
      </c>
      <c r="E49" s="3" t="s">
        <v>42</v>
      </c>
      <c r="F49" s="3" t="s">
        <v>25</v>
      </c>
      <c r="G49" s="3" t="s">
        <v>26</v>
      </c>
      <c r="H49" s="3" t="s">
        <v>38</v>
      </c>
      <c r="I49" s="3" t="s">
        <v>40</v>
      </c>
      <c r="J49" s="3" t="s">
        <v>56</v>
      </c>
      <c r="K49" s="3" t="s">
        <v>30</v>
      </c>
      <c r="L49" s="3" t="s">
        <v>282</v>
      </c>
      <c r="M49" s="5">
        <v>1</v>
      </c>
      <c r="N49" s="2">
        <v>1</v>
      </c>
      <c r="O49" s="2">
        <v>2</v>
      </c>
      <c r="P49" s="2">
        <v>1</v>
      </c>
      <c r="Q49" s="6">
        <v>2</v>
      </c>
      <c r="R49" s="5">
        <v>2</v>
      </c>
      <c r="S49" s="2">
        <v>2</v>
      </c>
      <c r="T49" s="2">
        <v>2</v>
      </c>
      <c r="U49" s="2">
        <v>1</v>
      </c>
      <c r="V49" s="2">
        <v>3</v>
      </c>
      <c r="W49" s="5">
        <v>1</v>
      </c>
      <c r="X49" s="2">
        <v>2</v>
      </c>
      <c r="Y49" s="2">
        <v>2</v>
      </c>
      <c r="Z49" s="2">
        <v>3</v>
      </c>
      <c r="AA49" s="6">
        <v>3</v>
      </c>
      <c r="AB49" s="5">
        <v>2</v>
      </c>
      <c r="AC49" s="2">
        <v>2</v>
      </c>
      <c r="AD49" s="2">
        <v>2</v>
      </c>
      <c r="AE49" s="2">
        <v>2</v>
      </c>
      <c r="AF49" s="6">
        <v>2</v>
      </c>
      <c r="AG49" s="5">
        <v>4</v>
      </c>
      <c r="AH49" s="2">
        <v>3</v>
      </c>
      <c r="AI49" s="2">
        <v>2</v>
      </c>
      <c r="AJ49" s="6">
        <v>3</v>
      </c>
      <c r="AK49" s="3">
        <v>2</v>
      </c>
      <c r="AL49" s="3">
        <v>2</v>
      </c>
      <c r="AM49" s="3">
        <v>2</v>
      </c>
      <c r="AN49" s="3">
        <v>4</v>
      </c>
      <c r="AO49" s="3">
        <v>1</v>
      </c>
      <c r="AP49" s="5">
        <v>5</v>
      </c>
      <c r="AQ49" s="2">
        <v>2</v>
      </c>
      <c r="AR49" s="2">
        <v>5</v>
      </c>
      <c r="AS49" s="2">
        <v>2</v>
      </c>
      <c r="AT49" s="6">
        <v>2</v>
      </c>
    </row>
    <row r="50" spans="1:46" x14ac:dyDescent="0.25">
      <c r="A50" s="3">
        <v>49</v>
      </c>
      <c r="B50" s="3" t="s">
        <v>285</v>
      </c>
      <c r="C50" s="3" t="s">
        <v>22</v>
      </c>
      <c r="D50" s="3" t="s">
        <v>23</v>
      </c>
      <c r="E50" s="3" t="s">
        <v>42</v>
      </c>
      <c r="F50" s="3" t="s">
        <v>25</v>
      </c>
      <c r="G50" s="3" t="s">
        <v>26</v>
      </c>
      <c r="H50" s="3" t="s">
        <v>27</v>
      </c>
      <c r="I50" s="3" t="s">
        <v>40</v>
      </c>
      <c r="J50" s="3" t="s">
        <v>48</v>
      </c>
      <c r="K50" s="3" t="s">
        <v>49</v>
      </c>
      <c r="L50" s="3" t="s">
        <v>284</v>
      </c>
      <c r="M50" s="5">
        <v>1</v>
      </c>
      <c r="N50" s="2">
        <v>3</v>
      </c>
      <c r="O50" s="2">
        <v>3</v>
      </c>
      <c r="P50" s="2">
        <v>2</v>
      </c>
      <c r="Q50" s="6">
        <v>2</v>
      </c>
      <c r="R50" s="5">
        <v>2</v>
      </c>
      <c r="S50" s="2">
        <v>3</v>
      </c>
      <c r="T50" s="2">
        <v>3</v>
      </c>
      <c r="U50" s="2">
        <v>3</v>
      </c>
      <c r="V50" s="2">
        <v>3</v>
      </c>
      <c r="W50" s="5">
        <v>2</v>
      </c>
      <c r="X50" s="2">
        <v>2</v>
      </c>
      <c r="Y50" s="2">
        <v>2</v>
      </c>
      <c r="Z50" s="2">
        <v>3</v>
      </c>
      <c r="AA50" s="6">
        <v>3</v>
      </c>
      <c r="AB50" s="5">
        <v>3</v>
      </c>
      <c r="AC50" s="2">
        <v>3</v>
      </c>
      <c r="AD50" s="2">
        <v>2</v>
      </c>
      <c r="AE50" s="2">
        <v>3</v>
      </c>
      <c r="AF50" s="6">
        <v>3</v>
      </c>
      <c r="AG50" s="5">
        <v>3</v>
      </c>
      <c r="AH50" s="2">
        <v>3</v>
      </c>
      <c r="AI50" s="2">
        <v>3</v>
      </c>
      <c r="AJ50" s="6">
        <v>2</v>
      </c>
      <c r="AK50" s="3">
        <v>4</v>
      </c>
      <c r="AL50" s="3">
        <v>3</v>
      </c>
      <c r="AM50" s="3">
        <v>3</v>
      </c>
      <c r="AN50" s="3">
        <v>4</v>
      </c>
      <c r="AO50" s="3">
        <v>2</v>
      </c>
      <c r="AP50" s="5">
        <v>5</v>
      </c>
      <c r="AQ50" s="2">
        <v>4</v>
      </c>
      <c r="AR50" s="2">
        <v>3</v>
      </c>
      <c r="AS50" s="2">
        <v>3</v>
      </c>
      <c r="AT50" s="6">
        <v>4</v>
      </c>
    </row>
    <row r="51" spans="1:46" x14ac:dyDescent="0.25">
      <c r="A51" s="3">
        <v>50</v>
      </c>
      <c r="B51" s="3" t="s">
        <v>289</v>
      </c>
      <c r="C51" s="3" t="s">
        <v>22</v>
      </c>
      <c r="D51" s="3" t="s">
        <v>23</v>
      </c>
      <c r="E51" s="3" t="s">
        <v>24</v>
      </c>
      <c r="F51" s="3" t="s">
        <v>25</v>
      </c>
      <c r="G51" s="3" t="s">
        <v>65</v>
      </c>
      <c r="H51" s="3" t="s">
        <v>27</v>
      </c>
      <c r="I51" s="3" t="s">
        <v>40</v>
      </c>
      <c r="J51" s="3" t="s">
        <v>45</v>
      </c>
      <c r="K51" s="3" t="s">
        <v>30</v>
      </c>
      <c r="L51" s="3" t="s">
        <v>288</v>
      </c>
      <c r="M51" s="5">
        <v>5</v>
      </c>
      <c r="N51" s="2">
        <v>5</v>
      </c>
      <c r="O51" s="2">
        <v>3</v>
      </c>
      <c r="P51" s="2">
        <v>4</v>
      </c>
      <c r="Q51" s="6">
        <v>4</v>
      </c>
      <c r="R51" s="5">
        <v>5</v>
      </c>
      <c r="S51" s="2">
        <v>3</v>
      </c>
      <c r="T51" s="2">
        <v>4</v>
      </c>
      <c r="U51" s="2">
        <v>3</v>
      </c>
      <c r="V51" s="2">
        <v>5</v>
      </c>
      <c r="W51" s="5">
        <v>5</v>
      </c>
      <c r="X51" s="2">
        <v>4</v>
      </c>
      <c r="Y51" s="2">
        <v>4</v>
      </c>
      <c r="Z51" s="2">
        <v>4</v>
      </c>
      <c r="AA51" s="6">
        <v>4</v>
      </c>
      <c r="AB51" s="5">
        <v>5</v>
      </c>
      <c r="AC51" s="2">
        <v>4</v>
      </c>
      <c r="AD51" s="2">
        <v>3</v>
      </c>
      <c r="AE51" s="2">
        <v>4</v>
      </c>
      <c r="AF51" s="6">
        <v>4</v>
      </c>
      <c r="AG51" s="5">
        <v>2</v>
      </c>
      <c r="AH51" s="2">
        <v>1</v>
      </c>
      <c r="AI51" s="2">
        <v>5</v>
      </c>
      <c r="AJ51" s="6">
        <v>5</v>
      </c>
      <c r="AK51" s="3">
        <v>3</v>
      </c>
      <c r="AL51" s="3">
        <v>4</v>
      </c>
      <c r="AM51" s="3">
        <v>4</v>
      </c>
      <c r="AN51" s="3">
        <v>5</v>
      </c>
      <c r="AO51" s="3">
        <v>4</v>
      </c>
      <c r="AP51" s="5">
        <v>5</v>
      </c>
      <c r="AQ51" s="2">
        <v>3</v>
      </c>
      <c r="AR51" s="2">
        <v>4</v>
      </c>
      <c r="AS51" s="2">
        <v>3</v>
      </c>
      <c r="AT51" s="6">
        <v>3</v>
      </c>
    </row>
    <row r="52" spans="1:46" x14ac:dyDescent="0.25">
      <c r="A52" s="3">
        <v>51</v>
      </c>
      <c r="B52" s="3" t="s">
        <v>287</v>
      </c>
      <c r="C52" s="3" t="s">
        <v>22</v>
      </c>
      <c r="D52" s="3" t="s">
        <v>23</v>
      </c>
      <c r="E52" s="3" t="s">
        <v>42</v>
      </c>
      <c r="F52" s="3" t="s">
        <v>25</v>
      </c>
      <c r="G52" s="3" t="s">
        <v>26</v>
      </c>
      <c r="H52" s="3" t="s">
        <v>38</v>
      </c>
      <c r="I52" s="3" t="s">
        <v>55</v>
      </c>
      <c r="J52" s="3" t="s">
        <v>56</v>
      </c>
      <c r="K52" s="3" t="s">
        <v>49</v>
      </c>
      <c r="L52" s="3" t="s">
        <v>286</v>
      </c>
      <c r="M52" s="5">
        <v>3</v>
      </c>
      <c r="N52" s="2">
        <v>3</v>
      </c>
      <c r="O52" s="2">
        <v>3</v>
      </c>
      <c r="P52" s="2">
        <v>2</v>
      </c>
      <c r="Q52" s="6">
        <v>2</v>
      </c>
      <c r="R52" s="5">
        <v>1</v>
      </c>
      <c r="S52" s="2">
        <v>1</v>
      </c>
      <c r="T52" s="2">
        <v>2</v>
      </c>
      <c r="U52" s="2">
        <v>3</v>
      </c>
      <c r="V52" s="2">
        <v>1</v>
      </c>
      <c r="W52" s="5">
        <v>4</v>
      </c>
      <c r="X52" s="2">
        <v>3</v>
      </c>
      <c r="Y52" s="2">
        <v>3</v>
      </c>
      <c r="Z52" s="2">
        <v>3</v>
      </c>
      <c r="AA52" s="6">
        <v>3</v>
      </c>
      <c r="AB52" s="5">
        <v>2</v>
      </c>
      <c r="AC52" s="2">
        <v>2</v>
      </c>
      <c r="AD52" s="2">
        <v>1</v>
      </c>
      <c r="AE52" s="2">
        <v>2</v>
      </c>
      <c r="AF52" s="6">
        <v>2</v>
      </c>
      <c r="AG52" s="5">
        <v>5</v>
      </c>
      <c r="AH52" s="2">
        <v>4</v>
      </c>
      <c r="AI52" s="2">
        <v>1</v>
      </c>
      <c r="AJ52" s="6">
        <v>1</v>
      </c>
      <c r="AK52" s="3">
        <v>2</v>
      </c>
      <c r="AL52" s="3">
        <v>2</v>
      </c>
      <c r="AM52" s="3">
        <v>3</v>
      </c>
      <c r="AN52" s="3">
        <v>2</v>
      </c>
      <c r="AO52" s="3">
        <v>2</v>
      </c>
      <c r="AP52" s="5">
        <v>3</v>
      </c>
      <c r="AQ52" s="2">
        <v>3</v>
      </c>
      <c r="AR52" s="2">
        <v>2</v>
      </c>
      <c r="AS52" s="2">
        <v>3</v>
      </c>
      <c r="AT52" s="6">
        <v>2</v>
      </c>
    </row>
    <row r="53" spans="1:46" x14ac:dyDescent="0.25">
      <c r="A53" s="3">
        <v>52</v>
      </c>
      <c r="B53" s="3" t="s">
        <v>291</v>
      </c>
      <c r="C53" s="3" t="s">
        <v>33</v>
      </c>
      <c r="D53" s="3" t="s">
        <v>23</v>
      </c>
      <c r="E53" s="3" t="s">
        <v>42</v>
      </c>
      <c r="F53" s="3" t="s">
        <v>25</v>
      </c>
      <c r="G53" s="3" t="s">
        <v>26</v>
      </c>
      <c r="H53" s="3" t="s">
        <v>38</v>
      </c>
      <c r="I53" s="3" t="s">
        <v>40</v>
      </c>
      <c r="J53" s="3" t="s">
        <v>29</v>
      </c>
      <c r="K53" s="3" t="s">
        <v>30</v>
      </c>
      <c r="L53" s="3" t="s">
        <v>290</v>
      </c>
      <c r="M53" s="5">
        <v>3</v>
      </c>
      <c r="N53" s="2">
        <v>3</v>
      </c>
      <c r="O53" s="2">
        <v>2</v>
      </c>
      <c r="P53" s="2">
        <v>2</v>
      </c>
      <c r="Q53" s="6">
        <v>2</v>
      </c>
      <c r="R53" s="5">
        <v>2</v>
      </c>
      <c r="S53" s="2">
        <v>1</v>
      </c>
      <c r="T53" s="2">
        <v>2</v>
      </c>
      <c r="U53" s="2">
        <v>2</v>
      </c>
      <c r="V53" s="2">
        <v>3</v>
      </c>
      <c r="W53" s="5">
        <v>2</v>
      </c>
      <c r="X53" s="2">
        <v>2</v>
      </c>
      <c r="Y53" s="2">
        <v>3</v>
      </c>
      <c r="Z53" s="2">
        <v>3</v>
      </c>
      <c r="AA53" s="6">
        <v>2</v>
      </c>
      <c r="AB53" s="5">
        <v>3</v>
      </c>
      <c r="AC53" s="2">
        <v>2</v>
      </c>
      <c r="AD53" s="2">
        <v>2</v>
      </c>
      <c r="AE53" s="2">
        <v>3</v>
      </c>
      <c r="AF53" s="6">
        <v>3</v>
      </c>
      <c r="AG53" s="5">
        <v>3</v>
      </c>
      <c r="AH53" s="2">
        <v>3</v>
      </c>
      <c r="AI53" s="2">
        <v>1</v>
      </c>
      <c r="AJ53" s="6">
        <v>2</v>
      </c>
      <c r="AK53" s="3">
        <v>4</v>
      </c>
      <c r="AL53" s="3">
        <v>4</v>
      </c>
      <c r="AM53" s="3">
        <v>4</v>
      </c>
      <c r="AN53" s="3">
        <v>2</v>
      </c>
      <c r="AO53" s="3">
        <v>2</v>
      </c>
      <c r="AP53" s="5">
        <v>5</v>
      </c>
      <c r="AQ53" s="2">
        <v>5</v>
      </c>
      <c r="AR53" s="2">
        <v>5</v>
      </c>
      <c r="AS53" s="2">
        <v>5</v>
      </c>
      <c r="AT53" s="6">
        <v>3</v>
      </c>
    </row>
    <row r="54" spans="1:46" x14ac:dyDescent="0.25">
      <c r="A54" s="3">
        <v>53</v>
      </c>
      <c r="B54" s="3" t="s">
        <v>293</v>
      </c>
      <c r="C54" s="3" t="s">
        <v>33</v>
      </c>
      <c r="D54" s="3" t="s">
        <v>23</v>
      </c>
      <c r="E54" s="3" t="s">
        <v>42</v>
      </c>
      <c r="F54" s="3" t="s">
        <v>25</v>
      </c>
      <c r="G54" s="3" t="s">
        <v>26</v>
      </c>
      <c r="H54" s="3" t="s">
        <v>38</v>
      </c>
      <c r="I54" s="3" t="s">
        <v>40</v>
      </c>
      <c r="J54" s="3" t="s">
        <v>45</v>
      </c>
      <c r="K54" s="3" t="s">
        <v>30</v>
      </c>
      <c r="L54" s="3" t="s">
        <v>292</v>
      </c>
      <c r="M54" s="5">
        <v>2</v>
      </c>
      <c r="N54" s="2">
        <v>2</v>
      </c>
      <c r="O54" s="2">
        <v>2</v>
      </c>
      <c r="P54" s="2">
        <v>2</v>
      </c>
      <c r="Q54" s="6">
        <v>3</v>
      </c>
      <c r="R54" s="5">
        <v>4</v>
      </c>
      <c r="S54" s="2">
        <v>1</v>
      </c>
      <c r="T54" s="2">
        <v>2</v>
      </c>
      <c r="U54" s="2">
        <v>1</v>
      </c>
      <c r="V54" s="2">
        <v>4</v>
      </c>
      <c r="W54" s="5">
        <v>3</v>
      </c>
      <c r="X54" s="2">
        <v>1</v>
      </c>
      <c r="Y54" s="2">
        <v>1</v>
      </c>
      <c r="Z54" s="2">
        <v>3</v>
      </c>
      <c r="AA54" s="6">
        <v>3</v>
      </c>
      <c r="AB54" s="5">
        <v>1</v>
      </c>
      <c r="AC54" s="2">
        <v>3</v>
      </c>
      <c r="AD54" s="2">
        <v>3</v>
      </c>
      <c r="AE54" s="2">
        <v>2</v>
      </c>
      <c r="AF54" s="6">
        <v>2</v>
      </c>
      <c r="AG54" s="5">
        <v>4</v>
      </c>
      <c r="AH54" s="2">
        <v>3</v>
      </c>
      <c r="AI54" s="2">
        <v>3</v>
      </c>
      <c r="AJ54" s="6">
        <v>2</v>
      </c>
      <c r="AK54" s="3">
        <v>3</v>
      </c>
      <c r="AL54" s="3">
        <v>3</v>
      </c>
      <c r="AM54" s="3">
        <v>2</v>
      </c>
      <c r="AN54" s="3">
        <v>3</v>
      </c>
      <c r="AO54" s="3">
        <v>3</v>
      </c>
      <c r="AP54" s="5">
        <v>4</v>
      </c>
      <c r="AQ54" s="2">
        <v>3</v>
      </c>
      <c r="AR54" s="2">
        <v>3</v>
      </c>
      <c r="AS54" s="2">
        <v>3</v>
      </c>
      <c r="AT54" s="6">
        <v>2</v>
      </c>
    </row>
    <row r="55" spans="1:46" x14ac:dyDescent="0.25">
      <c r="A55" s="3">
        <v>54</v>
      </c>
      <c r="B55" s="3" t="s">
        <v>295</v>
      </c>
      <c r="C55" s="3" t="s">
        <v>22</v>
      </c>
      <c r="D55" s="3" t="s">
        <v>23</v>
      </c>
      <c r="E55" s="3" t="s">
        <v>42</v>
      </c>
      <c r="F55" s="3" t="s">
        <v>25</v>
      </c>
      <c r="G55" s="3" t="s">
        <v>26</v>
      </c>
      <c r="H55" s="3" t="s">
        <v>27</v>
      </c>
      <c r="I55" s="3" t="s">
        <v>28</v>
      </c>
      <c r="J55" s="3" t="s">
        <v>48</v>
      </c>
      <c r="K55" s="3" t="s">
        <v>30</v>
      </c>
      <c r="L55" s="3" t="s">
        <v>294</v>
      </c>
      <c r="M55" s="5">
        <v>1</v>
      </c>
      <c r="N55" s="2">
        <v>2</v>
      </c>
      <c r="O55" s="2">
        <v>2</v>
      </c>
      <c r="P55" s="2">
        <v>3</v>
      </c>
      <c r="Q55" s="6">
        <v>3</v>
      </c>
      <c r="R55" s="5">
        <v>2</v>
      </c>
      <c r="S55" s="2">
        <v>3</v>
      </c>
      <c r="T55" s="2">
        <v>1</v>
      </c>
      <c r="U55" s="2">
        <v>1</v>
      </c>
      <c r="V55" s="2">
        <v>3</v>
      </c>
      <c r="W55" s="5">
        <v>2</v>
      </c>
      <c r="X55" s="2">
        <v>2</v>
      </c>
      <c r="Y55" s="2">
        <v>1</v>
      </c>
      <c r="Z55" s="2">
        <v>3</v>
      </c>
      <c r="AA55" s="6">
        <v>2</v>
      </c>
      <c r="AB55" s="5">
        <v>2</v>
      </c>
      <c r="AC55" s="2">
        <v>3</v>
      </c>
      <c r="AD55" s="2">
        <v>2</v>
      </c>
      <c r="AE55" s="2">
        <v>2</v>
      </c>
      <c r="AF55" s="6">
        <v>2</v>
      </c>
      <c r="AG55" s="5">
        <v>2</v>
      </c>
      <c r="AH55" s="2">
        <v>2</v>
      </c>
      <c r="AI55" s="2">
        <v>4</v>
      </c>
      <c r="AJ55" s="6">
        <v>4</v>
      </c>
      <c r="AK55" s="3">
        <v>3</v>
      </c>
      <c r="AL55" s="3">
        <v>3</v>
      </c>
      <c r="AM55" s="3">
        <v>2</v>
      </c>
      <c r="AN55" s="3">
        <v>5</v>
      </c>
      <c r="AO55" s="3">
        <v>2</v>
      </c>
      <c r="AP55" s="5">
        <v>4</v>
      </c>
      <c r="AQ55" s="2">
        <v>3</v>
      </c>
      <c r="AR55" s="2">
        <v>3</v>
      </c>
      <c r="AS55" s="2">
        <v>2</v>
      </c>
      <c r="AT55" s="6">
        <v>3</v>
      </c>
    </row>
    <row r="56" spans="1:46" x14ac:dyDescent="0.25">
      <c r="A56" s="3">
        <v>55</v>
      </c>
      <c r="B56" s="3" t="s">
        <v>299</v>
      </c>
      <c r="C56" s="3" t="s">
        <v>22</v>
      </c>
      <c r="D56" s="3" t="s">
        <v>23</v>
      </c>
      <c r="E56" s="3" t="s">
        <v>24</v>
      </c>
      <c r="F56" s="3" t="s">
        <v>25</v>
      </c>
      <c r="G56" s="3" t="s">
        <v>26</v>
      </c>
      <c r="H56" s="3" t="s">
        <v>38</v>
      </c>
      <c r="I56" s="3" t="s">
        <v>40</v>
      </c>
      <c r="J56" s="3" t="s">
        <v>29</v>
      </c>
      <c r="K56" s="3" t="s">
        <v>30</v>
      </c>
      <c r="L56" s="3" t="s">
        <v>298</v>
      </c>
      <c r="M56" s="5">
        <v>3</v>
      </c>
      <c r="N56" s="2">
        <v>1</v>
      </c>
      <c r="O56" s="2">
        <v>2</v>
      </c>
      <c r="P56" s="2">
        <v>2</v>
      </c>
      <c r="Q56" s="6">
        <v>2</v>
      </c>
      <c r="R56" s="5">
        <v>2</v>
      </c>
      <c r="S56" s="2">
        <v>1</v>
      </c>
      <c r="T56" s="2">
        <v>2</v>
      </c>
      <c r="U56" s="2">
        <v>1</v>
      </c>
      <c r="V56" s="2">
        <v>3</v>
      </c>
      <c r="W56" s="5">
        <v>3</v>
      </c>
      <c r="X56" s="2">
        <v>3</v>
      </c>
      <c r="Y56" s="2">
        <v>1</v>
      </c>
      <c r="Z56" s="2">
        <v>3</v>
      </c>
      <c r="AA56" s="6">
        <v>3</v>
      </c>
      <c r="AB56" s="5">
        <v>1</v>
      </c>
      <c r="AC56" s="2">
        <v>2</v>
      </c>
      <c r="AD56" s="2">
        <v>2</v>
      </c>
      <c r="AE56" s="2">
        <v>2</v>
      </c>
      <c r="AF56" s="6">
        <v>2</v>
      </c>
      <c r="AG56" s="5">
        <v>4</v>
      </c>
      <c r="AH56" s="2">
        <v>4</v>
      </c>
      <c r="AI56" s="2">
        <v>1</v>
      </c>
      <c r="AJ56" s="6">
        <v>2</v>
      </c>
      <c r="AK56" s="3">
        <v>2</v>
      </c>
      <c r="AL56" s="3">
        <v>3</v>
      </c>
      <c r="AM56" s="3">
        <v>2</v>
      </c>
      <c r="AN56" s="3">
        <v>1</v>
      </c>
      <c r="AO56" s="3">
        <v>1</v>
      </c>
      <c r="AP56" s="5">
        <v>4</v>
      </c>
      <c r="AQ56" s="2">
        <v>3</v>
      </c>
      <c r="AR56" s="2">
        <v>2</v>
      </c>
      <c r="AS56" s="2">
        <v>2</v>
      </c>
      <c r="AT56" s="6">
        <v>2</v>
      </c>
    </row>
    <row r="57" spans="1:46" x14ac:dyDescent="0.25">
      <c r="A57" s="3">
        <v>56</v>
      </c>
      <c r="B57" s="3" t="s">
        <v>301</v>
      </c>
      <c r="C57" s="3" t="s">
        <v>22</v>
      </c>
      <c r="D57" s="3" t="s">
        <v>23</v>
      </c>
      <c r="E57" s="3" t="s">
        <v>42</v>
      </c>
      <c r="F57" s="3" t="s">
        <v>25</v>
      </c>
      <c r="G57" s="3" t="s">
        <v>26</v>
      </c>
      <c r="H57" s="3" t="s">
        <v>27</v>
      </c>
      <c r="I57" s="3" t="s">
        <v>40</v>
      </c>
      <c r="J57" s="3" t="s">
        <v>29</v>
      </c>
      <c r="K57" s="3" t="s">
        <v>30</v>
      </c>
      <c r="L57" s="3" t="s">
        <v>300</v>
      </c>
      <c r="M57" s="5">
        <v>3</v>
      </c>
      <c r="N57" s="2">
        <v>3</v>
      </c>
      <c r="O57" s="2">
        <v>2</v>
      </c>
      <c r="P57" s="2">
        <v>3</v>
      </c>
      <c r="Q57" s="6">
        <v>3</v>
      </c>
      <c r="R57" s="5">
        <v>4</v>
      </c>
      <c r="S57" s="2">
        <v>4</v>
      </c>
      <c r="T57" s="2">
        <v>3</v>
      </c>
      <c r="U57" s="2">
        <v>3</v>
      </c>
      <c r="V57" s="2">
        <v>4</v>
      </c>
      <c r="W57" s="5">
        <v>4</v>
      </c>
      <c r="X57" s="2">
        <v>3</v>
      </c>
      <c r="Y57" s="2">
        <v>4</v>
      </c>
      <c r="Z57" s="2">
        <v>5</v>
      </c>
      <c r="AA57" s="6">
        <v>4</v>
      </c>
      <c r="AB57" s="5">
        <v>3</v>
      </c>
      <c r="AC57" s="2">
        <v>3</v>
      </c>
      <c r="AD57" s="2">
        <v>3</v>
      </c>
      <c r="AE57" s="2">
        <v>3</v>
      </c>
      <c r="AF57" s="6">
        <v>3</v>
      </c>
      <c r="AG57" s="5">
        <v>3</v>
      </c>
      <c r="AH57" s="2">
        <v>2</v>
      </c>
      <c r="AI57" s="2">
        <v>3</v>
      </c>
      <c r="AJ57" s="6">
        <v>4</v>
      </c>
      <c r="AK57" s="3">
        <v>4</v>
      </c>
      <c r="AL57" s="3">
        <v>3</v>
      </c>
      <c r="AM57" s="3">
        <v>4</v>
      </c>
      <c r="AN57" s="3">
        <v>4</v>
      </c>
      <c r="AO57" s="3">
        <v>4</v>
      </c>
      <c r="AP57" s="5">
        <v>4</v>
      </c>
      <c r="AQ57" s="2">
        <v>2</v>
      </c>
      <c r="AR57" s="2">
        <v>3</v>
      </c>
      <c r="AS57" s="2">
        <v>4</v>
      </c>
      <c r="AT57" s="6">
        <v>2</v>
      </c>
    </row>
    <row r="58" spans="1:46" x14ac:dyDescent="0.25">
      <c r="A58" s="3">
        <v>57</v>
      </c>
      <c r="B58" s="3" t="s">
        <v>304</v>
      </c>
      <c r="C58" s="3" t="s">
        <v>22</v>
      </c>
      <c r="D58" s="3" t="s">
        <v>23</v>
      </c>
      <c r="E58" s="3" t="s">
        <v>24</v>
      </c>
      <c r="F58" s="3" t="s">
        <v>25</v>
      </c>
      <c r="G58" s="3" t="s">
        <v>26</v>
      </c>
      <c r="H58" s="3" t="s">
        <v>27</v>
      </c>
      <c r="I58" s="3" t="s">
        <v>40</v>
      </c>
      <c r="J58" s="3" t="s">
        <v>29</v>
      </c>
      <c r="K58" s="3" t="s">
        <v>30</v>
      </c>
      <c r="L58" s="3" t="s">
        <v>305</v>
      </c>
      <c r="M58" s="5">
        <v>5</v>
      </c>
      <c r="N58" s="2">
        <v>5</v>
      </c>
      <c r="O58" s="2">
        <v>3</v>
      </c>
      <c r="P58" s="2">
        <v>5</v>
      </c>
      <c r="Q58" s="6">
        <v>4</v>
      </c>
      <c r="R58" s="5">
        <v>3</v>
      </c>
      <c r="S58" s="2">
        <v>5</v>
      </c>
      <c r="T58" s="2">
        <v>3</v>
      </c>
      <c r="U58" s="2">
        <v>3</v>
      </c>
      <c r="V58" s="2">
        <v>5</v>
      </c>
      <c r="W58" s="5">
        <v>4</v>
      </c>
      <c r="X58" s="2">
        <v>5</v>
      </c>
      <c r="Y58" s="2">
        <v>3</v>
      </c>
      <c r="Z58" s="2">
        <v>4</v>
      </c>
      <c r="AA58" s="6">
        <v>4</v>
      </c>
      <c r="AB58" s="5">
        <v>4</v>
      </c>
      <c r="AC58" s="2">
        <v>4</v>
      </c>
      <c r="AD58" s="2">
        <v>4</v>
      </c>
      <c r="AE58" s="2">
        <v>3</v>
      </c>
      <c r="AF58" s="6">
        <v>4</v>
      </c>
      <c r="AG58" s="5">
        <v>2</v>
      </c>
      <c r="AH58" s="2">
        <v>2</v>
      </c>
      <c r="AI58" s="2">
        <v>4</v>
      </c>
      <c r="AJ58" s="6">
        <v>4</v>
      </c>
      <c r="AK58" s="3">
        <v>5</v>
      </c>
      <c r="AL58" s="3">
        <v>5</v>
      </c>
      <c r="AM58" s="3">
        <v>4</v>
      </c>
      <c r="AN58" s="3">
        <v>3</v>
      </c>
      <c r="AO58" s="3">
        <v>3</v>
      </c>
      <c r="AP58" s="5">
        <v>4</v>
      </c>
      <c r="AQ58" s="2">
        <v>3</v>
      </c>
      <c r="AR58" s="2">
        <v>3</v>
      </c>
      <c r="AS58" s="2">
        <v>3</v>
      </c>
      <c r="AT58" s="6">
        <v>2</v>
      </c>
    </row>
    <row r="59" spans="1:46" x14ac:dyDescent="0.25">
      <c r="A59" s="3">
        <v>58</v>
      </c>
      <c r="B59" s="3" t="s">
        <v>303</v>
      </c>
      <c r="C59" s="3" t="s">
        <v>22</v>
      </c>
      <c r="D59" s="3" t="s">
        <v>23</v>
      </c>
      <c r="E59" s="3" t="s">
        <v>24</v>
      </c>
      <c r="F59" s="3" t="s">
        <v>25</v>
      </c>
      <c r="G59" s="3" t="s">
        <v>26</v>
      </c>
      <c r="H59" s="3" t="s">
        <v>38</v>
      </c>
      <c r="I59" s="3" t="s">
        <v>40</v>
      </c>
      <c r="J59" s="3" t="s">
        <v>48</v>
      </c>
      <c r="K59" s="3" t="s">
        <v>30</v>
      </c>
      <c r="L59" s="3" t="s">
        <v>302</v>
      </c>
      <c r="M59" s="5">
        <v>1</v>
      </c>
      <c r="N59" s="2">
        <v>2</v>
      </c>
      <c r="O59" s="2">
        <v>2</v>
      </c>
      <c r="P59" s="2">
        <v>2</v>
      </c>
      <c r="Q59" s="6">
        <v>2</v>
      </c>
      <c r="R59" s="5">
        <v>2</v>
      </c>
      <c r="S59" s="2">
        <v>3</v>
      </c>
      <c r="T59" s="2">
        <v>3</v>
      </c>
      <c r="U59" s="2">
        <v>1</v>
      </c>
      <c r="V59" s="2">
        <v>3</v>
      </c>
      <c r="W59" s="5">
        <v>2</v>
      </c>
      <c r="X59" s="2">
        <v>1</v>
      </c>
      <c r="Y59" s="2">
        <v>3</v>
      </c>
      <c r="Z59" s="2">
        <v>3</v>
      </c>
      <c r="AA59" s="6">
        <v>3</v>
      </c>
      <c r="AB59" s="5">
        <v>4</v>
      </c>
      <c r="AC59" s="2">
        <v>4</v>
      </c>
      <c r="AD59" s="2">
        <v>3</v>
      </c>
      <c r="AE59" s="2">
        <v>2</v>
      </c>
      <c r="AF59" s="6">
        <v>3</v>
      </c>
      <c r="AG59" s="5">
        <v>3</v>
      </c>
      <c r="AH59" s="2">
        <v>3</v>
      </c>
      <c r="AI59" s="2">
        <v>5</v>
      </c>
      <c r="AJ59" s="6">
        <v>4</v>
      </c>
      <c r="AK59" s="3">
        <v>3</v>
      </c>
      <c r="AL59" s="3">
        <v>4</v>
      </c>
      <c r="AM59" s="3">
        <v>4</v>
      </c>
      <c r="AN59" s="3">
        <v>4</v>
      </c>
      <c r="AO59" s="3">
        <v>3</v>
      </c>
      <c r="AP59" s="5">
        <v>4</v>
      </c>
      <c r="AQ59" s="2">
        <v>2</v>
      </c>
      <c r="AR59" s="2">
        <v>3</v>
      </c>
      <c r="AS59" s="2">
        <v>2</v>
      </c>
      <c r="AT59" s="6">
        <v>3</v>
      </c>
    </row>
    <row r="60" spans="1:46" x14ac:dyDescent="0.25">
      <c r="A60" s="3">
        <v>59</v>
      </c>
      <c r="B60" s="3" t="s">
        <v>309</v>
      </c>
      <c r="C60" s="3" t="s">
        <v>22</v>
      </c>
      <c r="D60" s="3" t="s">
        <v>23</v>
      </c>
      <c r="E60" s="3" t="s">
        <v>42</v>
      </c>
      <c r="F60" s="3" t="s">
        <v>25</v>
      </c>
      <c r="G60" s="3" t="s">
        <v>26</v>
      </c>
      <c r="H60" s="3" t="s">
        <v>38</v>
      </c>
      <c r="I60" s="3" t="s">
        <v>40</v>
      </c>
      <c r="J60" s="3" t="s">
        <v>29</v>
      </c>
      <c r="K60" s="3" t="s">
        <v>49</v>
      </c>
      <c r="L60" s="3" t="s">
        <v>308</v>
      </c>
      <c r="M60" s="5">
        <v>5</v>
      </c>
      <c r="N60" s="2">
        <v>4</v>
      </c>
      <c r="O60" s="2">
        <v>4</v>
      </c>
      <c r="P60" s="2">
        <v>4</v>
      </c>
      <c r="Q60" s="6">
        <v>4</v>
      </c>
      <c r="R60" s="5">
        <v>3</v>
      </c>
      <c r="S60" s="2">
        <v>3</v>
      </c>
      <c r="T60" s="2">
        <v>4</v>
      </c>
      <c r="U60" s="2">
        <v>3</v>
      </c>
      <c r="V60" s="2">
        <v>5</v>
      </c>
      <c r="W60" s="5">
        <v>5</v>
      </c>
      <c r="X60" s="2">
        <v>2</v>
      </c>
      <c r="Y60" s="2">
        <v>2</v>
      </c>
      <c r="Z60" s="2">
        <v>5</v>
      </c>
      <c r="AA60" s="6">
        <v>2</v>
      </c>
      <c r="AB60" s="5">
        <v>4</v>
      </c>
      <c r="AC60" s="2">
        <v>3</v>
      </c>
      <c r="AD60" s="2">
        <v>3</v>
      </c>
      <c r="AE60" s="2">
        <v>3</v>
      </c>
      <c r="AF60" s="6">
        <v>4</v>
      </c>
      <c r="AG60" s="5">
        <v>1</v>
      </c>
      <c r="AH60" s="2">
        <v>1</v>
      </c>
      <c r="AI60" s="2">
        <v>5</v>
      </c>
      <c r="AJ60" s="6">
        <v>5</v>
      </c>
      <c r="AK60" s="3">
        <v>2</v>
      </c>
      <c r="AL60" s="3">
        <v>1</v>
      </c>
      <c r="AM60" s="3">
        <v>2</v>
      </c>
      <c r="AN60" s="3">
        <v>2</v>
      </c>
      <c r="AO60" s="3">
        <v>1</v>
      </c>
      <c r="AP60" s="5">
        <v>3</v>
      </c>
      <c r="AQ60" s="2">
        <v>2</v>
      </c>
      <c r="AR60" s="2">
        <v>4</v>
      </c>
      <c r="AS60" s="2">
        <v>4</v>
      </c>
      <c r="AT60" s="6">
        <v>3</v>
      </c>
    </row>
    <row r="61" spans="1:46" x14ac:dyDescent="0.25">
      <c r="A61" s="3">
        <v>60</v>
      </c>
      <c r="B61" s="3" t="s">
        <v>345</v>
      </c>
      <c r="C61" s="3" t="s">
        <v>22</v>
      </c>
      <c r="D61" s="3" t="s">
        <v>23</v>
      </c>
      <c r="E61" s="3" t="s">
        <v>24</v>
      </c>
      <c r="F61" s="3" t="s">
        <v>34</v>
      </c>
      <c r="G61" s="3" t="s">
        <v>26</v>
      </c>
      <c r="H61" s="3" t="s">
        <v>38</v>
      </c>
      <c r="I61" s="3" t="s">
        <v>28</v>
      </c>
      <c r="J61" s="3" t="s">
        <v>56</v>
      </c>
      <c r="K61" s="3" t="s">
        <v>30</v>
      </c>
      <c r="L61" s="3" t="s">
        <v>344</v>
      </c>
      <c r="M61" s="5">
        <v>3</v>
      </c>
      <c r="N61" s="2">
        <v>4</v>
      </c>
      <c r="O61" s="2">
        <v>4</v>
      </c>
      <c r="P61" s="2">
        <v>4</v>
      </c>
      <c r="Q61" s="6">
        <v>4</v>
      </c>
      <c r="R61" s="5">
        <v>2</v>
      </c>
      <c r="S61" s="2">
        <v>3</v>
      </c>
      <c r="T61" s="2">
        <v>4</v>
      </c>
      <c r="U61" s="2">
        <v>1</v>
      </c>
      <c r="V61" s="2">
        <v>5</v>
      </c>
      <c r="W61" s="5">
        <v>4</v>
      </c>
      <c r="X61" s="2">
        <v>1</v>
      </c>
      <c r="Y61" s="2">
        <v>4</v>
      </c>
      <c r="Z61" s="2">
        <v>4</v>
      </c>
      <c r="AA61" s="6">
        <v>4</v>
      </c>
      <c r="AB61" s="5">
        <v>3</v>
      </c>
      <c r="AC61" s="2">
        <v>4</v>
      </c>
      <c r="AD61" s="2">
        <v>3</v>
      </c>
      <c r="AE61" s="2">
        <v>3</v>
      </c>
      <c r="AF61" s="6">
        <v>4</v>
      </c>
      <c r="AG61" s="5">
        <v>3</v>
      </c>
      <c r="AH61" s="2">
        <v>2</v>
      </c>
      <c r="AI61" s="2">
        <v>3</v>
      </c>
      <c r="AJ61" s="6">
        <v>5</v>
      </c>
      <c r="AK61" s="3">
        <v>3</v>
      </c>
      <c r="AL61" s="3">
        <v>3</v>
      </c>
      <c r="AM61" s="3">
        <v>3</v>
      </c>
      <c r="AN61" s="3">
        <v>3</v>
      </c>
      <c r="AO61" s="3">
        <v>3</v>
      </c>
      <c r="AP61" s="5">
        <v>3</v>
      </c>
      <c r="AQ61" s="2">
        <v>2</v>
      </c>
      <c r="AR61" s="2">
        <v>5</v>
      </c>
      <c r="AS61" s="2">
        <v>4</v>
      </c>
      <c r="AT61" s="6">
        <v>3</v>
      </c>
    </row>
    <row r="62" spans="1:46" x14ac:dyDescent="0.25">
      <c r="A62" s="3">
        <v>61</v>
      </c>
      <c r="B62" s="3" t="s">
        <v>319</v>
      </c>
      <c r="C62" s="3" t="s">
        <v>22</v>
      </c>
      <c r="D62" s="3" t="s">
        <v>23</v>
      </c>
      <c r="E62" s="3" t="s">
        <v>24</v>
      </c>
      <c r="F62" s="3" t="s">
        <v>25</v>
      </c>
      <c r="G62" s="3" t="s">
        <v>26</v>
      </c>
      <c r="H62" s="3" t="s">
        <v>38</v>
      </c>
      <c r="I62" s="3" t="s">
        <v>40</v>
      </c>
      <c r="J62" s="3" t="s">
        <v>29</v>
      </c>
      <c r="K62" s="3" t="s">
        <v>30</v>
      </c>
      <c r="L62" s="3" t="s">
        <v>318</v>
      </c>
      <c r="M62" s="5">
        <v>3</v>
      </c>
      <c r="N62" s="2">
        <v>4</v>
      </c>
      <c r="O62" s="2">
        <v>4</v>
      </c>
      <c r="P62" s="2">
        <v>4</v>
      </c>
      <c r="Q62" s="6">
        <v>4</v>
      </c>
      <c r="R62" s="5">
        <v>3</v>
      </c>
      <c r="S62" s="2">
        <v>3</v>
      </c>
      <c r="T62" s="2">
        <v>5</v>
      </c>
      <c r="U62" s="2">
        <v>3</v>
      </c>
      <c r="V62" s="2">
        <v>3</v>
      </c>
      <c r="W62" s="5">
        <v>2</v>
      </c>
      <c r="X62" s="2">
        <v>3</v>
      </c>
      <c r="Y62" s="2">
        <v>4</v>
      </c>
      <c r="Z62" s="2">
        <v>2</v>
      </c>
      <c r="AA62" s="6">
        <v>5</v>
      </c>
      <c r="AB62" s="5">
        <v>4</v>
      </c>
      <c r="AC62" s="2">
        <v>4</v>
      </c>
      <c r="AD62" s="2">
        <v>5</v>
      </c>
      <c r="AE62" s="2">
        <v>4</v>
      </c>
      <c r="AF62" s="6">
        <v>5</v>
      </c>
      <c r="AG62" s="5">
        <v>2</v>
      </c>
      <c r="AH62" s="2">
        <v>3</v>
      </c>
      <c r="AI62" s="2">
        <v>3</v>
      </c>
      <c r="AJ62" s="6">
        <v>4</v>
      </c>
      <c r="AK62" s="3">
        <v>4</v>
      </c>
      <c r="AL62" s="3">
        <v>3</v>
      </c>
      <c r="AM62" s="3">
        <v>4</v>
      </c>
      <c r="AN62" s="3">
        <v>5</v>
      </c>
      <c r="AO62" s="3">
        <v>4</v>
      </c>
      <c r="AP62" s="5">
        <v>5</v>
      </c>
      <c r="AQ62" s="2">
        <v>2</v>
      </c>
      <c r="AR62" s="2">
        <v>3</v>
      </c>
      <c r="AS62" s="2">
        <v>3</v>
      </c>
      <c r="AT62" s="6">
        <v>3</v>
      </c>
    </row>
    <row r="63" spans="1:46" x14ac:dyDescent="0.25">
      <c r="A63" s="3">
        <v>62</v>
      </c>
      <c r="B63" s="3" t="s">
        <v>315</v>
      </c>
      <c r="C63" s="3" t="s">
        <v>22</v>
      </c>
      <c r="D63" s="3" t="s">
        <v>23</v>
      </c>
      <c r="E63" s="3" t="s">
        <v>24</v>
      </c>
      <c r="F63" s="3" t="s">
        <v>25</v>
      </c>
      <c r="G63" s="3" t="s">
        <v>26</v>
      </c>
      <c r="H63" s="3" t="s">
        <v>27</v>
      </c>
      <c r="I63" s="3" t="s">
        <v>40</v>
      </c>
      <c r="J63" s="3" t="s">
        <v>45</v>
      </c>
      <c r="K63" s="3" t="s">
        <v>30</v>
      </c>
      <c r="L63" s="3" t="s">
        <v>314</v>
      </c>
      <c r="M63" s="5">
        <v>2</v>
      </c>
      <c r="N63" s="2">
        <v>2</v>
      </c>
      <c r="O63" s="2">
        <v>1</v>
      </c>
      <c r="P63" s="2">
        <v>3</v>
      </c>
      <c r="Q63" s="6">
        <v>2</v>
      </c>
      <c r="R63" s="5">
        <v>2</v>
      </c>
      <c r="S63" s="2">
        <v>1</v>
      </c>
      <c r="T63" s="2">
        <v>3</v>
      </c>
      <c r="U63" s="2">
        <v>1</v>
      </c>
      <c r="V63" s="2">
        <v>2</v>
      </c>
      <c r="W63" s="5">
        <v>2</v>
      </c>
      <c r="X63" s="2">
        <v>2</v>
      </c>
      <c r="Y63" s="2">
        <v>3</v>
      </c>
      <c r="Z63" s="2">
        <v>3</v>
      </c>
      <c r="AA63" s="6">
        <v>3</v>
      </c>
      <c r="AB63" s="5">
        <v>3</v>
      </c>
      <c r="AC63" s="2">
        <v>3</v>
      </c>
      <c r="AD63" s="2">
        <v>3</v>
      </c>
      <c r="AE63" s="2">
        <v>2</v>
      </c>
      <c r="AF63" s="6">
        <v>3</v>
      </c>
      <c r="AG63" s="5">
        <v>3</v>
      </c>
      <c r="AH63" s="2">
        <v>3</v>
      </c>
      <c r="AI63" s="2">
        <v>3</v>
      </c>
      <c r="AJ63" s="6">
        <v>3</v>
      </c>
      <c r="AK63" s="3">
        <v>3</v>
      </c>
      <c r="AL63" s="3">
        <v>4</v>
      </c>
      <c r="AM63" s="3">
        <v>3</v>
      </c>
      <c r="AN63" s="3">
        <v>5</v>
      </c>
      <c r="AO63" s="3">
        <v>1</v>
      </c>
      <c r="AP63" s="5">
        <v>3</v>
      </c>
      <c r="AQ63" s="2">
        <v>1</v>
      </c>
      <c r="AR63" s="2">
        <v>3</v>
      </c>
      <c r="AS63" s="2">
        <v>2</v>
      </c>
      <c r="AT63" s="6">
        <v>3</v>
      </c>
    </row>
    <row r="64" spans="1:46" x14ac:dyDescent="0.25">
      <c r="A64" s="3">
        <v>63</v>
      </c>
      <c r="B64" s="3" t="s">
        <v>321</v>
      </c>
      <c r="C64" s="3" t="s">
        <v>33</v>
      </c>
      <c r="D64" s="3" t="s">
        <v>23</v>
      </c>
      <c r="E64" s="3" t="s">
        <v>24</v>
      </c>
      <c r="F64" s="3" t="s">
        <v>34</v>
      </c>
      <c r="G64" s="3" t="s">
        <v>65</v>
      </c>
      <c r="H64" s="3" t="s">
        <v>27</v>
      </c>
      <c r="I64" s="3" t="s">
        <v>28</v>
      </c>
      <c r="J64" s="3" t="s">
        <v>48</v>
      </c>
      <c r="K64" s="3" t="s">
        <v>49</v>
      </c>
      <c r="L64" s="3" t="s">
        <v>320</v>
      </c>
      <c r="M64" s="5">
        <v>3</v>
      </c>
      <c r="N64" s="2">
        <v>3</v>
      </c>
      <c r="O64" s="2">
        <v>2</v>
      </c>
      <c r="P64" s="2">
        <v>2</v>
      </c>
      <c r="Q64" s="6">
        <v>2</v>
      </c>
      <c r="R64" s="5">
        <v>3</v>
      </c>
      <c r="S64" s="2">
        <v>3</v>
      </c>
      <c r="T64" s="2">
        <v>2</v>
      </c>
      <c r="U64" s="2">
        <v>2</v>
      </c>
      <c r="V64" s="2">
        <v>3</v>
      </c>
      <c r="W64" s="5">
        <v>3</v>
      </c>
      <c r="X64" s="2">
        <v>4</v>
      </c>
      <c r="Y64" s="2">
        <v>3</v>
      </c>
      <c r="Z64" s="2">
        <v>4</v>
      </c>
      <c r="AA64" s="6">
        <v>3</v>
      </c>
      <c r="AB64" s="5">
        <v>3</v>
      </c>
      <c r="AC64" s="2">
        <v>2</v>
      </c>
      <c r="AD64" s="2">
        <v>3</v>
      </c>
      <c r="AE64" s="2">
        <v>2</v>
      </c>
      <c r="AF64" s="6">
        <v>3</v>
      </c>
      <c r="AG64" s="5">
        <v>2</v>
      </c>
      <c r="AH64" s="2">
        <v>2</v>
      </c>
      <c r="AI64" s="2">
        <v>4</v>
      </c>
      <c r="AJ64" s="6">
        <v>1</v>
      </c>
      <c r="AK64" s="3">
        <v>4</v>
      </c>
      <c r="AL64" s="3">
        <v>3</v>
      </c>
      <c r="AM64" s="3">
        <v>2</v>
      </c>
      <c r="AN64" s="3">
        <v>2</v>
      </c>
      <c r="AO64" s="3">
        <v>1</v>
      </c>
      <c r="AP64" s="5">
        <v>3</v>
      </c>
      <c r="AQ64" s="2">
        <v>2</v>
      </c>
      <c r="AR64" s="2">
        <v>3</v>
      </c>
      <c r="AS64" s="2">
        <v>2</v>
      </c>
      <c r="AT64" s="6">
        <v>3</v>
      </c>
    </row>
    <row r="65" spans="1:46" x14ac:dyDescent="0.25">
      <c r="A65" s="3">
        <v>64</v>
      </c>
      <c r="B65" s="3" t="s">
        <v>323</v>
      </c>
      <c r="C65" s="3" t="s">
        <v>33</v>
      </c>
      <c r="D65" s="3" t="s">
        <v>23</v>
      </c>
      <c r="E65" s="3" t="s">
        <v>42</v>
      </c>
      <c r="F65" s="3" t="s">
        <v>25</v>
      </c>
      <c r="G65" s="3" t="s">
        <v>26</v>
      </c>
      <c r="H65" s="3" t="s">
        <v>38</v>
      </c>
      <c r="I65" s="3" t="s">
        <v>28</v>
      </c>
      <c r="J65" s="3" t="s">
        <v>48</v>
      </c>
      <c r="K65" s="3" t="s">
        <v>30</v>
      </c>
      <c r="L65" s="3" t="s">
        <v>322</v>
      </c>
      <c r="M65" s="5">
        <v>3</v>
      </c>
      <c r="N65" s="2">
        <v>2</v>
      </c>
      <c r="O65" s="2">
        <v>3</v>
      </c>
      <c r="P65" s="2">
        <v>2</v>
      </c>
      <c r="Q65" s="6">
        <v>3</v>
      </c>
      <c r="R65" s="5">
        <v>3</v>
      </c>
      <c r="S65" s="2">
        <v>3</v>
      </c>
      <c r="T65" s="2">
        <v>4</v>
      </c>
      <c r="U65" s="2">
        <v>3</v>
      </c>
      <c r="V65" s="2">
        <v>4</v>
      </c>
      <c r="W65" s="5">
        <v>2</v>
      </c>
      <c r="X65" s="2">
        <v>3</v>
      </c>
      <c r="Y65" s="2">
        <v>1</v>
      </c>
      <c r="Z65" s="2">
        <v>2</v>
      </c>
      <c r="AA65" s="6">
        <v>3</v>
      </c>
      <c r="AB65" s="5">
        <v>3</v>
      </c>
      <c r="AC65" s="2">
        <v>4</v>
      </c>
      <c r="AD65" s="2">
        <v>3</v>
      </c>
      <c r="AE65" s="2">
        <v>4</v>
      </c>
      <c r="AF65" s="6">
        <v>2</v>
      </c>
      <c r="AG65" s="5">
        <v>3</v>
      </c>
      <c r="AH65" s="2">
        <v>4</v>
      </c>
      <c r="AI65" s="2">
        <v>3</v>
      </c>
      <c r="AJ65" s="6">
        <v>2</v>
      </c>
      <c r="AK65" s="3">
        <v>2</v>
      </c>
      <c r="AL65" s="3">
        <v>2</v>
      </c>
      <c r="AM65" s="3">
        <v>1</v>
      </c>
      <c r="AN65" s="3">
        <v>1</v>
      </c>
      <c r="AO65" s="3">
        <v>1</v>
      </c>
      <c r="AP65" s="5">
        <v>4</v>
      </c>
      <c r="AQ65" s="2">
        <v>2</v>
      </c>
      <c r="AR65" s="2">
        <v>3</v>
      </c>
      <c r="AS65" s="2">
        <v>3</v>
      </c>
      <c r="AT65" s="6">
        <v>2</v>
      </c>
    </row>
    <row r="66" spans="1:46" x14ac:dyDescent="0.25">
      <c r="A66" s="3">
        <v>65</v>
      </c>
      <c r="B66" s="3" t="s">
        <v>325</v>
      </c>
      <c r="C66" s="3" t="s">
        <v>33</v>
      </c>
      <c r="D66" s="3" t="s">
        <v>23</v>
      </c>
      <c r="E66" s="3" t="s">
        <v>24</v>
      </c>
      <c r="F66" s="3" t="s">
        <v>25</v>
      </c>
      <c r="G66" s="3" t="s">
        <v>65</v>
      </c>
      <c r="H66" s="3" t="s">
        <v>27</v>
      </c>
      <c r="I66" s="3" t="s">
        <v>40</v>
      </c>
      <c r="J66" s="3" t="s">
        <v>29</v>
      </c>
      <c r="K66" s="3" t="s">
        <v>30</v>
      </c>
      <c r="L66" s="3" t="s">
        <v>324</v>
      </c>
      <c r="M66" s="5">
        <v>3</v>
      </c>
      <c r="N66" s="2">
        <v>2</v>
      </c>
      <c r="O66" s="2">
        <v>3</v>
      </c>
      <c r="P66" s="2">
        <v>2</v>
      </c>
      <c r="Q66" s="6">
        <v>4</v>
      </c>
      <c r="R66" s="5">
        <v>3</v>
      </c>
      <c r="S66" s="2">
        <v>3</v>
      </c>
      <c r="T66" s="2">
        <v>4</v>
      </c>
      <c r="U66" s="2">
        <v>3</v>
      </c>
      <c r="V66" s="2">
        <v>4</v>
      </c>
      <c r="W66" s="5">
        <v>4</v>
      </c>
      <c r="X66" s="2">
        <v>4</v>
      </c>
      <c r="Y66" s="2">
        <v>3</v>
      </c>
      <c r="Z66" s="2">
        <v>3</v>
      </c>
      <c r="AA66" s="6">
        <v>4</v>
      </c>
      <c r="AB66" s="5">
        <v>3</v>
      </c>
      <c r="AC66" s="2">
        <v>4</v>
      </c>
      <c r="AD66" s="2">
        <v>3</v>
      </c>
      <c r="AE66" s="2">
        <v>3</v>
      </c>
      <c r="AF66" s="6">
        <v>4</v>
      </c>
      <c r="AG66" s="5">
        <v>3</v>
      </c>
      <c r="AH66" s="2">
        <v>2</v>
      </c>
      <c r="AI66" s="2">
        <v>3</v>
      </c>
      <c r="AJ66" s="6">
        <v>2</v>
      </c>
      <c r="AK66" s="3">
        <v>5</v>
      </c>
      <c r="AL66" s="3">
        <v>4</v>
      </c>
      <c r="AM66" s="3">
        <v>3</v>
      </c>
      <c r="AN66" s="3">
        <v>3</v>
      </c>
      <c r="AO66" s="3">
        <v>3</v>
      </c>
      <c r="AP66" s="5">
        <v>4</v>
      </c>
      <c r="AQ66" s="2">
        <v>3</v>
      </c>
      <c r="AR66" s="2">
        <v>4</v>
      </c>
      <c r="AS66" s="2">
        <v>4</v>
      </c>
      <c r="AT66" s="6">
        <v>3</v>
      </c>
    </row>
    <row r="67" spans="1:46" x14ac:dyDescent="0.25">
      <c r="A67" s="3">
        <v>66</v>
      </c>
      <c r="B67" s="3" t="s">
        <v>326</v>
      </c>
      <c r="C67" s="3" t="s">
        <v>33</v>
      </c>
      <c r="D67" s="3" t="s">
        <v>23</v>
      </c>
      <c r="E67" s="3" t="s">
        <v>24</v>
      </c>
      <c r="F67" s="3" t="s">
        <v>25</v>
      </c>
      <c r="G67" s="3" t="s">
        <v>65</v>
      </c>
      <c r="H67" s="3" t="s">
        <v>27</v>
      </c>
      <c r="I67" s="3" t="s">
        <v>28</v>
      </c>
      <c r="J67" s="3" t="s">
        <v>56</v>
      </c>
      <c r="K67" s="3" t="s">
        <v>49</v>
      </c>
      <c r="L67" s="3" t="s">
        <v>327</v>
      </c>
      <c r="M67" s="5">
        <v>1</v>
      </c>
      <c r="N67" s="2">
        <v>1</v>
      </c>
      <c r="O67" s="2">
        <v>2</v>
      </c>
      <c r="P67" s="2">
        <v>2</v>
      </c>
      <c r="Q67" s="6">
        <v>2</v>
      </c>
      <c r="R67" s="5">
        <v>1</v>
      </c>
      <c r="S67" s="2">
        <v>1</v>
      </c>
      <c r="T67" s="2">
        <v>2</v>
      </c>
      <c r="U67" s="2">
        <v>1</v>
      </c>
      <c r="V67" s="2">
        <v>2</v>
      </c>
      <c r="W67" s="5">
        <v>2</v>
      </c>
      <c r="X67" s="2">
        <v>2</v>
      </c>
      <c r="Y67" s="2">
        <v>3</v>
      </c>
      <c r="Z67" s="2">
        <v>3</v>
      </c>
      <c r="AA67" s="6">
        <v>3</v>
      </c>
      <c r="AB67" s="5">
        <v>3</v>
      </c>
      <c r="AC67" s="2">
        <v>3</v>
      </c>
      <c r="AD67" s="2">
        <v>1</v>
      </c>
      <c r="AE67" s="2">
        <v>1</v>
      </c>
      <c r="AF67" s="6">
        <v>1</v>
      </c>
      <c r="AG67" s="5">
        <v>5</v>
      </c>
      <c r="AH67" s="2">
        <v>5</v>
      </c>
      <c r="AI67" s="2">
        <v>3</v>
      </c>
      <c r="AJ67" s="6">
        <v>1</v>
      </c>
      <c r="AK67" s="3">
        <v>3</v>
      </c>
      <c r="AL67" s="3">
        <v>3</v>
      </c>
      <c r="AM67" s="3">
        <v>3</v>
      </c>
      <c r="AN67" s="3">
        <v>2</v>
      </c>
      <c r="AO67" s="3">
        <v>1</v>
      </c>
      <c r="AP67" s="5">
        <v>4</v>
      </c>
      <c r="AQ67" s="2">
        <v>2</v>
      </c>
      <c r="AR67" s="2">
        <v>3</v>
      </c>
      <c r="AS67" s="2">
        <v>3</v>
      </c>
      <c r="AT67" s="6">
        <v>3</v>
      </c>
    </row>
    <row r="68" spans="1:46" x14ac:dyDescent="0.25">
      <c r="A68" s="3">
        <v>67</v>
      </c>
      <c r="B68" s="3" t="s">
        <v>328</v>
      </c>
      <c r="C68" s="3" t="s">
        <v>22</v>
      </c>
      <c r="D68" s="3" t="s">
        <v>23</v>
      </c>
      <c r="E68" s="3" t="s">
        <v>24</v>
      </c>
      <c r="F68" s="3" t="s">
        <v>25</v>
      </c>
      <c r="G68" s="3" t="s">
        <v>26</v>
      </c>
      <c r="H68" s="3" t="s">
        <v>27</v>
      </c>
      <c r="I68" s="3" t="s">
        <v>40</v>
      </c>
      <c r="J68" s="3" t="s">
        <v>45</v>
      </c>
      <c r="K68" s="3" t="s">
        <v>30</v>
      </c>
      <c r="L68" s="3" t="s">
        <v>329</v>
      </c>
      <c r="M68" s="5">
        <v>2</v>
      </c>
      <c r="N68" s="2">
        <v>2</v>
      </c>
      <c r="O68" s="2">
        <v>2</v>
      </c>
      <c r="P68" s="2">
        <v>3</v>
      </c>
      <c r="Q68" s="6">
        <v>3</v>
      </c>
      <c r="R68" s="5">
        <v>3</v>
      </c>
      <c r="S68" s="2">
        <v>3</v>
      </c>
      <c r="T68" s="2">
        <v>3</v>
      </c>
      <c r="U68" s="2">
        <v>3</v>
      </c>
      <c r="V68" s="2">
        <v>4</v>
      </c>
      <c r="W68" s="5">
        <v>1</v>
      </c>
      <c r="X68" s="2">
        <v>2</v>
      </c>
      <c r="Y68" s="2">
        <v>2</v>
      </c>
      <c r="Z68" s="2">
        <v>1</v>
      </c>
      <c r="AA68" s="6">
        <v>2</v>
      </c>
      <c r="AB68" s="5">
        <v>2</v>
      </c>
      <c r="AC68" s="2">
        <v>2</v>
      </c>
      <c r="AD68" s="2">
        <v>3</v>
      </c>
      <c r="AE68" s="2">
        <v>3</v>
      </c>
      <c r="AF68" s="6">
        <v>3</v>
      </c>
      <c r="AG68" s="5">
        <v>3</v>
      </c>
      <c r="AH68" s="2">
        <v>4</v>
      </c>
      <c r="AI68" s="2">
        <v>1</v>
      </c>
      <c r="AJ68" s="6">
        <v>3</v>
      </c>
      <c r="AK68" s="3">
        <v>1</v>
      </c>
      <c r="AL68" s="3">
        <v>1</v>
      </c>
      <c r="AM68" s="3">
        <v>1</v>
      </c>
      <c r="AN68" s="3">
        <v>1</v>
      </c>
      <c r="AO68" s="3">
        <v>2</v>
      </c>
      <c r="AP68" s="5">
        <v>4</v>
      </c>
      <c r="AQ68" s="2">
        <v>3</v>
      </c>
      <c r="AR68" s="2">
        <v>3</v>
      </c>
      <c r="AS68" s="2">
        <v>1</v>
      </c>
      <c r="AT68" s="6">
        <v>2</v>
      </c>
    </row>
    <row r="69" spans="1:46" x14ac:dyDescent="0.25">
      <c r="A69" s="3">
        <v>68</v>
      </c>
      <c r="B69" s="3" t="s">
        <v>331</v>
      </c>
      <c r="C69" s="3" t="s">
        <v>33</v>
      </c>
      <c r="D69" s="3" t="s">
        <v>23</v>
      </c>
      <c r="E69" s="3" t="s">
        <v>24</v>
      </c>
      <c r="F69" s="3" t="s">
        <v>34</v>
      </c>
      <c r="G69" s="3" t="s">
        <v>26</v>
      </c>
      <c r="H69" s="3" t="s">
        <v>38</v>
      </c>
      <c r="I69" s="3" t="s">
        <v>28</v>
      </c>
      <c r="J69" s="3" t="s">
        <v>29</v>
      </c>
      <c r="K69" s="3" t="s">
        <v>30</v>
      </c>
      <c r="L69" s="3" t="s">
        <v>330</v>
      </c>
      <c r="M69" s="5">
        <v>3</v>
      </c>
      <c r="N69" s="2">
        <v>4</v>
      </c>
      <c r="O69" s="2">
        <v>4</v>
      </c>
      <c r="P69" s="2">
        <v>5</v>
      </c>
      <c r="Q69" s="6">
        <v>5</v>
      </c>
      <c r="R69" s="5">
        <v>2</v>
      </c>
      <c r="S69" s="2">
        <v>3</v>
      </c>
      <c r="T69" s="2">
        <v>2</v>
      </c>
      <c r="U69" s="2">
        <v>3</v>
      </c>
      <c r="V69" s="2">
        <v>4</v>
      </c>
      <c r="W69" s="5">
        <v>3</v>
      </c>
      <c r="X69" s="2">
        <v>3</v>
      </c>
      <c r="Y69" s="2">
        <v>3</v>
      </c>
      <c r="Z69" s="2">
        <v>5</v>
      </c>
      <c r="AA69" s="6">
        <v>3</v>
      </c>
      <c r="AB69" s="5">
        <v>4</v>
      </c>
      <c r="AC69" s="2">
        <v>4</v>
      </c>
      <c r="AD69" s="2">
        <v>4</v>
      </c>
      <c r="AE69" s="2">
        <v>4</v>
      </c>
      <c r="AF69" s="6">
        <v>4</v>
      </c>
      <c r="AG69" s="5">
        <v>3</v>
      </c>
      <c r="AH69" s="2">
        <v>2</v>
      </c>
      <c r="AI69" s="2">
        <v>3</v>
      </c>
      <c r="AJ69" s="6">
        <v>3</v>
      </c>
      <c r="AK69" s="3">
        <v>4</v>
      </c>
      <c r="AL69" s="3">
        <v>4</v>
      </c>
      <c r="AM69" s="3">
        <v>3</v>
      </c>
      <c r="AN69" s="3">
        <v>4</v>
      </c>
      <c r="AO69" s="3">
        <v>1</v>
      </c>
      <c r="AP69" s="5">
        <v>4</v>
      </c>
      <c r="AQ69" s="2">
        <v>5</v>
      </c>
      <c r="AR69" s="2">
        <v>4</v>
      </c>
      <c r="AS69" s="2">
        <v>4</v>
      </c>
      <c r="AT69" s="6">
        <v>4</v>
      </c>
    </row>
    <row r="70" spans="1:46" x14ac:dyDescent="0.25">
      <c r="A70" s="3">
        <v>69</v>
      </c>
      <c r="B70" s="3" t="s">
        <v>333</v>
      </c>
      <c r="C70" s="3" t="s">
        <v>22</v>
      </c>
      <c r="D70" s="3" t="s">
        <v>23</v>
      </c>
      <c r="E70" s="3" t="s">
        <v>42</v>
      </c>
      <c r="F70" s="3" t="s">
        <v>25</v>
      </c>
      <c r="G70" s="3" t="s">
        <v>65</v>
      </c>
      <c r="H70" s="3" t="s">
        <v>27</v>
      </c>
      <c r="I70" s="3" t="s">
        <v>40</v>
      </c>
      <c r="J70" s="3" t="s">
        <v>29</v>
      </c>
      <c r="K70" s="3" t="s">
        <v>30</v>
      </c>
      <c r="L70" s="3" t="s">
        <v>332</v>
      </c>
      <c r="M70" s="5">
        <v>2</v>
      </c>
      <c r="N70" s="2">
        <v>4</v>
      </c>
      <c r="O70" s="2">
        <v>1</v>
      </c>
      <c r="P70" s="2">
        <v>3</v>
      </c>
      <c r="Q70" s="6">
        <v>1</v>
      </c>
      <c r="R70" s="5">
        <v>2</v>
      </c>
      <c r="S70" s="2">
        <v>3</v>
      </c>
      <c r="T70" s="2">
        <v>2</v>
      </c>
      <c r="U70" s="2">
        <v>2</v>
      </c>
      <c r="V70" s="2">
        <v>2</v>
      </c>
      <c r="W70" s="5">
        <v>3</v>
      </c>
      <c r="X70" s="2">
        <v>2</v>
      </c>
      <c r="Y70" s="2">
        <v>1</v>
      </c>
      <c r="Z70" s="2">
        <v>1</v>
      </c>
      <c r="AA70" s="6">
        <v>2</v>
      </c>
      <c r="AB70" s="5">
        <v>3</v>
      </c>
      <c r="AC70" s="2">
        <v>3</v>
      </c>
      <c r="AD70" s="2">
        <v>2</v>
      </c>
      <c r="AE70" s="2">
        <v>2</v>
      </c>
      <c r="AF70" s="6">
        <v>3</v>
      </c>
      <c r="AG70" s="5">
        <v>3</v>
      </c>
      <c r="AH70" s="2">
        <v>3</v>
      </c>
      <c r="AI70" s="2">
        <v>2</v>
      </c>
      <c r="AJ70" s="6">
        <v>3</v>
      </c>
      <c r="AK70" s="3">
        <v>3</v>
      </c>
      <c r="AL70" s="3">
        <v>3</v>
      </c>
      <c r="AM70" s="3">
        <v>2</v>
      </c>
      <c r="AN70" s="3">
        <v>3</v>
      </c>
      <c r="AO70" s="3">
        <v>3</v>
      </c>
      <c r="AP70" s="5">
        <v>4</v>
      </c>
      <c r="AQ70" s="2">
        <v>3</v>
      </c>
      <c r="AR70" s="2">
        <v>2</v>
      </c>
      <c r="AS70" s="2">
        <v>3</v>
      </c>
      <c r="AT70" s="6">
        <v>2</v>
      </c>
    </row>
    <row r="71" spans="1:46" x14ac:dyDescent="0.25">
      <c r="A71" s="3">
        <v>70</v>
      </c>
      <c r="B71" s="3" t="s">
        <v>339</v>
      </c>
      <c r="C71" s="3" t="s">
        <v>22</v>
      </c>
      <c r="D71" s="3" t="s">
        <v>23</v>
      </c>
      <c r="E71" s="3" t="s">
        <v>42</v>
      </c>
      <c r="F71" s="3" t="s">
        <v>25</v>
      </c>
      <c r="G71" s="3" t="s">
        <v>26</v>
      </c>
      <c r="H71" s="3" t="s">
        <v>27</v>
      </c>
      <c r="I71" s="3" t="s">
        <v>40</v>
      </c>
      <c r="J71" s="3" t="s">
        <v>45</v>
      </c>
      <c r="K71" s="3" t="s">
        <v>30</v>
      </c>
      <c r="L71" s="3" t="s">
        <v>338</v>
      </c>
      <c r="M71" s="5">
        <v>2</v>
      </c>
      <c r="N71" s="2">
        <v>2</v>
      </c>
      <c r="O71" s="2">
        <v>1</v>
      </c>
      <c r="P71" s="2">
        <v>5</v>
      </c>
      <c r="Q71" s="6">
        <v>4</v>
      </c>
      <c r="R71" s="5">
        <v>3</v>
      </c>
      <c r="S71" s="2">
        <v>1</v>
      </c>
      <c r="T71" s="2">
        <v>2</v>
      </c>
      <c r="U71" s="2">
        <v>2</v>
      </c>
      <c r="V71" s="2">
        <v>3</v>
      </c>
      <c r="W71" s="5">
        <v>1</v>
      </c>
      <c r="X71" s="2">
        <v>2</v>
      </c>
      <c r="Y71" s="2">
        <v>1</v>
      </c>
      <c r="Z71" s="2">
        <v>3</v>
      </c>
      <c r="AA71" s="6">
        <v>3</v>
      </c>
      <c r="AB71" s="5">
        <v>3</v>
      </c>
      <c r="AC71" s="2">
        <v>3</v>
      </c>
      <c r="AD71" s="2">
        <v>2</v>
      </c>
      <c r="AE71" s="2">
        <v>2</v>
      </c>
      <c r="AF71" s="6">
        <v>4</v>
      </c>
      <c r="AG71" s="5">
        <v>3</v>
      </c>
      <c r="AH71" s="2">
        <v>4</v>
      </c>
      <c r="AI71" s="2">
        <v>3</v>
      </c>
      <c r="AJ71" s="6">
        <v>3</v>
      </c>
      <c r="AK71" s="3">
        <v>2</v>
      </c>
      <c r="AL71" s="3">
        <v>5</v>
      </c>
      <c r="AM71" s="3">
        <v>2</v>
      </c>
      <c r="AN71" s="3">
        <v>4</v>
      </c>
      <c r="AO71" s="3">
        <v>3</v>
      </c>
      <c r="AP71" s="5">
        <v>4</v>
      </c>
      <c r="AQ71" s="2">
        <v>3</v>
      </c>
      <c r="AR71" s="2">
        <v>2</v>
      </c>
      <c r="AS71" s="2">
        <v>2</v>
      </c>
      <c r="AT71" s="6">
        <v>3</v>
      </c>
    </row>
    <row r="72" spans="1:46" x14ac:dyDescent="0.25">
      <c r="A72" s="3">
        <v>71</v>
      </c>
      <c r="B72" s="3" t="s">
        <v>120</v>
      </c>
      <c r="C72" s="3" t="s">
        <v>33</v>
      </c>
      <c r="D72" s="3" t="s">
        <v>23</v>
      </c>
      <c r="E72" s="3" t="s">
        <v>24</v>
      </c>
      <c r="F72" s="3" t="s">
        <v>25</v>
      </c>
      <c r="G72" s="3" t="s">
        <v>26</v>
      </c>
      <c r="H72" s="3" t="s">
        <v>27</v>
      </c>
      <c r="I72" s="3" t="s">
        <v>40</v>
      </c>
      <c r="J72" s="3" t="s">
        <v>48</v>
      </c>
      <c r="K72" s="3" t="s">
        <v>30</v>
      </c>
      <c r="L72" s="3" t="s">
        <v>340</v>
      </c>
      <c r="M72" s="5">
        <v>1</v>
      </c>
      <c r="N72" s="2">
        <v>1</v>
      </c>
      <c r="O72" s="2">
        <v>3</v>
      </c>
      <c r="P72" s="2">
        <v>2</v>
      </c>
      <c r="Q72" s="6">
        <v>4</v>
      </c>
      <c r="R72" s="5">
        <v>4</v>
      </c>
      <c r="S72" s="2">
        <v>3</v>
      </c>
      <c r="T72" s="2">
        <v>4</v>
      </c>
      <c r="U72" s="2">
        <v>4</v>
      </c>
      <c r="V72" s="2">
        <v>3</v>
      </c>
      <c r="W72" s="5">
        <v>4</v>
      </c>
      <c r="X72" s="2">
        <v>4</v>
      </c>
      <c r="Y72" s="2">
        <v>3</v>
      </c>
      <c r="Z72" s="2">
        <v>4</v>
      </c>
      <c r="AA72" s="6">
        <v>4</v>
      </c>
      <c r="AB72" s="5">
        <v>4</v>
      </c>
      <c r="AC72" s="2">
        <v>4</v>
      </c>
      <c r="AD72" s="2">
        <v>3</v>
      </c>
      <c r="AE72" s="2">
        <v>3</v>
      </c>
      <c r="AF72" s="6">
        <v>3</v>
      </c>
      <c r="AG72" s="5">
        <v>2</v>
      </c>
      <c r="AH72" s="2">
        <v>2</v>
      </c>
      <c r="AI72" s="2">
        <v>4</v>
      </c>
      <c r="AJ72" s="6">
        <v>5</v>
      </c>
      <c r="AK72" s="3">
        <v>3</v>
      </c>
      <c r="AL72" s="3">
        <v>4</v>
      </c>
      <c r="AM72" s="3">
        <v>3</v>
      </c>
      <c r="AN72" s="3">
        <v>3</v>
      </c>
      <c r="AO72" s="3">
        <v>1</v>
      </c>
      <c r="AP72" s="5">
        <v>2</v>
      </c>
      <c r="AQ72" s="2">
        <v>4</v>
      </c>
      <c r="AR72" s="2">
        <v>5</v>
      </c>
      <c r="AS72" s="2">
        <v>4</v>
      </c>
      <c r="AT72" s="6">
        <v>3</v>
      </c>
    </row>
    <row r="73" spans="1:46" x14ac:dyDescent="0.25">
      <c r="A73" s="3">
        <v>72</v>
      </c>
      <c r="B73" s="3" t="s">
        <v>51</v>
      </c>
      <c r="C73" s="3" t="s">
        <v>22</v>
      </c>
      <c r="D73" s="3" t="s">
        <v>52</v>
      </c>
      <c r="E73" s="3" t="s">
        <v>53</v>
      </c>
      <c r="F73" s="3" t="s">
        <v>54</v>
      </c>
      <c r="G73" s="3" t="s">
        <v>26</v>
      </c>
      <c r="H73" s="3" t="s">
        <v>27</v>
      </c>
      <c r="I73" s="3" t="s">
        <v>55</v>
      </c>
      <c r="J73" s="3" t="s">
        <v>56</v>
      </c>
      <c r="K73" s="3" t="s">
        <v>49</v>
      </c>
      <c r="L73" s="3" t="s">
        <v>184</v>
      </c>
      <c r="M73" s="5">
        <v>4</v>
      </c>
      <c r="N73" s="2">
        <v>4</v>
      </c>
      <c r="O73" s="2">
        <v>1</v>
      </c>
      <c r="P73" s="2">
        <v>4</v>
      </c>
      <c r="Q73" s="6">
        <v>4</v>
      </c>
      <c r="R73" s="5">
        <v>4</v>
      </c>
      <c r="S73" s="2">
        <v>3</v>
      </c>
      <c r="T73" s="2">
        <v>4</v>
      </c>
      <c r="U73" s="2">
        <v>3</v>
      </c>
      <c r="V73" s="2">
        <v>1</v>
      </c>
      <c r="W73" s="5">
        <v>1</v>
      </c>
      <c r="X73" s="2">
        <v>1</v>
      </c>
      <c r="Y73" s="2">
        <v>1</v>
      </c>
      <c r="Z73" s="2">
        <v>1</v>
      </c>
      <c r="AA73" s="6">
        <v>4</v>
      </c>
      <c r="AB73" s="5">
        <v>4</v>
      </c>
      <c r="AC73" s="2">
        <v>1</v>
      </c>
      <c r="AD73" s="2">
        <v>1</v>
      </c>
      <c r="AE73" s="2">
        <v>1</v>
      </c>
      <c r="AF73" s="6">
        <v>4</v>
      </c>
      <c r="AG73" s="5">
        <v>3</v>
      </c>
      <c r="AH73" s="2">
        <v>4</v>
      </c>
      <c r="AI73" s="2">
        <v>4</v>
      </c>
      <c r="AJ73" s="6">
        <v>4</v>
      </c>
      <c r="AK73" s="3">
        <v>4</v>
      </c>
      <c r="AL73" s="3">
        <v>4</v>
      </c>
      <c r="AM73" s="3">
        <v>4</v>
      </c>
      <c r="AN73" s="3">
        <v>4</v>
      </c>
      <c r="AO73" s="3">
        <v>3</v>
      </c>
      <c r="AP73" s="5">
        <v>4</v>
      </c>
      <c r="AQ73" s="2">
        <v>4</v>
      </c>
      <c r="AR73" s="2">
        <v>4</v>
      </c>
      <c r="AS73" s="2">
        <v>4</v>
      </c>
      <c r="AT73" s="6">
        <v>3</v>
      </c>
    </row>
    <row r="74" spans="1:46" x14ac:dyDescent="0.25">
      <c r="A74" s="3">
        <v>73</v>
      </c>
      <c r="B74" s="3" t="s">
        <v>51</v>
      </c>
      <c r="C74" s="3" t="s">
        <v>22</v>
      </c>
      <c r="D74" s="3" t="s">
        <v>52</v>
      </c>
      <c r="E74" s="3" t="s">
        <v>53</v>
      </c>
      <c r="F74" s="3" t="s">
        <v>54</v>
      </c>
      <c r="G74" s="3" t="s">
        <v>26</v>
      </c>
      <c r="H74" s="3" t="s">
        <v>27</v>
      </c>
      <c r="I74" s="3" t="s">
        <v>55</v>
      </c>
      <c r="J74" s="3" t="s">
        <v>56</v>
      </c>
      <c r="K74" s="3" t="s">
        <v>49</v>
      </c>
      <c r="L74" s="3" t="s">
        <v>184</v>
      </c>
      <c r="M74" s="5">
        <v>3</v>
      </c>
      <c r="N74" s="2">
        <v>5</v>
      </c>
      <c r="O74" s="2">
        <v>4</v>
      </c>
      <c r="P74" s="2">
        <v>3</v>
      </c>
      <c r="Q74" s="6">
        <v>3</v>
      </c>
      <c r="R74" s="5">
        <v>4</v>
      </c>
      <c r="S74" s="2">
        <v>4</v>
      </c>
      <c r="T74" s="2">
        <v>4</v>
      </c>
      <c r="U74" s="2">
        <v>3</v>
      </c>
      <c r="V74" s="2">
        <v>4</v>
      </c>
      <c r="W74" s="5">
        <v>3</v>
      </c>
      <c r="X74" s="2">
        <v>3</v>
      </c>
      <c r="Y74" s="2">
        <v>3</v>
      </c>
      <c r="Z74" s="2">
        <v>4</v>
      </c>
      <c r="AA74" s="6">
        <v>4</v>
      </c>
      <c r="AB74" s="5">
        <v>3</v>
      </c>
      <c r="AC74" s="2">
        <v>3</v>
      </c>
      <c r="AD74" s="2">
        <v>3</v>
      </c>
      <c r="AE74" s="2">
        <v>3</v>
      </c>
      <c r="AF74" s="6">
        <v>4</v>
      </c>
      <c r="AG74" s="5">
        <v>3</v>
      </c>
      <c r="AH74" s="2">
        <v>4</v>
      </c>
      <c r="AI74" s="2">
        <v>3</v>
      </c>
      <c r="AJ74" s="6">
        <v>3</v>
      </c>
      <c r="AK74" s="3">
        <v>4</v>
      </c>
      <c r="AL74" s="3">
        <v>4</v>
      </c>
      <c r="AM74" s="3">
        <v>4</v>
      </c>
      <c r="AN74" s="3">
        <v>4</v>
      </c>
      <c r="AO74" s="3">
        <v>4</v>
      </c>
      <c r="AP74" s="5">
        <v>4</v>
      </c>
      <c r="AQ74" s="2">
        <v>3</v>
      </c>
      <c r="AR74" s="2">
        <v>3</v>
      </c>
      <c r="AS74" s="2">
        <v>4</v>
      </c>
      <c r="AT74" s="6">
        <v>4</v>
      </c>
    </row>
    <row r="75" spans="1:46" x14ac:dyDescent="0.25">
      <c r="A75" s="3">
        <v>74</v>
      </c>
      <c r="B75" s="3" t="s">
        <v>343</v>
      </c>
      <c r="C75" s="3" t="s">
        <v>22</v>
      </c>
      <c r="D75" s="3" t="s">
        <v>52</v>
      </c>
      <c r="E75" s="3" t="s">
        <v>53</v>
      </c>
      <c r="F75" s="3" t="s">
        <v>64</v>
      </c>
      <c r="G75" s="3" t="s">
        <v>26</v>
      </c>
      <c r="H75" s="3" t="s">
        <v>38</v>
      </c>
      <c r="I75" s="3" t="s">
        <v>28</v>
      </c>
      <c r="J75" s="3" t="s">
        <v>56</v>
      </c>
      <c r="K75" s="3" t="s">
        <v>30</v>
      </c>
      <c r="L75" s="3" t="s">
        <v>342</v>
      </c>
      <c r="M75" s="5">
        <v>4</v>
      </c>
      <c r="N75" s="2">
        <v>3</v>
      </c>
      <c r="O75" s="2">
        <v>3</v>
      </c>
      <c r="P75" s="2">
        <v>5</v>
      </c>
      <c r="Q75" s="6">
        <v>4</v>
      </c>
      <c r="R75" s="5">
        <v>4</v>
      </c>
      <c r="S75" s="2">
        <v>2</v>
      </c>
      <c r="T75" s="2">
        <v>4</v>
      </c>
      <c r="U75" s="2">
        <v>2</v>
      </c>
      <c r="V75" s="2">
        <v>3</v>
      </c>
      <c r="W75" s="5">
        <v>4</v>
      </c>
      <c r="X75" s="2">
        <v>5</v>
      </c>
      <c r="Y75" s="2">
        <v>5</v>
      </c>
      <c r="Z75" s="2">
        <v>5</v>
      </c>
      <c r="AA75" s="6">
        <v>4</v>
      </c>
      <c r="AB75" s="5">
        <v>3</v>
      </c>
      <c r="AC75" s="2">
        <v>3</v>
      </c>
      <c r="AD75" s="2">
        <v>3</v>
      </c>
      <c r="AE75" s="2">
        <v>3</v>
      </c>
      <c r="AF75" s="6">
        <v>3</v>
      </c>
      <c r="AG75" s="5">
        <v>3</v>
      </c>
      <c r="AH75" s="2">
        <v>4</v>
      </c>
      <c r="AI75" s="2">
        <v>3</v>
      </c>
      <c r="AJ75" s="6">
        <v>3</v>
      </c>
      <c r="AK75" s="3">
        <v>4</v>
      </c>
      <c r="AL75" s="3">
        <v>4</v>
      </c>
      <c r="AM75" s="3">
        <v>4</v>
      </c>
      <c r="AN75" s="3">
        <v>4</v>
      </c>
      <c r="AO75" s="3">
        <v>4</v>
      </c>
      <c r="AP75" s="5">
        <v>3</v>
      </c>
      <c r="AQ75" s="2">
        <v>3</v>
      </c>
      <c r="AR75" s="2">
        <v>3</v>
      </c>
      <c r="AS75" s="2">
        <v>3</v>
      </c>
      <c r="AT75" s="6">
        <v>2</v>
      </c>
    </row>
    <row r="76" spans="1:46" x14ac:dyDescent="0.25">
      <c r="A76" s="3">
        <v>75</v>
      </c>
      <c r="B76" s="3" t="s">
        <v>57</v>
      </c>
      <c r="C76" s="3" t="s">
        <v>22</v>
      </c>
      <c r="D76" s="3" t="s">
        <v>52</v>
      </c>
      <c r="E76" s="3" t="s">
        <v>58</v>
      </c>
      <c r="F76" s="3" t="s">
        <v>54</v>
      </c>
      <c r="G76" s="3" t="s">
        <v>26</v>
      </c>
      <c r="H76" s="3" t="s">
        <v>27</v>
      </c>
      <c r="I76" s="3" t="s">
        <v>40</v>
      </c>
      <c r="J76" s="3" t="s">
        <v>29</v>
      </c>
      <c r="K76" s="3" t="s">
        <v>30</v>
      </c>
      <c r="L76" s="3" t="s">
        <v>185</v>
      </c>
      <c r="M76" s="5">
        <v>4</v>
      </c>
      <c r="N76" s="2">
        <v>4</v>
      </c>
      <c r="O76" s="2">
        <v>4</v>
      </c>
      <c r="P76" s="2">
        <v>4</v>
      </c>
      <c r="Q76" s="6">
        <v>4</v>
      </c>
      <c r="R76" s="5">
        <v>4</v>
      </c>
      <c r="S76" s="2">
        <v>4</v>
      </c>
      <c r="T76" s="2">
        <v>5</v>
      </c>
      <c r="U76" s="2">
        <v>5</v>
      </c>
      <c r="V76" s="2">
        <v>5</v>
      </c>
      <c r="W76" s="5">
        <v>2</v>
      </c>
      <c r="X76" s="2">
        <v>4</v>
      </c>
      <c r="Y76" s="2">
        <v>2</v>
      </c>
      <c r="Z76" s="2">
        <v>3</v>
      </c>
      <c r="AA76" s="6">
        <v>3</v>
      </c>
      <c r="AB76" s="5">
        <v>3</v>
      </c>
      <c r="AC76" s="2">
        <v>2</v>
      </c>
      <c r="AD76" s="2">
        <v>1</v>
      </c>
      <c r="AE76" s="2">
        <v>3</v>
      </c>
      <c r="AF76" s="6">
        <v>3</v>
      </c>
      <c r="AG76" s="5">
        <v>2</v>
      </c>
      <c r="AH76" s="2">
        <v>5</v>
      </c>
      <c r="AI76" s="2">
        <v>5</v>
      </c>
      <c r="AJ76" s="6">
        <v>1</v>
      </c>
      <c r="AK76" s="3">
        <v>5</v>
      </c>
      <c r="AL76" s="3">
        <v>5</v>
      </c>
      <c r="AM76" s="3">
        <v>4</v>
      </c>
      <c r="AN76" s="3">
        <v>5</v>
      </c>
      <c r="AO76" s="3">
        <v>5</v>
      </c>
      <c r="AP76" s="5">
        <v>4</v>
      </c>
      <c r="AQ76" s="2">
        <v>4</v>
      </c>
      <c r="AR76" s="2">
        <v>5</v>
      </c>
      <c r="AS76" s="2">
        <v>5</v>
      </c>
      <c r="AT76" s="6">
        <v>5</v>
      </c>
    </row>
    <row r="77" spans="1:46" x14ac:dyDescent="0.25">
      <c r="A77" s="3">
        <v>76</v>
      </c>
      <c r="B77" s="3" t="s">
        <v>57</v>
      </c>
      <c r="C77" s="3" t="s">
        <v>22</v>
      </c>
      <c r="D77" s="3" t="s">
        <v>52</v>
      </c>
      <c r="E77" s="3" t="s">
        <v>58</v>
      </c>
      <c r="F77" s="3" t="s">
        <v>54</v>
      </c>
      <c r="G77" s="3" t="s">
        <v>26</v>
      </c>
      <c r="H77" s="3" t="s">
        <v>27</v>
      </c>
      <c r="I77" s="3" t="s">
        <v>40</v>
      </c>
      <c r="J77" s="3" t="s">
        <v>29</v>
      </c>
      <c r="K77" s="3" t="s">
        <v>30</v>
      </c>
      <c r="L77" s="3" t="s">
        <v>59</v>
      </c>
      <c r="M77" s="5">
        <v>2</v>
      </c>
      <c r="N77" s="2">
        <v>2</v>
      </c>
      <c r="O77" s="2">
        <v>1</v>
      </c>
      <c r="P77" s="2">
        <v>3</v>
      </c>
      <c r="Q77" s="6">
        <v>3</v>
      </c>
      <c r="R77" s="5">
        <v>2</v>
      </c>
      <c r="S77" s="2">
        <v>3</v>
      </c>
      <c r="T77" s="2">
        <v>2</v>
      </c>
      <c r="U77" s="2">
        <v>1</v>
      </c>
      <c r="V77" s="2">
        <v>2</v>
      </c>
      <c r="W77" s="5">
        <v>3</v>
      </c>
      <c r="X77" s="2">
        <v>4</v>
      </c>
      <c r="Y77" s="2">
        <v>2</v>
      </c>
      <c r="Z77" s="2">
        <v>2</v>
      </c>
      <c r="AA77" s="6">
        <v>1</v>
      </c>
      <c r="AB77" s="5">
        <v>3</v>
      </c>
      <c r="AC77" s="2">
        <v>2</v>
      </c>
      <c r="AD77" s="2">
        <v>3</v>
      </c>
      <c r="AE77" s="2">
        <v>3</v>
      </c>
      <c r="AF77" s="6">
        <v>3</v>
      </c>
      <c r="AG77" s="5">
        <v>3</v>
      </c>
      <c r="AH77" s="2">
        <v>5</v>
      </c>
      <c r="AI77" s="2">
        <v>3</v>
      </c>
      <c r="AJ77" s="6">
        <v>1</v>
      </c>
      <c r="AK77" s="3">
        <v>5</v>
      </c>
      <c r="AL77" s="3">
        <v>5</v>
      </c>
      <c r="AM77" s="3">
        <v>4</v>
      </c>
      <c r="AN77" s="3">
        <v>5</v>
      </c>
      <c r="AO77" s="3">
        <v>5</v>
      </c>
      <c r="AP77" s="5">
        <v>4</v>
      </c>
      <c r="AQ77" s="2">
        <v>4</v>
      </c>
      <c r="AR77" s="2">
        <v>4</v>
      </c>
      <c r="AS77" s="2">
        <v>4</v>
      </c>
      <c r="AT77" s="6">
        <v>3</v>
      </c>
    </row>
    <row r="78" spans="1:46" x14ac:dyDescent="0.25">
      <c r="A78" s="3">
        <v>77</v>
      </c>
      <c r="B78" s="3" t="s">
        <v>132</v>
      </c>
      <c r="C78" s="3" t="s">
        <v>33</v>
      </c>
      <c r="D78" s="3" t="s">
        <v>52</v>
      </c>
      <c r="E78" s="3" t="s">
        <v>53</v>
      </c>
      <c r="F78" s="3" t="s">
        <v>54</v>
      </c>
      <c r="G78" s="3" t="s">
        <v>60</v>
      </c>
      <c r="H78" s="3" t="s">
        <v>27</v>
      </c>
      <c r="I78" s="3" t="s">
        <v>28</v>
      </c>
      <c r="J78" s="3" t="s">
        <v>56</v>
      </c>
      <c r="K78" s="3" t="s">
        <v>30</v>
      </c>
      <c r="L78" s="3" t="s">
        <v>61</v>
      </c>
      <c r="M78" s="5">
        <v>4</v>
      </c>
      <c r="N78" s="2">
        <v>4</v>
      </c>
      <c r="O78" s="2">
        <v>4</v>
      </c>
      <c r="P78" s="2">
        <v>4</v>
      </c>
      <c r="Q78" s="6">
        <v>4</v>
      </c>
      <c r="R78" s="5">
        <v>3</v>
      </c>
      <c r="S78" s="2">
        <v>3</v>
      </c>
      <c r="T78" s="2">
        <v>4</v>
      </c>
      <c r="U78" s="2">
        <v>4</v>
      </c>
      <c r="V78" s="2">
        <v>4</v>
      </c>
      <c r="W78" s="5">
        <v>4</v>
      </c>
      <c r="X78" s="2">
        <v>3</v>
      </c>
      <c r="Y78" s="2">
        <v>4</v>
      </c>
      <c r="Z78" s="2">
        <v>4</v>
      </c>
      <c r="AA78" s="6">
        <v>4</v>
      </c>
      <c r="AB78" s="5">
        <v>4</v>
      </c>
      <c r="AC78" s="2">
        <v>4</v>
      </c>
      <c r="AD78" s="2">
        <v>3</v>
      </c>
      <c r="AE78" s="2">
        <v>3</v>
      </c>
      <c r="AF78" s="6">
        <v>3</v>
      </c>
      <c r="AG78" s="5">
        <v>2</v>
      </c>
      <c r="AH78" s="2">
        <v>3</v>
      </c>
      <c r="AI78" s="2">
        <v>4</v>
      </c>
      <c r="AJ78" s="6">
        <v>4</v>
      </c>
      <c r="AK78" s="3">
        <v>4</v>
      </c>
      <c r="AL78" s="3">
        <v>4</v>
      </c>
      <c r="AM78" s="3">
        <v>3</v>
      </c>
      <c r="AN78" s="3">
        <v>4</v>
      </c>
      <c r="AO78" s="3">
        <v>3</v>
      </c>
      <c r="AP78" s="5">
        <v>4</v>
      </c>
      <c r="AQ78" s="2">
        <v>5</v>
      </c>
      <c r="AR78" s="2">
        <v>5</v>
      </c>
      <c r="AS78" s="2">
        <v>5</v>
      </c>
      <c r="AT78" s="6">
        <v>3</v>
      </c>
    </row>
    <row r="79" spans="1:46" x14ac:dyDescent="0.25">
      <c r="A79" s="3">
        <v>78</v>
      </c>
      <c r="B79" s="3" t="s">
        <v>133</v>
      </c>
      <c r="C79" s="3" t="s">
        <v>33</v>
      </c>
      <c r="D79" s="3" t="s">
        <v>52</v>
      </c>
      <c r="E79" s="3" t="s">
        <v>53</v>
      </c>
      <c r="F79" s="3" t="s">
        <v>54</v>
      </c>
      <c r="G79" s="3" t="s">
        <v>26</v>
      </c>
      <c r="H79" s="3" t="s">
        <v>27</v>
      </c>
      <c r="I79" s="3" t="s">
        <v>40</v>
      </c>
      <c r="J79" s="3" t="s">
        <v>62</v>
      </c>
      <c r="K79" s="3" t="s">
        <v>30</v>
      </c>
      <c r="L79" s="3" t="s">
        <v>63</v>
      </c>
      <c r="M79" s="5">
        <v>3</v>
      </c>
      <c r="N79" s="2">
        <v>4</v>
      </c>
      <c r="O79" s="2">
        <v>3</v>
      </c>
      <c r="P79" s="2">
        <v>3</v>
      </c>
      <c r="Q79" s="6">
        <v>5</v>
      </c>
      <c r="R79" s="5">
        <v>4</v>
      </c>
      <c r="S79" s="2">
        <v>3</v>
      </c>
      <c r="T79" s="2">
        <v>4</v>
      </c>
      <c r="U79" s="2">
        <v>4</v>
      </c>
      <c r="V79" s="2">
        <v>5</v>
      </c>
      <c r="W79" s="5">
        <v>4</v>
      </c>
      <c r="X79" s="2">
        <v>5</v>
      </c>
      <c r="Y79" s="2">
        <v>4</v>
      </c>
      <c r="Z79" s="2">
        <v>5</v>
      </c>
      <c r="AA79" s="6">
        <v>5</v>
      </c>
      <c r="AB79" s="5">
        <v>3</v>
      </c>
      <c r="AC79" s="2">
        <v>4</v>
      </c>
      <c r="AD79" s="2">
        <v>3</v>
      </c>
      <c r="AE79" s="2">
        <v>4</v>
      </c>
      <c r="AF79" s="6">
        <v>4</v>
      </c>
      <c r="AG79" s="5">
        <v>1</v>
      </c>
      <c r="AH79" s="2">
        <v>3</v>
      </c>
      <c r="AI79" s="2">
        <v>5</v>
      </c>
      <c r="AJ79" s="6">
        <v>2</v>
      </c>
      <c r="AK79" s="3">
        <v>4</v>
      </c>
      <c r="AL79" s="3">
        <v>4</v>
      </c>
      <c r="AM79" s="3">
        <v>3</v>
      </c>
      <c r="AN79" s="3">
        <v>5</v>
      </c>
      <c r="AO79" s="3">
        <v>5</v>
      </c>
      <c r="AP79" s="5">
        <v>4</v>
      </c>
      <c r="AQ79" s="2">
        <v>4</v>
      </c>
      <c r="AR79" s="2">
        <v>4</v>
      </c>
      <c r="AS79" s="2">
        <v>4</v>
      </c>
      <c r="AT79" s="6">
        <v>4</v>
      </c>
    </row>
    <row r="80" spans="1:46" x14ac:dyDescent="0.25">
      <c r="A80" s="3">
        <v>79</v>
      </c>
      <c r="B80" s="3" t="s">
        <v>134</v>
      </c>
      <c r="C80" s="3" t="s">
        <v>22</v>
      </c>
      <c r="D80" s="3" t="s">
        <v>52</v>
      </c>
      <c r="E80" s="3" t="s">
        <v>53</v>
      </c>
      <c r="F80" s="3" t="s">
        <v>54</v>
      </c>
      <c r="G80" s="3" t="s">
        <v>60</v>
      </c>
      <c r="H80" s="3" t="s">
        <v>27</v>
      </c>
      <c r="I80" s="3" t="s">
        <v>44</v>
      </c>
      <c r="J80" s="3" t="s">
        <v>62</v>
      </c>
      <c r="K80" s="3" t="s">
        <v>30</v>
      </c>
      <c r="L80" s="3" t="s">
        <v>191</v>
      </c>
      <c r="M80" s="5">
        <v>3</v>
      </c>
      <c r="N80" s="2">
        <v>3</v>
      </c>
      <c r="O80" s="2">
        <v>3</v>
      </c>
      <c r="P80" s="2">
        <v>3</v>
      </c>
      <c r="Q80" s="6">
        <v>3</v>
      </c>
      <c r="R80" s="5">
        <v>4</v>
      </c>
      <c r="S80" s="2">
        <v>3</v>
      </c>
      <c r="T80" s="2">
        <v>3</v>
      </c>
      <c r="U80" s="2">
        <v>4</v>
      </c>
      <c r="V80" s="2">
        <v>4</v>
      </c>
      <c r="W80" s="5">
        <v>3</v>
      </c>
      <c r="X80" s="2">
        <v>3</v>
      </c>
      <c r="Y80" s="2">
        <v>3</v>
      </c>
      <c r="Z80" s="2">
        <v>3</v>
      </c>
      <c r="AA80" s="6">
        <v>3</v>
      </c>
      <c r="AB80" s="5">
        <v>3</v>
      </c>
      <c r="AC80" s="2">
        <v>4</v>
      </c>
      <c r="AD80" s="2">
        <v>3</v>
      </c>
      <c r="AE80" s="2">
        <v>3</v>
      </c>
      <c r="AF80" s="6">
        <v>3</v>
      </c>
      <c r="AG80" s="5">
        <v>4</v>
      </c>
      <c r="AH80" s="2">
        <v>4</v>
      </c>
      <c r="AI80" s="2">
        <v>1</v>
      </c>
      <c r="AJ80" s="6">
        <v>1</v>
      </c>
      <c r="AK80" s="3">
        <v>4</v>
      </c>
      <c r="AL80" s="3">
        <v>4</v>
      </c>
      <c r="AM80" s="3">
        <v>4</v>
      </c>
      <c r="AN80" s="3">
        <v>3</v>
      </c>
      <c r="AO80" s="3">
        <v>4</v>
      </c>
      <c r="AP80" s="5">
        <v>4</v>
      </c>
      <c r="AQ80" s="2">
        <v>4</v>
      </c>
      <c r="AR80" s="2">
        <v>4</v>
      </c>
      <c r="AS80" s="2">
        <v>4</v>
      </c>
      <c r="AT80" s="6">
        <v>3</v>
      </c>
    </row>
    <row r="81" spans="1:46" x14ac:dyDescent="0.25">
      <c r="A81" s="3">
        <v>80</v>
      </c>
      <c r="B81" s="3" t="s">
        <v>198</v>
      </c>
      <c r="C81" s="3" t="s">
        <v>33</v>
      </c>
      <c r="D81" s="3" t="s">
        <v>52</v>
      </c>
      <c r="E81" s="3" t="s">
        <v>53</v>
      </c>
      <c r="F81" s="3" t="s">
        <v>54</v>
      </c>
      <c r="G81" s="3" t="s">
        <v>26</v>
      </c>
      <c r="H81" s="3" t="s">
        <v>38</v>
      </c>
      <c r="I81" s="3" t="s">
        <v>44</v>
      </c>
      <c r="J81" s="3" t="s">
        <v>62</v>
      </c>
      <c r="K81" s="3" t="s">
        <v>30</v>
      </c>
      <c r="L81" s="3" t="s">
        <v>199</v>
      </c>
      <c r="M81" s="5">
        <v>2</v>
      </c>
      <c r="N81" s="2">
        <v>2</v>
      </c>
      <c r="O81" s="2">
        <v>2</v>
      </c>
      <c r="P81" s="2">
        <v>2</v>
      </c>
      <c r="Q81" s="6">
        <v>3</v>
      </c>
      <c r="R81" s="5">
        <v>1</v>
      </c>
      <c r="S81" s="2">
        <v>2</v>
      </c>
      <c r="T81" s="2">
        <v>2</v>
      </c>
      <c r="U81" s="2">
        <v>1</v>
      </c>
      <c r="V81" s="2">
        <v>3</v>
      </c>
      <c r="W81" s="5">
        <v>1</v>
      </c>
      <c r="X81" s="2">
        <v>1</v>
      </c>
      <c r="Y81" s="2">
        <v>1</v>
      </c>
      <c r="Z81" s="2">
        <v>1</v>
      </c>
      <c r="AA81" s="6">
        <v>1</v>
      </c>
      <c r="AB81" s="5">
        <v>3</v>
      </c>
      <c r="AC81" s="2">
        <v>3</v>
      </c>
      <c r="AD81" s="2">
        <v>2</v>
      </c>
      <c r="AE81" s="2">
        <v>3</v>
      </c>
      <c r="AF81" s="6">
        <v>2</v>
      </c>
      <c r="AG81" s="5">
        <v>4</v>
      </c>
      <c r="AH81" s="2">
        <v>3</v>
      </c>
      <c r="AI81" s="2">
        <v>1</v>
      </c>
      <c r="AJ81" s="6">
        <v>3</v>
      </c>
      <c r="AK81" s="3">
        <v>4</v>
      </c>
      <c r="AL81" s="3">
        <v>4</v>
      </c>
      <c r="AM81" s="3">
        <v>4</v>
      </c>
      <c r="AN81" s="3">
        <v>3</v>
      </c>
      <c r="AO81" s="3">
        <v>1</v>
      </c>
      <c r="AP81" s="5">
        <v>3</v>
      </c>
      <c r="AQ81" s="2">
        <v>2</v>
      </c>
      <c r="AR81" s="2">
        <v>2</v>
      </c>
      <c r="AS81" s="2">
        <v>2</v>
      </c>
      <c r="AT81" s="6">
        <v>1</v>
      </c>
    </row>
    <row r="82" spans="1:46" x14ac:dyDescent="0.25">
      <c r="A82" s="3">
        <v>81</v>
      </c>
      <c r="B82" s="3" t="s">
        <v>197</v>
      </c>
      <c r="C82" s="3" t="s">
        <v>33</v>
      </c>
      <c r="D82" s="3" t="s">
        <v>52</v>
      </c>
      <c r="E82" s="3" t="s">
        <v>53</v>
      </c>
      <c r="F82" s="3" t="s">
        <v>54</v>
      </c>
      <c r="G82" s="3" t="s">
        <v>26</v>
      </c>
      <c r="H82" s="3" t="s">
        <v>38</v>
      </c>
      <c r="I82" s="3" t="s">
        <v>28</v>
      </c>
      <c r="J82" s="3" t="s">
        <v>48</v>
      </c>
      <c r="K82" s="3" t="s">
        <v>30</v>
      </c>
      <c r="L82" s="3" t="s">
        <v>196</v>
      </c>
      <c r="M82" s="5">
        <v>1</v>
      </c>
      <c r="N82" s="2">
        <v>1</v>
      </c>
      <c r="O82" s="2">
        <v>2</v>
      </c>
      <c r="P82" s="2">
        <v>2</v>
      </c>
      <c r="Q82" s="6">
        <v>3</v>
      </c>
      <c r="R82" s="5">
        <v>1</v>
      </c>
      <c r="S82" s="2">
        <v>1</v>
      </c>
      <c r="T82" s="2">
        <v>1</v>
      </c>
      <c r="U82" s="2">
        <v>1</v>
      </c>
      <c r="V82" s="2">
        <v>1</v>
      </c>
      <c r="W82" s="5">
        <v>2</v>
      </c>
      <c r="X82" s="2">
        <v>3</v>
      </c>
      <c r="Y82" s="2">
        <v>2</v>
      </c>
      <c r="Z82" s="2">
        <v>2</v>
      </c>
      <c r="AA82" s="6">
        <v>1</v>
      </c>
      <c r="AB82" s="5">
        <v>1</v>
      </c>
      <c r="AC82" s="2">
        <v>3</v>
      </c>
      <c r="AD82" s="2">
        <v>1</v>
      </c>
      <c r="AE82" s="2">
        <v>2</v>
      </c>
      <c r="AF82" s="6">
        <v>2</v>
      </c>
      <c r="AG82" s="5">
        <v>5</v>
      </c>
      <c r="AH82" s="2">
        <v>4</v>
      </c>
      <c r="AI82" s="2">
        <v>3</v>
      </c>
      <c r="AJ82" s="6">
        <v>3</v>
      </c>
      <c r="AK82" s="3">
        <v>2</v>
      </c>
      <c r="AL82" s="3">
        <v>2</v>
      </c>
      <c r="AM82" s="3">
        <v>3</v>
      </c>
      <c r="AN82" s="3">
        <v>2</v>
      </c>
      <c r="AO82" s="3">
        <v>1</v>
      </c>
      <c r="AP82" s="5">
        <v>4</v>
      </c>
      <c r="AQ82" s="2">
        <v>3</v>
      </c>
      <c r="AR82" s="2">
        <v>3</v>
      </c>
      <c r="AS82" s="2">
        <v>4</v>
      </c>
      <c r="AT82" s="6">
        <v>4</v>
      </c>
    </row>
    <row r="83" spans="1:46" x14ac:dyDescent="0.25">
      <c r="A83" s="3">
        <v>82</v>
      </c>
      <c r="B83" s="3" t="s">
        <v>200</v>
      </c>
      <c r="C83" s="3" t="s">
        <v>33</v>
      </c>
      <c r="D83" s="3" t="s">
        <v>52</v>
      </c>
      <c r="E83" s="3" t="s">
        <v>53</v>
      </c>
      <c r="F83" s="3" t="s">
        <v>64</v>
      </c>
      <c r="G83" s="3" t="s">
        <v>60</v>
      </c>
      <c r="H83" s="3" t="s">
        <v>27</v>
      </c>
      <c r="I83" s="3" t="s">
        <v>28</v>
      </c>
      <c r="J83" s="3" t="s">
        <v>48</v>
      </c>
      <c r="K83" s="3" t="s">
        <v>30</v>
      </c>
      <c r="L83" s="3" t="s">
        <v>201</v>
      </c>
      <c r="M83" s="5">
        <v>4</v>
      </c>
      <c r="N83" s="2">
        <v>3</v>
      </c>
      <c r="O83" s="2">
        <v>4</v>
      </c>
      <c r="P83" s="2">
        <v>4</v>
      </c>
      <c r="Q83" s="6">
        <v>4</v>
      </c>
      <c r="R83" s="5">
        <v>4</v>
      </c>
      <c r="S83" s="2">
        <v>4</v>
      </c>
      <c r="T83" s="2">
        <v>4</v>
      </c>
      <c r="U83" s="2">
        <v>3</v>
      </c>
      <c r="V83" s="2">
        <v>5</v>
      </c>
      <c r="W83" s="5">
        <v>4</v>
      </c>
      <c r="X83" s="2">
        <v>5</v>
      </c>
      <c r="Y83" s="2">
        <v>4</v>
      </c>
      <c r="Z83" s="2">
        <v>5</v>
      </c>
      <c r="AA83" s="6">
        <v>5</v>
      </c>
      <c r="AB83" s="5">
        <v>4</v>
      </c>
      <c r="AC83" s="2">
        <v>5</v>
      </c>
      <c r="AD83" s="2">
        <v>3</v>
      </c>
      <c r="AE83" s="2">
        <v>3</v>
      </c>
      <c r="AF83" s="6">
        <v>4</v>
      </c>
      <c r="AG83" s="5">
        <v>2</v>
      </c>
      <c r="AH83" s="2">
        <v>2</v>
      </c>
      <c r="AI83" s="2">
        <v>5</v>
      </c>
      <c r="AJ83" s="6">
        <v>4</v>
      </c>
      <c r="AK83" s="3">
        <v>3</v>
      </c>
      <c r="AL83" s="3">
        <v>2</v>
      </c>
      <c r="AM83" s="3">
        <v>3</v>
      </c>
      <c r="AN83" s="3">
        <v>4</v>
      </c>
      <c r="AO83" s="3">
        <v>2</v>
      </c>
      <c r="AP83" s="5">
        <v>3</v>
      </c>
      <c r="AQ83" s="2">
        <v>4</v>
      </c>
      <c r="AR83" s="2">
        <v>4</v>
      </c>
      <c r="AS83" s="2">
        <v>4</v>
      </c>
      <c r="AT83" s="6">
        <v>3</v>
      </c>
    </row>
    <row r="84" spans="1:46" x14ac:dyDescent="0.25">
      <c r="A84" s="3">
        <v>83</v>
      </c>
      <c r="B84" s="3" t="s">
        <v>202</v>
      </c>
      <c r="C84" s="3" t="s">
        <v>33</v>
      </c>
      <c r="D84" s="3" t="s">
        <v>52</v>
      </c>
      <c r="E84" s="3" t="s">
        <v>53</v>
      </c>
      <c r="F84" s="3" t="s">
        <v>54</v>
      </c>
      <c r="G84" s="3" t="s">
        <v>26</v>
      </c>
      <c r="H84" s="3" t="s">
        <v>38</v>
      </c>
      <c r="I84" s="3" t="s">
        <v>40</v>
      </c>
      <c r="J84" s="3" t="s">
        <v>29</v>
      </c>
      <c r="K84" s="3" t="s">
        <v>30</v>
      </c>
      <c r="L84" s="3" t="s">
        <v>203</v>
      </c>
      <c r="M84" s="5">
        <v>5</v>
      </c>
      <c r="N84" s="2">
        <v>5</v>
      </c>
      <c r="O84" s="2">
        <v>5</v>
      </c>
      <c r="P84" s="2">
        <v>5</v>
      </c>
      <c r="Q84" s="6">
        <v>5</v>
      </c>
      <c r="R84" s="5">
        <v>4</v>
      </c>
      <c r="S84" s="2">
        <v>5</v>
      </c>
      <c r="T84" s="2">
        <v>4</v>
      </c>
      <c r="U84" s="2">
        <v>4</v>
      </c>
      <c r="V84" s="2">
        <v>5</v>
      </c>
      <c r="W84" s="5">
        <v>5</v>
      </c>
      <c r="X84" s="2">
        <v>5</v>
      </c>
      <c r="Y84" s="2">
        <v>3</v>
      </c>
      <c r="Z84" s="2">
        <v>4</v>
      </c>
      <c r="AA84" s="6">
        <v>4</v>
      </c>
      <c r="AB84" s="5">
        <v>3</v>
      </c>
      <c r="AC84" s="2">
        <v>3</v>
      </c>
      <c r="AD84" s="2">
        <v>3</v>
      </c>
      <c r="AE84" s="2">
        <v>2</v>
      </c>
      <c r="AF84" s="6">
        <v>3</v>
      </c>
      <c r="AG84" s="5">
        <v>1</v>
      </c>
      <c r="AH84" s="2">
        <v>1</v>
      </c>
      <c r="AI84" s="2">
        <v>4</v>
      </c>
      <c r="AJ84" s="6">
        <v>5</v>
      </c>
      <c r="AK84" s="3">
        <v>4</v>
      </c>
      <c r="AL84" s="3">
        <v>4</v>
      </c>
      <c r="AM84" s="3">
        <v>3</v>
      </c>
      <c r="AN84" s="3">
        <v>3</v>
      </c>
      <c r="AO84" s="3">
        <v>1</v>
      </c>
      <c r="AP84" s="5">
        <v>4</v>
      </c>
      <c r="AQ84" s="2">
        <v>4</v>
      </c>
      <c r="AR84" s="2">
        <v>4</v>
      </c>
      <c r="AS84" s="2">
        <v>5</v>
      </c>
      <c r="AT84" s="6">
        <v>2</v>
      </c>
    </row>
    <row r="85" spans="1:46" x14ac:dyDescent="0.25">
      <c r="A85" s="3">
        <v>84</v>
      </c>
      <c r="B85" s="3" t="s">
        <v>207</v>
      </c>
      <c r="C85" s="3" t="s">
        <v>22</v>
      </c>
      <c r="D85" s="3" t="s">
        <v>52</v>
      </c>
      <c r="E85" s="3" t="s">
        <v>53</v>
      </c>
      <c r="F85" s="3" t="s">
        <v>54</v>
      </c>
      <c r="G85" s="3" t="s">
        <v>26</v>
      </c>
      <c r="H85" s="3" t="s">
        <v>27</v>
      </c>
      <c r="I85" s="3" t="s">
        <v>44</v>
      </c>
      <c r="J85" s="3" t="s">
        <v>29</v>
      </c>
      <c r="K85" s="3" t="s">
        <v>30</v>
      </c>
      <c r="L85" s="3" t="s">
        <v>206</v>
      </c>
      <c r="M85" s="5">
        <v>3</v>
      </c>
      <c r="N85" s="2">
        <v>2</v>
      </c>
      <c r="O85" s="2">
        <v>2</v>
      </c>
      <c r="P85" s="2">
        <v>3</v>
      </c>
      <c r="Q85" s="6">
        <v>3</v>
      </c>
      <c r="R85" s="5">
        <v>3</v>
      </c>
      <c r="S85" s="2">
        <v>3</v>
      </c>
      <c r="T85" s="2">
        <v>3</v>
      </c>
      <c r="U85" s="2">
        <v>2</v>
      </c>
      <c r="V85" s="2">
        <v>4</v>
      </c>
      <c r="W85" s="5">
        <v>1</v>
      </c>
      <c r="X85" s="2">
        <v>4</v>
      </c>
      <c r="Y85" s="2">
        <v>2</v>
      </c>
      <c r="Z85" s="2">
        <v>3</v>
      </c>
      <c r="AA85" s="6">
        <v>4</v>
      </c>
      <c r="AB85" s="5">
        <v>2</v>
      </c>
      <c r="AC85" s="2">
        <v>2</v>
      </c>
      <c r="AD85" s="2">
        <v>2</v>
      </c>
      <c r="AE85" s="2">
        <v>2</v>
      </c>
      <c r="AF85" s="6">
        <v>3</v>
      </c>
      <c r="AG85" s="5">
        <v>2</v>
      </c>
      <c r="AH85" s="2">
        <v>2</v>
      </c>
      <c r="AI85" s="2">
        <v>2</v>
      </c>
      <c r="AJ85" s="6">
        <v>2</v>
      </c>
      <c r="AK85" s="3">
        <v>2</v>
      </c>
      <c r="AL85" s="3">
        <v>3</v>
      </c>
      <c r="AM85" s="3">
        <v>2</v>
      </c>
      <c r="AN85" s="3">
        <v>2</v>
      </c>
      <c r="AO85" s="3">
        <v>1</v>
      </c>
      <c r="AP85" s="5">
        <v>4</v>
      </c>
      <c r="AQ85" s="2">
        <v>3</v>
      </c>
      <c r="AR85" s="2">
        <v>4</v>
      </c>
      <c r="AS85" s="2">
        <v>4</v>
      </c>
      <c r="AT85" s="6">
        <v>3</v>
      </c>
    </row>
    <row r="86" spans="1:46" x14ac:dyDescent="0.25">
      <c r="A86" s="3">
        <v>85</v>
      </c>
      <c r="B86" s="3" t="s">
        <v>192</v>
      </c>
      <c r="C86" s="3" t="s">
        <v>22</v>
      </c>
      <c r="D86" s="3" t="s">
        <v>52</v>
      </c>
      <c r="E86" s="3" t="s">
        <v>53</v>
      </c>
      <c r="F86" s="3" t="s">
        <v>64</v>
      </c>
      <c r="G86" s="3" t="s">
        <v>65</v>
      </c>
      <c r="H86" s="3" t="s">
        <v>38</v>
      </c>
      <c r="I86" s="3" t="s">
        <v>40</v>
      </c>
      <c r="J86" s="3" t="s">
        <v>62</v>
      </c>
      <c r="K86" s="3" t="s">
        <v>30</v>
      </c>
      <c r="L86" s="3" t="s">
        <v>193</v>
      </c>
      <c r="M86" s="5">
        <v>2</v>
      </c>
      <c r="N86" s="2">
        <v>2</v>
      </c>
      <c r="O86" s="2">
        <v>2</v>
      </c>
      <c r="P86" s="2">
        <v>2</v>
      </c>
      <c r="Q86" s="6">
        <v>2</v>
      </c>
      <c r="R86" s="5">
        <v>3</v>
      </c>
      <c r="S86" s="2">
        <v>1</v>
      </c>
      <c r="T86" s="2">
        <v>4</v>
      </c>
      <c r="U86" s="2">
        <v>2</v>
      </c>
      <c r="V86" s="2">
        <v>3</v>
      </c>
      <c r="W86" s="5">
        <v>1</v>
      </c>
      <c r="X86" s="2">
        <v>1</v>
      </c>
      <c r="Y86" s="2">
        <v>1</v>
      </c>
      <c r="Z86" s="2">
        <v>1</v>
      </c>
      <c r="AA86" s="6">
        <v>1</v>
      </c>
      <c r="AB86" s="5">
        <v>4</v>
      </c>
      <c r="AC86" s="2">
        <v>3</v>
      </c>
      <c r="AD86" s="2">
        <v>2</v>
      </c>
      <c r="AE86" s="2">
        <v>2</v>
      </c>
      <c r="AF86" s="6">
        <v>4</v>
      </c>
      <c r="AG86" s="5">
        <v>3</v>
      </c>
      <c r="AH86" s="2">
        <v>3</v>
      </c>
      <c r="AI86" s="2">
        <v>3</v>
      </c>
      <c r="AJ86" s="6">
        <v>1</v>
      </c>
      <c r="AK86" s="3">
        <v>1</v>
      </c>
      <c r="AL86" s="3">
        <v>2</v>
      </c>
      <c r="AM86" s="3">
        <v>2</v>
      </c>
      <c r="AN86" s="3">
        <v>3</v>
      </c>
      <c r="AO86" s="3">
        <v>2</v>
      </c>
      <c r="AP86" s="5">
        <v>5</v>
      </c>
      <c r="AQ86" s="2">
        <v>4</v>
      </c>
      <c r="AR86" s="2">
        <v>3</v>
      </c>
      <c r="AS86" s="2">
        <v>3</v>
      </c>
      <c r="AT86" s="6">
        <v>3</v>
      </c>
    </row>
    <row r="87" spans="1:46" x14ac:dyDescent="0.25">
      <c r="A87" s="3">
        <v>86</v>
      </c>
      <c r="B87" s="3" t="s">
        <v>212</v>
      </c>
      <c r="C87" s="3" t="s">
        <v>22</v>
      </c>
      <c r="D87" s="3" t="s">
        <v>52</v>
      </c>
      <c r="E87" s="3" t="s">
        <v>53</v>
      </c>
      <c r="F87" s="3" t="s">
        <v>54</v>
      </c>
      <c r="G87" s="3" t="s">
        <v>65</v>
      </c>
      <c r="H87" s="3" t="s">
        <v>38</v>
      </c>
      <c r="I87" s="3" t="s">
        <v>40</v>
      </c>
      <c r="J87" s="3" t="s">
        <v>29</v>
      </c>
      <c r="K87" s="3" t="s">
        <v>30</v>
      </c>
      <c r="L87" s="3" t="s">
        <v>213</v>
      </c>
      <c r="M87" s="5">
        <v>3</v>
      </c>
      <c r="N87" s="2">
        <v>2</v>
      </c>
      <c r="O87" s="2">
        <v>2</v>
      </c>
      <c r="P87" s="2">
        <v>2</v>
      </c>
      <c r="Q87" s="6">
        <v>2</v>
      </c>
      <c r="R87" s="5">
        <v>3</v>
      </c>
      <c r="S87" s="2">
        <v>2</v>
      </c>
      <c r="T87" s="2">
        <v>3</v>
      </c>
      <c r="U87" s="2">
        <v>2</v>
      </c>
      <c r="V87" s="2">
        <v>3</v>
      </c>
      <c r="W87" s="5">
        <v>3</v>
      </c>
      <c r="X87" s="2">
        <v>2</v>
      </c>
      <c r="Y87" s="2">
        <v>3</v>
      </c>
      <c r="Z87" s="2">
        <v>3</v>
      </c>
      <c r="AA87" s="6">
        <v>2</v>
      </c>
      <c r="AB87" s="5">
        <v>1</v>
      </c>
      <c r="AC87" s="2">
        <v>3</v>
      </c>
      <c r="AD87" s="2">
        <v>3</v>
      </c>
      <c r="AE87" s="2">
        <v>2</v>
      </c>
      <c r="AF87" s="6">
        <v>3</v>
      </c>
      <c r="AG87" s="5">
        <v>3</v>
      </c>
      <c r="AH87" s="2">
        <v>4</v>
      </c>
      <c r="AI87" s="2">
        <v>2</v>
      </c>
      <c r="AJ87" s="6">
        <v>1</v>
      </c>
      <c r="AK87" s="3">
        <v>3</v>
      </c>
      <c r="AL87" s="3">
        <v>4</v>
      </c>
      <c r="AM87" s="3">
        <v>3</v>
      </c>
      <c r="AN87" s="3">
        <v>3</v>
      </c>
      <c r="AO87" s="3">
        <v>3</v>
      </c>
      <c r="AP87" s="5">
        <v>4</v>
      </c>
      <c r="AQ87" s="2">
        <v>2</v>
      </c>
      <c r="AR87" s="2">
        <v>2</v>
      </c>
      <c r="AS87" s="2">
        <v>4</v>
      </c>
      <c r="AT87" s="6">
        <v>5</v>
      </c>
    </row>
    <row r="88" spans="1:46" x14ac:dyDescent="0.25">
      <c r="A88" s="3">
        <v>87</v>
      </c>
      <c r="B88" s="3" t="s">
        <v>223</v>
      </c>
      <c r="C88" s="3" t="s">
        <v>22</v>
      </c>
      <c r="D88" s="3" t="s">
        <v>52</v>
      </c>
      <c r="E88" s="3" t="s">
        <v>53</v>
      </c>
      <c r="F88" s="3" t="s">
        <v>54</v>
      </c>
      <c r="G88" s="3" t="s">
        <v>60</v>
      </c>
      <c r="H88" s="3" t="s">
        <v>27</v>
      </c>
      <c r="I88" s="3" t="s">
        <v>28</v>
      </c>
      <c r="J88" s="3" t="s">
        <v>48</v>
      </c>
      <c r="K88" s="3" t="s">
        <v>30</v>
      </c>
      <c r="L88" s="3" t="s">
        <v>222</v>
      </c>
      <c r="M88" s="5">
        <v>3</v>
      </c>
      <c r="N88" s="2">
        <v>4</v>
      </c>
      <c r="O88" s="2">
        <v>3</v>
      </c>
      <c r="P88" s="2">
        <v>1</v>
      </c>
      <c r="Q88" s="6">
        <v>4</v>
      </c>
      <c r="R88" s="5">
        <v>2</v>
      </c>
      <c r="S88" s="2">
        <v>3</v>
      </c>
      <c r="T88" s="2">
        <v>3</v>
      </c>
      <c r="U88" s="2">
        <v>1</v>
      </c>
      <c r="V88" s="2">
        <v>5</v>
      </c>
      <c r="W88" s="5">
        <v>2</v>
      </c>
      <c r="X88" s="2">
        <v>2</v>
      </c>
      <c r="Y88" s="2">
        <v>1</v>
      </c>
      <c r="Z88" s="2">
        <v>2</v>
      </c>
      <c r="AA88" s="6">
        <v>3</v>
      </c>
      <c r="AB88" s="5">
        <v>2</v>
      </c>
      <c r="AC88" s="2">
        <v>2</v>
      </c>
      <c r="AD88" s="2">
        <v>3</v>
      </c>
      <c r="AE88" s="2">
        <v>3</v>
      </c>
      <c r="AF88" s="6">
        <v>3</v>
      </c>
      <c r="AG88" s="5">
        <v>4</v>
      </c>
      <c r="AH88" s="2">
        <v>3</v>
      </c>
      <c r="AI88" s="2">
        <v>3</v>
      </c>
      <c r="AJ88" s="6">
        <v>2</v>
      </c>
      <c r="AK88" s="3">
        <v>3</v>
      </c>
      <c r="AL88" s="3">
        <v>2</v>
      </c>
      <c r="AM88" s="3">
        <v>3</v>
      </c>
      <c r="AN88" s="3">
        <v>3</v>
      </c>
      <c r="AO88" s="3">
        <v>3</v>
      </c>
      <c r="AP88" s="5">
        <v>5</v>
      </c>
      <c r="AQ88" s="2">
        <v>3</v>
      </c>
      <c r="AR88" s="2">
        <v>4</v>
      </c>
      <c r="AS88" s="2">
        <v>5</v>
      </c>
      <c r="AT88" s="6">
        <v>3</v>
      </c>
    </row>
    <row r="89" spans="1:46" x14ac:dyDescent="0.25">
      <c r="A89" s="3">
        <v>88</v>
      </c>
      <c r="B89" s="3" t="s">
        <v>66</v>
      </c>
      <c r="C89" s="3" t="s">
        <v>22</v>
      </c>
      <c r="D89" s="3" t="s">
        <v>52</v>
      </c>
      <c r="E89" s="3" t="s">
        <v>53</v>
      </c>
      <c r="F89" s="3" t="s">
        <v>54</v>
      </c>
      <c r="G89" s="3" t="s">
        <v>26</v>
      </c>
      <c r="H89" s="3" t="s">
        <v>38</v>
      </c>
      <c r="I89" s="3" t="s">
        <v>44</v>
      </c>
      <c r="J89" s="3" t="s">
        <v>45</v>
      </c>
      <c r="K89" s="3" t="s">
        <v>30</v>
      </c>
      <c r="L89" s="3" t="s">
        <v>224</v>
      </c>
      <c r="M89" s="5">
        <v>3</v>
      </c>
      <c r="N89" s="2">
        <v>3</v>
      </c>
      <c r="O89" s="2">
        <v>2</v>
      </c>
      <c r="P89" s="2">
        <v>2</v>
      </c>
      <c r="Q89" s="6">
        <v>2</v>
      </c>
      <c r="R89" s="5">
        <v>3</v>
      </c>
      <c r="S89" s="2">
        <v>3</v>
      </c>
      <c r="T89" s="2">
        <v>4</v>
      </c>
      <c r="U89" s="2">
        <v>2</v>
      </c>
      <c r="V89" s="2">
        <v>5</v>
      </c>
      <c r="W89" s="5">
        <v>3</v>
      </c>
      <c r="X89" s="2">
        <v>4</v>
      </c>
      <c r="Y89" s="2">
        <v>4</v>
      </c>
      <c r="Z89" s="2">
        <v>4</v>
      </c>
      <c r="AA89" s="6">
        <v>4</v>
      </c>
      <c r="AB89" s="5">
        <v>4</v>
      </c>
      <c r="AC89" s="2">
        <v>3</v>
      </c>
      <c r="AD89" s="2">
        <v>4</v>
      </c>
      <c r="AE89" s="2">
        <v>4</v>
      </c>
      <c r="AF89" s="6">
        <v>4</v>
      </c>
      <c r="AG89" s="5">
        <v>5</v>
      </c>
      <c r="AH89" s="2">
        <v>4</v>
      </c>
      <c r="AI89" s="2">
        <v>1</v>
      </c>
      <c r="AJ89" s="6">
        <v>2</v>
      </c>
      <c r="AK89" s="3">
        <v>3</v>
      </c>
      <c r="AL89" s="3">
        <v>3</v>
      </c>
      <c r="AM89" s="3">
        <v>2</v>
      </c>
      <c r="AN89" s="3">
        <v>3</v>
      </c>
      <c r="AO89" s="3">
        <v>1</v>
      </c>
      <c r="AP89" s="5">
        <v>4</v>
      </c>
      <c r="AQ89" s="2">
        <v>2</v>
      </c>
      <c r="AR89" s="2">
        <v>3</v>
      </c>
      <c r="AS89" s="2">
        <v>3</v>
      </c>
      <c r="AT89" s="6">
        <v>2</v>
      </c>
    </row>
    <row r="90" spans="1:46" x14ac:dyDescent="0.25">
      <c r="A90" s="3">
        <v>89</v>
      </c>
      <c r="B90" s="3" t="s">
        <v>228</v>
      </c>
      <c r="C90" s="3" t="s">
        <v>22</v>
      </c>
      <c r="D90" s="3" t="s">
        <v>52</v>
      </c>
      <c r="E90" s="3" t="s">
        <v>53</v>
      </c>
      <c r="F90" s="3" t="s">
        <v>64</v>
      </c>
      <c r="G90" s="3" t="s">
        <v>26</v>
      </c>
      <c r="H90" s="3" t="s">
        <v>27</v>
      </c>
      <c r="I90" s="3" t="s">
        <v>44</v>
      </c>
      <c r="J90" s="3" t="s">
        <v>62</v>
      </c>
      <c r="K90" s="3" t="s">
        <v>30</v>
      </c>
      <c r="L90" s="3" t="s">
        <v>227</v>
      </c>
      <c r="M90" s="5">
        <v>1</v>
      </c>
      <c r="N90" s="2">
        <v>2</v>
      </c>
      <c r="O90" s="2">
        <v>3</v>
      </c>
      <c r="P90" s="2">
        <v>2</v>
      </c>
      <c r="Q90" s="6">
        <v>3</v>
      </c>
      <c r="R90" s="5">
        <v>3</v>
      </c>
      <c r="S90" s="2">
        <v>2</v>
      </c>
      <c r="T90" s="2">
        <v>3</v>
      </c>
      <c r="U90" s="2">
        <v>1</v>
      </c>
      <c r="V90" s="2">
        <v>3</v>
      </c>
      <c r="W90" s="5">
        <v>1</v>
      </c>
      <c r="X90" s="2">
        <v>3</v>
      </c>
      <c r="Y90" s="2">
        <v>2</v>
      </c>
      <c r="Z90" s="2">
        <v>3</v>
      </c>
      <c r="AA90" s="6">
        <v>3</v>
      </c>
      <c r="AB90" s="5">
        <v>3</v>
      </c>
      <c r="AC90" s="2">
        <v>2</v>
      </c>
      <c r="AD90" s="2">
        <v>3</v>
      </c>
      <c r="AE90" s="2">
        <v>3</v>
      </c>
      <c r="AF90" s="6">
        <v>3</v>
      </c>
      <c r="AG90" s="5">
        <v>5</v>
      </c>
      <c r="AH90" s="2">
        <v>4</v>
      </c>
      <c r="AI90" s="2">
        <v>2</v>
      </c>
      <c r="AJ90" s="6">
        <v>2</v>
      </c>
      <c r="AK90" s="3">
        <v>2</v>
      </c>
      <c r="AL90" s="3">
        <v>2</v>
      </c>
      <c r="AM90" s="3">
        <v>2</v>
      </c>
      <c r="AN90" s="3">
        <v>2</v>
      </c>
      <c r="AO90" s="3">
        <v>1</v>
      </c>
      <c r="AP90" s="5">
        <v>4</v>
      </c>
      <c r="AQ90" s="2">
        <v>2</v>
      </c>
      <c r="AR90" s="2">
        <v>1</v>
      </c>
      <c r="AS90" s="2">
        <v>3</v>
      </c>
      <c r="AT90" s="6">
        <v>2</v>
      </c>
    </row>
    <row r="91" spans="1:46" x14ac:dyDescent="0.25">
      <c r="A91" s="3">
        <v>90</v>
      </c>
      <c r="B91" s="3" t="s">
        <v>211</v>
      </c>
      <c r="C91" s="3" t="s">
        <v>22</v>
      </c>
      <c r="D91" s="3" t="s">
        <v>52</v>
      </c>
      <c r="E91" s="3" t="s">
        <v>53</v>
      </c>
      <c r="F91" s="3" t="s">
        <v>64</v>
      </c>
      <c r="G91" s="3" t="s">
        <v>26</v>
      </c>
      <c r="H91" s="3" t="s">
        <v>38</v>
      </c>
      <c r="I91" s="3" t="s">
        <v>40</v>
      </c>
      <c r="J91" s="3" t="s">
        <v>62</v>
      </c>
      <c r="K91" s="3" t="s">
        <v>30</v>
      </c>
      <c r="L91" s="3" t="s">
        <v>210</v>
      </c>
      <c r="M91" s="5">
        <v>4</v>
      </c>
      <c r="N91" s="2">
        <v>3</v>
      </c>
      <c r="O91" s="2">
        <v>4</v>
      </c>
      <c r="P91" s="2">
        <v>4</v>
      </c>
      <c r="Q91" s="6">
        <v>4</v>
      </c>
      <c r="R91" s="5">
        <v>2</v>
      </c>
      <c r="S91" s="2">
        <v>3</v>
      </c>
      <c r="T91" s="2">
        <v>4</v>
      </c>
      <c r="U91" s="2">
        <v>2</v>
      </c>
      <c r="V91" s="2">
        <v>5</v>
      </c>
      <c r="W91" s="5">
        <v>2</v>
      </c>
      <c r="X91" s="2">
        <v>2</v>
      </c>
      <c r="Y91" s="2">
        <v>2</v>
      </c>
      <c r="Z91" s="2">
        <v>4</v>
      </c>
      <c r="AA91" s="6">
        <v>4</v>
      </c>
      <c r="AB91" s="5">
        <v>4</v>
      </c>
      <c r="AC91" s="2">
        <v>3</v>
      </c>
      <c r="AD91" s="2">
        <v>5</v>
      </c>
      <c r="AE91" s="2">
        <v>4</v>
      </c>
      <c r="AF91" s="6">
        <v>4</v>
      </c>
      <c r="AG91" s="5">
        <v>2</v>
      </c>
      <c r="AH91" s="2">
        <v>2</v>
      </c>
      <c r="AI91" s="2">
        <v>3</v>
      </c>
      <c r="AJ91" s="6">
        <v>4</v>
      </c>
      <c r="AK91" s="3">
        <v>4</v>
      </c>
      <c r="AL91" s="3">
        <v>5</v>
      </c>
      <c r="AM91" s="3">
        <v>3</v>
      </c>
      <c r="AN91" s="3">
        <v>3</v>
      </c>
      <c r="AO91" s="3">
        <v>4</v>
      </c>
      <c r="AP91" s="5">
        <v>3</v>
      </c>
      <c r="AQ91" s="2">
        <v>4</v>
      </c>
      <c r="AR91" s="2">
        <v>4</v>
      </c>
      <c r="AS91" s="2">
        <v>2</v>
      </c>
      <c r="AT91" s="6">
        <v>4</v>
      </c>
    </row>
    <row r="92" spans="1:46" x14ac:dyDescent="0.25">
      <c r="A92" s="3">
        <v>91</v>
      </c>
      <c r="B92" s="3" t="s">
        <v>211</v>
      </c>
      <c r="C92" s="3" t="s">
        <v>22</v>
      </c>
      <c r="D92" s="3" t="s">
        <v>52</v>
      </c>
      <c r="E92" s="3" t="s">
        <v>53</v>
      </c>
      <c r="F92" s="3" t="s">
        <v>64</v>
      </c>
      <c r="G92" s="3" t="s">
        <v>26</v>
      </c>
      <c r="H92" s="3" t="s">
        <v>38</v>
      </c>
      <c r="I92" s="3" t="s">
        <v>40</v>
      </c>
      <c r="J92" s="3" t="s">
        <v>62</v>
      </c>
      <c r="K92" s="3" t="s">
        <v>30</v>
      </c>
      <c r="L92" s="3" t="s">
        <v>210</v>
      </c>
      <c r="M92" s="5">
        <v>5</v>
      </c>
      <c r="N92" s="2">
        <v>5</v>
      </c>
      <c r="O92" s="2">
        <v>4</v>
      </c>
      <c r="P92" s="2">
        <v>4</v>
      </c>
      <c r="Q92" s="6">
        <v>5</v>
      </c>
      <c r="R92" s="5">
        <v>3</v>
      </c>
      <c r="S92" s="2">
        <v>5</v>
      </c>
      <c r="T92" s="2">
        <v>4</v>
      </c>
      <c r="U92" s="2">
        <v>3</v>
      </c>
      <c r="V92" s="2">
        <v>5</v>
      </c>
      <c r="W92" s="5">
        <v>3</v>
      </c>
      <c r="X92" s="2">
        <v>3</v>
      </c>
      <c r="Y92" s="2">
        <v>4</v>
      </c>
      <c r="Z92" s="2">
        <v>4</v>
      </c>
      <c r="AA92" s="6">
        <v>3</v>
      </c>
      <c r="AB92" s="5">
        <v>4</v>
      </c>
      <c r="AC92" s="2">
        <v>4</v>
      </c>
      <c r="AD92" s="2">
        <v>4</v>
      </c>
      <c r="AE92" s="2">
        <v>4</v>
      </c>
      <c r="AF92" s="6">
        <v>5</v>
      </c>
      <c r="AG92" s="5">
        <v>3</v>
      </c>
      <c r="AH92" s="2">
        <v>3</v>
      </c>
      <c r="AI92" s="2">
        <v>3</v>
      </c>
      <c r="AJ92" s="6">
        <v>4</v>
      </c>
      <c r="AK92" s="3">
        <v>4</v>
      </c>
      <c r="AL92" s="3">
        <v>3</v>
      </c>
      <c r="AM92" s="3">
        <v>3</v>
      </c>
      <c r="AN92" s="3">
        <v>4</v>
      </c>
      <c r="AO92" s="3">
        <v>4</v>
      </c>
      <c r="AP92" s="5">
        <v>4</v>
      </c>
      <c r="AQ92" s="2">
        <v>3</v>
      </c>
      <c r="AR92" s="2">
        <v>4</v>
      </c>
      <c r="AS92" s="2">
        <v>4</v>
      </c>
      <c r="AT92" s="6">
        <v>3</v>
      </c>
    </row>
    <row r="93" spans="1:46" x14ac:dyDescent="0.25">
      <c r="A93" s="3">
        <v>92</v>
      </c>
      <c r="B93" s="3" t="s">
        <v>230</v>
      </c>
      <c r="C93" s="3" t="s">
        <v>22</v>
      </c>
      <c r="D93" s="3" t="s">
        <v>52</v>
      </c>
      <c r="E93" s="3" t="s">
        <v>53</v>
      </c>
      <c r="F93" s="3" t="s">
        <v>54</v>
      </c>
      <c r="G93" s="3" t="s">
        <v>26</v>
      </c>
      <c r="H93" s="3" t="s">
        <v>27</v>
      </c>
      <c r="I93" s="3" t="s">
        <v>40</v>
      </c>
      <c r="J93" s="3" t="s">
        <v>29</v>
      </c>
      <c r="K93" s="3" t="s">
        <v>30</v>
      </c>
      <c r="L93" s="3" t="s">
        <v>229</v>
      </c>
      <c r="M93" s="5">
        <v>1</v>
      </c>
      <c r="N93" s="2">
        <v>2</v>
      </c>
      <c r="O93" s="2">
        <v>1</v>
      </c>
      <c r="P93" s="2">
        <v>3</v>
      </c>
      <c r="Q93" s="6">
        <v>3</v>
      </c>
      <c r="R93" s="5">
        <v>3</v>
      </c>
      <c r="S93" s="2">
        <v>2</v>
      </c>
      <c r="T93" s="2">
        <v>3</v>
      </c>
      <c r="U93" s="2">
        <v>3</v>
      </c>
      <c r="V93" s="2">
        <v>4</v>
      </c>
      <c r="W93" s="5">
        <v>3</v>
      </c>
      <c r="X93" s="2">
        <v>1</v>
      </c>
      <c r="Y93" s="2">
        <v>2</v>
      </c>
      <c r="Z93" s="2">
        <v>3</v>
      </c>
      <c r="AA93" s="6">
        <v>2</v>
      </c>
      <c r="AB93" s="5">
        <v>4</v>
      </c>
      <c r="AC93" s="2">
        <v>3</v>
      </c>
      <c r="AD93" s="2">
        <v>4</v>
      </c>
      <c r="AE93" s="2">
        <v>2</v>
      </c>
      <c r="AF93" s="6">
        <v>4</v>
      </c>
      <c r="AG93" s="5">
        <v>3</v>
      </c>
      <c r="AH93" s="2">
        <v>4</v>
      </c>
      <c r="AI93" s="2">
        <v>1</v>
      </c>
      <c r="AJ93" s="6">
        <v>2</v>
      </c>
      <c r="AK93" s="3">
        <v>3</v>
      </c>
      <c r="AL93" s="3">
        <v>2</v>
      </c>
      <c r="AM93" s="3">
        <v>2</v>
      </c>
      <c r="AN93" s="3">
        <v>2</v>
      </c>
      <c r="AO93" s="3">
        <v>1</v>
      </c>
      <c r="AP93" s="5">
        <v>3</v>
      </c>
      <c r="AQ93" s="2">
        <v>3</v>
      </c>
      <c r="AR93" s="2">
        <v>1</v>
      </c>
      <c r="AS93" s="2">
        <v>1</v>
      </c>
      <c r="AT93" s="6">
        <v>3</v>
      </c>
    </row>
    <row r="94" spans="1:46" x14ac:dyDescent="0.25">
      <c r="A94" s="3">
        <v>93</v>
      </c>
      <c r="B94" s="3" t="s">
        <v>242</v>
      </c>
      <c r="C94" s="3" t="s">
        <v>22</v>
      </c>
      <c r="D94" s="3" t="s">
        <v>52</v>
      </c>
      <c r="E94" s="3" t="s">
        <v>53</v>
      </c>
      <c r="F94" s="3" t="s">
        <v>54</v>
      </c>
      <c r="G94" s="3" t="s">
        <v>26</v>
      </c>
      <c r="H94" s="3" t="s">
        <v>27</v>
      </c>
      <c r="I94" s="3" t="s">
        <v>28</v>
      </c>
      <c r="J94" s="3" t="s">
        <v>48</v>
      </c>
      <c r="K94" s="3" t="s">
        <v>30</v>
      </c>
      <c r="L94" s="3" t="s">
        <v>241</v>
      </c>
      <c r="M94" s="5">
        <v>1</v>
      </c>
      <c r="N94" s="2">
        <v>2</v>
      </c>
      <c r="O94" s="2">
        <v>1</v>
      </c>
      <c r="P94" s="2">
        <v>2</v>
      </c>
      <c r="Q94" s="6">
        <v>2</v>
      </c>
      <c r="R94" s="5">
        <v>3</v>
      </c>
      <c r="S94" s="2">
        <v>3</v>
      </c>
      <c r="T94" s="2">
        <v>4</v>
      </c>
      <c r="U94" s="2">
        <v>3</v>
      </c>
      <c r="V94" s="2">
        <v>4</v>
      </c>
      <c r="W94" s="5">
        <v>2</v>
      </c>
      <c r="X94" s="2">
        <v>3</v>
      </c>
      <c r="Y94" s="2">
        <v>3</v>
      </c>
      <c r="Z94" s="2">
        <v>2</v>
      </c>
      <c r="AA94" s="6">
        <v>2</v>
      </c>
      <c r="AB94" s="5">
        <v>4</v>
      </c>
      <c r="AC94" s="2">
        <v>4</v>
      </c>
      <c r="AD94" s="2">
        <v>5</v>
      </c>
      <c r="AE94" s="2">
        <v>4</v>
      </c>
      <c r="AF94" s="6">
        <v>5</v>
      </c>
      <c r="AG94" s="5">
        <v>4</v>
      </c>
      <c r="AH94" s="2">
        <v>4</v>
      </c>
      <c r="AI94" s="2">
        <v>3</v>
      </c>
      <c r="AJ94" s="6">
        <v>2</v>
      </c>
      <c r="AK94" s="3">
        <v>2</v>
      </c>
      <c r="AL94" s="3">
        <v>5</v>
      </c>
      <c r="AM94" s="3">
        <v>5</v>
      </c>
      <c r="AN94" s="3">
        <v>4</v>
      </c>
      <c r="AO94" s="3">
        <v>3</v>
      </c>
      <c r="AP94" s="5">
        <v>4</v>
      </c>
      <c r="AQ94" s="2">
        <v>2</v>
      </c>
      <c r="AR94" s="2">
        <v>4</v>
      </c>
      <c r="AS94" s="2">
        <v>2</v>
      </c>
      <c r="AT94" s="6">
        <v>3</v>
      </c>
    </row>
    <row r="95" spans="1:46" x14ac:dyDescent="0.25">
      <c r="A95" s="3">
        <v>94</v>
      </c>
      <c r="B95" s="3" t="s">
        <v>248</v>
      </c>
      <c r="C95" s="3" t="s">
        <v>33</v>
      </c>
      <c r="D95" s="3" t="s">
        <v>52</v>
      </c>
      <c r="E95" s="3" t="s">
        <v>58</v>
      </c>
      <c r="F95" s="3" t="s">
        <v>54</v>
      </c>
      <c r="G95" s="3" t="s">
        <v>26</v>
      </c>
      <c r="H95" s="3" t="s">
        <v>38</v>
      </c>
      <c r="I95" s="3" t="s">
        <v>44</v>
      </c>
      <c r="J95" s="3" t="s">
        <v>48</v>
      </c>
      <c r="K95" s="3" t="s">
        <v>30</v>
      </c>
      <c r="L95" s="3" t="s">
        <v>247</v>
      </c>
      <c r="M95" s="5">
        <v>2</v>
      </c>
      <c r="N95" s="2">
        <v>1</v>
      </c>
      <c r="O95" s="2">
        <v>2</v>
      </c>
      <c r="P95" s="2">
        <v>2</v>
      </c>
      <c r="Q95" s="6">
        <v>4</v>
      </c>
      <c r="R95" s="5">
        <v>3</v>
      </c>
      <c r="S95" s="2">
        <v>2</v>
      </c>
      <c r="T95" s="2">
        <v>1</v>
      </c>
      <c r="U95" s="2">
        <v>2</v>
      </c>
      <c r="V95" s="2">
        <v>3</v>
      </c>
      <c r="W95" s="5">
        <v>3</v>
      </c>
      <c r="X95" s="2">
        <v>2</v>
      </c>
      <c r="Y95" s="2">
        <v>2</v>
      </c>
      <c r="Z95" s="2">
        <v>3</v>
      </c>
      <c r="AA95" s="6">
        <v>3</v>
      </c>
      <c r="AB95" s="5">
        <v>3</v>
      </c>
      <c r="AC95" s="2">
        <v>2</v>
      </c>
      <c r="AD95" s="2">
        <v>2</v>
      </c>
      <c r="AE95" s="2">
        <v>2</v>
      </c>
      <c r="AF95" s="6">
        <v>2</v>
      </c>
      <c r="AG95" s="5">
        <v>5</v>
      </c>
      <c r="AH95" s="2">
        <v>5</v>
      </c>
      <c r="AI95" s="2">
        <v>3</v>
      </c>
      <c r="AJ95" s="6">
        <v>3</v>
      </c>
      <c r="AK95" s="3">
        <v>4</v>
      </c>
      <c r="AL95" s="3">
        <v>3</v>
      </c>
      <c r="AM95" s="3">
        <v>3</v>
      </c>
      <c r="AN95" s="3">
        <v>3</v>
      </c>
      <c r="AO95" s="3">
        <v>2</v>
      </c>
      <c r="AP95" s="5">
        <v>5</v>
      </c>
      <c r="AQ95" s="2">
        <v>3</v>
      </c>
      <c r="AR95" s="2">
        <v>4</v>
      </c>
      <c r="AS95" s="2">
        <v>4</v>
      </c>
      <c r="AT95" s="6">
        <v>3</v>
      </c>
    </row>
    <row r="96" spans="1:46" x14ac:dyDescent="0.25">
      <c r="A96" s="3">
        <v>95</v>
      </c>
      <c r="B96" s="3" t="s">
        <v>250</v>
      </c>
      <c r="C96" s="3" t="s">
        <v>22</v>
      </c>
      <c r="D96" s="3" t="s">
        <v>52</v>
      </c>
      <c r="E96" s="3" t="s">
        <v>53</v>
      </c>
      <c r="F96" s="3" t="s">
        <v>64</v>
      </c>
      <c r="G96" s="3" t="s">
        <v>65</v>
      </c>
      <c r="H96" s="3" t="s">
        <v>27</v>
      </c>
      <c r="I96" s="3" t="s">
        <v>55</v>
      </c>
      <c r="J96" s="3" t="s">
        <v>56</v>
      </c>
      <c r="K96" s="3" t="s">
        <v>49</v>
      </c>
      <c r="L96" s="3" t="s">
        <v>249</v>
      </c>
      <c r="M96" s="5">
        <v>4</v>
      </c>
      <c r="N96" s="2">
        <v>3</v>
      </c>
      <c r="O96" s="2">
        <v>3</v>
      </c>
      <c r="P96" s="2">
        <v>3</v>
      </c>
      <c r="Q96" s="6">
        <v>1</v>
      </c>
      <c r="R96" s="5">
        <v>3</v>
      </c>
      <c r="S96" s="2">
        <v>2</v>
      </c>
      <c r="T96" s="2">
        <v>2</v>
      </c>
      <c r="U96" s="2">
        <v>1</v>
      </c>
      <c r="V96" s="2">
        <v>1</v>
      </c>
      <c r="W96" s="5">
        <v>2</v>
      </c>
      <c r="X96" s="2">
        <v>3</v>
      </c>
      <c r="Y96" s="2">
        <v>1</v>
      </c>
      <c r="Z96" s="2">
        <v>3</v>
      </c>
      <c r="AA96" s="6">
        <v>3</v>
      </c>
      <c r="AB96" s="5">
        <v>4</v>
      </c>
      <c r="AC96" s="2">
        <v>5</v>
      </c>
      <c r="AD96" s="2">
        <v>2</v>
      </c>
      <c r="AE96" s="2">
        <v>2</v>
      </c>
      <c r="AF96" s="6">
        <v>3</v>
      </c>
      <c r="AG96" s="5">
        <v>5</v>
      </c>
      <c r="AH96" s="2">
        <v>5</v>
      </c>
      <c r="AI96" s="2">
        <v>1</v>
      </c>
      <c r="AJ96" s="6">
        <v>1</v>
      </c>
      <c r="AK96" s="3">
        <v>2</v>
      </c>
      <c r="AL96" s="3">
        <v>1</v>
      </c>
      <c r="AM96" s="3">
        <v>2</v>
      </c>
      <c r="AN96" s="3">
        <v>3</v>
      </c>
      <c r="AO96" s="3">
        <v>1</v>
      </c>
      <c r="AP96" s="5">
        <v>3</v>
      </c>
      <c r="AQ96" s="2">
        <v>4</v>
      </c>
      <c r="AR96" s="2">
        <v>3</v>
      </c>
      <c r="AS96" s="2">
        <v>4</v>
      </c>
      <c r="AT96" s="6">
        <v>3</v>
      </c>
    </row>
    <row r="97" spans="1:46" x14ac:dyDescent="0.25">
      <c r="A97" s="3">
        <v>96</v>
      </c>
      <c r="B97" s="3" t="s">
        <v>273</v>
      </c>
      <c r="C97" s="3" t="s">
        <v>22</v>
      </c>
      <c r="D97" s="3" t="s">
        <v>52</v>
      </c>
      <c r="E97" s="3" t="s">
        <v>53</v>
      </c>
      <c r="F97" s="3" t="s">
        <v>54</v>
      </c>
      <c r="G97" s="3" t="s">
        <v>26</v>
      </c>
      <c r="H97" s="3" t="s">
        <v>38</v>
      </c>
      <c r="I97" s="3" t="s">
        <v>40</v>
      </c>
      <c r="J97" s="3" t="s">
        <v>29</v>
      </c>
      <c r="K97" s="3" t="s">
        <v>49</v>
      </c>
      <c r="L97" s="3" t="s">
        <v>251</v>
      </c>
      <c r="M97" s="5">
        <v>4</v>
      </c>
      <c r="N97" s="2">
        <v>3</v>
      </c>
      <c r="O97" s="2">
        <v>3</v>
      </c>
      <c r="P97" s="2">
        <v>3</v>
      </c>
      <c r="Q97" s="6">
        <v>3</v>
      </c>
      <c r="R97" s="5">
        <v>3</v>
      </c>
      <c r="S97" s="2">
        <v>3</v>
      </c>
      <c r="T97" s="2">
        <v>2</v>
      </c>
      <c r="U97" s="2">
        <v>3</v>
      </c>
      <c r="V97" s="2">
        <v>2</v>
      </c>
      <c r="W97" s="5">
        <v>4</v>
      </c>
      <c r="X97" s="2">
        <v>5</v>
      </c>
      <c r="Y97" s="2">
        <v>3</v>
      </c>
      <c r="Z97" s="2">
        <v>5</v>
      </c>
      <c r="AA97" s="6">
        <v>5</v>
      </c>
      <c r="AB97" s="5">
        <v>4</v>
      </c>
      <c r="AC97" s="2">
        <v>4</v>
      </c>
      <c r="AD97" s="2">
        <v>4</v>
      </c>
      <c r="AE97" s="2">
        <v>4</v>
      </c>
      <c r="AF97" s="6">
        <v>4</v>
      </c>
      <c r="AG97" s="5">
        <v>2</v>
      </c>
      <c r="AH97" s="2">
        <v>1</v>
      </c>
      <c r="AI97" s="2">
        <v>4</v>
      </c>
      <c r="AJ97" s="6">
        <v>4</v>
      </c>
      <c r="AK97" s="3">
        <v>4</v>
      </c>
      <c r="AL97" s="3">
        <v>4</v>
      </c>
      <c r="AM97" s="3">
        <v>3</v>
      </c>
      <c r="AN97" s="3">
        <v>4</v>
      </c>
      <c r="AO97" s="3">
        <v>4</v>
      </c>
      <c r="AP97" s="5">
        <v>4</v>
      </c>
      <c r="AQ97" s="2">
        <v>4</v>
      </c>
      <c r="AR97" s="2">
        <v>3</v>
      </c>
      <c r="AS97" s="2">
        <v>4</v>
      </c>
      <c r="AT97" s="6">
        <v>3</v>
      </c>
    </row>
    <row r="98" spans="1:46" x14ac:dyDescent="0.25">
      <c r="A98" s="3">
        <v>97</v>
      </c>
      <c r="B98" s="3" t="s">
        <v>272</v>
      </c>
      <c r="C98" s="3" t="s">
        <v>22</v>
      </c>
      <c r="D98" s="3" t="s">
        <v>52</v>
      </c>
      <c r="E98" s="3" t="s">
        <v>53</v>
      </c>
      <c r="F98" s="3" t="s">
        <v>64</v>
      </c>
      <c r="G98" s="3" t="s">
        <v>26</v>
      </c>
      <c r="H98" s="3" t="s">
        <v>38</v>
      </c>
      <c r="I98" s="3" t="s">
        <v>28</v>
      </c>
      <c r="J98" s="3" t="s">
        <v>48</v>
      </c>
      <c r="K98" s="3" t="s">
        <v>49</v>
      </c>
      <c r="L98" s="3" t="s">
        <v>263</v>
      </c>
      <c r="M98" s="5">
        <v>5</v>
      </c>
      <c r="N98" s="2">
        <v>4</v>
      </c>
      <c r="O98" s="2">
        <v>5</v>
      </c>
      <c r="P98" s="2">
        <v>4</v>
      </c>
      <c r="Q98" s="6">
        <v>4</v>
      </c>
      <c r="R98" s="5">
        <v>3</v>
      </c>
      <c r="S98" s="2">
        <v>4</v>
      </c>
      <c r="T98" s="2">
        <v>3</v>
      </c>
      <c r="U98" s="2">
        <v>5</v>
      </c>
      <c r="V98" s="2">
        <v>3</v>
      </c>
      <c r="W98" s="5">
        <v>4</v>
      </c>
      <c r="X98" s="2">
        <v>5</v>
      </c>
      <c r="Y98" s="2">
        <v>2</v>
      </c>
      <c r="Z98" s="2">
        <v>2</v>
      </c>
      <c r="AA98" s="6">
        <v>4</v>
      </c>
      <c r="AB98" s="5">
        <v>5</v>
      </c>
      <c r="AC98" s="2">
        <v>5</v>
      </c>
      <c r="AD98" s="2">
        <v>5</v>
      </c>
      <c r="AE98" s="2">
        <v>5</v>
      </c>
      <c r="AF98" s="6">
        <v>5</v>
      </c>
      <c r="AG98" s="5">
        <v>3</v>
      </c>
      <c r="AH98" s="2">
        <v>3</v>
      </c>
      <c r="AI98" s="2">
        <v>3</v>
      </c>
      <c r="AJ98" s="6">
        <v>5</v>
      </c>
      <c r="AK98" s="3">
        <v>4</v>
      </c>
      <c r="AL98" s="3">
        <v>3</v>
      </c>
      <c r="AM98" s="3">
        <v>3</v>
      </c>
      <c r="AN98" s="3">
        <v>4</v>
      </c>
      <c r="AO98" s="3">
        <v>4</v>
      </c>
      <c r="AP98" s="5">
        <v>4</v>
      </c>
      <c r="AQ98" s="2">
        <v>4</v>
      </c>
      <c r="AR98" s="2">
        <v>3</v>
      </c>
      <c r="AS98" s="2">
        <v>1</v>
      </c>
      <c r="AT98" s="6">
        <v>4</v>
      </c>
    </row>
    <row r="99" spans="1:46" x14ac:dyDescent="0.25">
      <c r="A99" s="3">
        <v>98</v>
      </c>
      <c r="B99" s="3" t="s">
        <v>271</v>
      </c>
      <c r="C99" s="3" t="s">
        <v>22</v>
      </c>
      <c r="D99" s="3" t="s">
        <v>52</v>
      </c>
      <c r="E99" s="3" t="s">
        <v>53</v>
      </c>
      <c r="F99" s="3" t="s">
        <v>54</v>
      </c>
      <c r="G99" s="3" t="s">
        <v>26</v>
      </c>
      <c r="H99" s="3" t="s">
        <v>38</v>
      </c>
      <c r="I99" s="3" t="s">
        <v>40</v>
      </c>
      <c r="J99" s="3" t="s">
        <v>29</v>
      </c>
      <c r="K99" s="3" t="s">
        <v>30</v>
      </c>
      <c r="L99" s="3" t="s">
        <v>270</v>
      </c>
      <c r="M99" s="5">
        <v>1</v>
      </c>
      <c r="N99" s="2">
        <v>2</v>
      </c>
      <c r="O99" s="2">
        <v>2</v>
      </c>
      <c r="P99" s="2">
        <v>2</v>
      </c>
      <c r="Q99" s="6">
        <v>3</v>
      </c>
      <c r="R99" s="5">
        <v>2</v>
      </c>
      <c r="S99" s="2">
        <v>2</v>
      </c>
      <c r="T99" s="2">
        <v>2</v>
      </c>
      <c r="U99" s="2">
        <v>2</v>
      </c>
      <c r="V99" s="2">
        <v>2</v>
      </c>
      <c r="W99" s="5">
        <v>3</v>
      </c>
      <c r="X99" s="2">
        <v>3</v>
      </c>
      <c r="Y99" s="2">
        <v>2</v>
      </c>
      <c r="Z99" s="2">
        <v>3</v>
      </c>
      <c r="AA99" s="6">
        <v>3</v>
      </c>
      <c r="AB99" s="5">
        <v>2</v>
      </c>
      <c r="AC99" s="2">
        <v>2</v>
      </c>
      <c r="AD99" s="2">
        <v>1</v>
      </c>
      <c r="AE99" s="2">
        <v>2</v>
      </c>
      <c r="AF99" s="6">
        <v>3</v>
      </c>
      <c r="AG99" s="5">
        <v>4</v>
      </c>
      <c r="AH99" s="2">
        <v>3</v>
      </c>
      <c r="AI99" s="2">
        <v>3</v>
      </c>
      <c r="AJ99" s="6">
        <v>3</v>
      </c>
      <c r="AK99" s="3">
        <v>3</v>
      </c>
      <c r="AL99" s="3">
        <v>2</v>
      </c>
      <c r="AM99" s="3">
        <v>3</v>
      </c>
      <c r="AN99" s="3">
        <v>3</v>
      </c>
      <c r="AO99" s="3">
        <v>3</v>
      </c>
      <c r="AP99" s="5">
        <v>4</v>
      </c>
      <c r="AQ99" s="2">
        <v>3</v>
      </c>
      <c r="AR99" s="2">
        <v>2</v>
      </c>
      <c r="AS99" s="2">
        <v>2</v>
      </c>
      <c r="AT99" s="6">
        <v>2</v>
      </c>
    </row>
    <row r="100" spans="1:46" x14ac:dyDescent="0.25">
      <c r="A100" s="3">
        <v>99</v>
      </c>
      <c r="B100" s="3" t="s">
        <v>274</v>
      </c>
      <c r="C100" s="3" t="s">
        <v>22</v>
      </c>
      <c r="D100" s="3" t="s">
        <v>52</v>
      </c>
      <c r="E100" s="3" t="s">
        <v>53</v>
      </c>
      <c r="F100" s="3" t="s">
        <v>64</v>
      </c>
      <c r="G100" s="3" t="s">
        <v>26</v>
      </c>
      <c r="H100" s="3" t="s">
        <v>27</v>
      </c>
      <c r="I100" s="3" t="s">
        <v>44</v>
      </c>
      <c r="J100" s="3" t="s">
        <v>45</v>
      </c>
      <c r="K100" s="3" t="s">
        <v>30</v>
      </c>
      <c r="L100" s="3" t="s">
        <v>275</v>
      </c>
      <c r="M100" s="5">
        <v>1</v>
      </c>
      <c r="N100" s="2">
        <v>3</v>
      </c>
      <c r="O100" s="2">
        <v>3</v>
      </c>
      <c r="P100" s="2">
        <v>3</v>
      </c>
      <c r="Q100" s="6">
        <v>3</v>
      </c>
      <c r="R100" s="5">
        <v>2</v>
      </c>
      <c r="S100" s="2">
        <v>2</v>
      </c>
      <c r="T100" s="2">
        <v>2</v>
      </c>
      <c r="U100" s="2">
        <v>2</v>
      </c>
      <c r="V100" s="2">
        <v>2</v>
      </c>
      <c r="W100" s="5">
        <v>2</v>
      </c>
      <c r="X100" s="2">
        <v>2</v>
      </c>
      <c r="Y100" s="2">
        <v>2</v>
      </c>
      <c r="Z100" s="2">
        <v>3</v>
      </c>
      <c r="AA100" s="6">
        <v>3</v>
      </c>
      <c r="AB100" s="5">
        <v>4</v>
      </c>
      <c r="AC100" s="2">
        <v>3</v>
      </c>
      <c r="AD100" s="2">
        <v>4</v>
      </c>
      <c r="AE100" s="2">
        <v>3</v>
      </c>
      <c r="AF100" s="6">
        <v>4</v>
      </c>
      <c r="AG100" s="5">
        <v>4</v>
      </c>
      <c r="AH100" s="2">
        <v>4</v>
      </c>
      <c r="AI100" s="2">
        <v>2</v>
      </c>
      <c r="AJ100" s="6">
        <v>2</v>
      </c>
      <c r="AK100" s="3">
        <v>2</v>
      </c>
      <c r="AL100" s="3">
        <v>1</v>
      </c>
      <c r="AM100" s="3">
        <v>1</v>
      </c>
      <c r="AN100" s="3">
        <v>4</v>
      </c>
      <c r="AO100" s="3">
        <v>3</v>
      </c>
      <c r="AP100" s="5">
        <v>4</v>
      </c>
      <c r="AQ100" s="2">
        <v>3</v>
      </c>
      <c r="AR100" s="2">
        <v>2</v>
      </c>
      <c r="AS100" s="2">
        <v>2</v>
      </c>
      <c r="AT100" s="6">
        <v>2</v>
      </c>
    </row>
    <row r="101" spans="1:46" x14ac:dyDescent="0.25">
      <c r="A101" s="3">
        <v>100</v>
      </c>
      <c r="B101" s="3" t="s">
        <v>297</v>
      </c>
      <c r="C101" s="3" t="s">
        <v>22</v>
      </c>
      <c r="D101" s="3" t="s">
        <v>52</v>
      </c>
      <c r="E101" s="3" t="s">
        <v>53</v>
      </c>
      <c r="F101" s="3" t="s">
        <v>64</v>
      </c>
      <c r="G101" s="3" t="s">
        <v>26</v>
      </c>
      <c r="H101" s="3" t="s">
        <v>38</v>
      </c>
      <c r="I101" s="3" t="s">
        <v>44</v>
      </c>
      <c r="J101" s="3" t="s">
        <v>62</v>
      </c>
      <c r="K101" s="3" t="s">
        <v>30</v>
      </c>
      <c r="L101" s="3" t="s">
        <v>296</v>
      </c>
      <c r="M101" s="5">
        <v>1</v>
      </c>
      <c r="N101" s="2">
        <v>2</v>
      </c>
      <c r="O101" s="2">
        <v>1</v>
      </c>
      <c r="P101" s="2">
        <v>4</v>
      </c>
      <c r="Q101" s="6">
        <v>2</v>
      </c>
      <c r="R101" s="5">
        <v>4</v>
      </c>
      <c r="S101" s="2">
        <v>3</v>
      </c>
      <c r="T101" s="2">
        <v>4</v>
      </c>
      <c r="U101" s="2">
        <v>3</v>
      </c>
      <c r="V101" s="2">
        <v>3</v>
      </c>
      <c r="W101" s="5">
        <v>3</v>
      </c>
      <c r="X101" s="2">
        <v>2</v>
      </c>
      <c r="Y101" s="2">
        <v>3</v>
      </c>
      <c r="Z101" s="2">
        <v>3</v>
      </c>
      <c r="AA101" s="6">
        <v>3</v>
      </c>
      <c r="AB101" s="5">
        <v>2</v>
      </c>
      <c r="AC101" s="2">
        <v>3</v>
      </c>
      <c r="AD101" s="2">
        <v>3</v>
      </c>
      <c r="AE101" s="2">
        <v>4</v>
      </c>
      <c r="AF101" s="6">
        <v>3</v>
      </c>
      <c r="AG101" s="5">
        <v>4</v>
      </c>
      <c r="AH101" s="2">
        <v>4</v>
      </c>
      <c r="AI101" s="2">
        <v>3</v>
      </c>
      <c r="AJ101" s="6">
        <v>3</v>
      </c>
      <c r="AK101" s="3">
        <v>2</v>
      </c>
      <c r="AL101" s="3">
        <v>1</v>
      </c>
      <c r="AM101" s="3">
        <v>2</v>
      </c>
      <c r="AN101" s="3">
        <v>1</v>
      </c>
      <c r="AO101" s="3">
        <v>2</v>
      </c>
      <c r="AP101" s="5">
        <v>5</v>
      </c>
      <c r="AQ101" s="2">
        <v>3</v>
      </c>
      <c r="AR101" s="2">
        <v>3</v>
      </c>
      <c r="AS101" s="2">
        <v>4</v>
      </c>
      <c r="AT101" s="6">
        <v>4</v>
      </c>
    </row>
    <row r="102" spans="1:46" x14ac:dyDescent="0.25">
      <c r="A102" s="3">
        <v>101</v>
      </c>
      <c r="B102" s="3" t="s">
        <v>307</v>
      </c>
      <c r="C102" s="3" t="s">
        <v>22</v>
      </c>
      <c r="D102" s="3" t="s">
        <v>52</v>
      </c>
      <c r="E102" s="3" t="s">
        <v>42</v>
      </c>
      <c r="F102" s="3" t="s">
        <v>54</v>
      </c>
      <c r="G102" s="3" t="s">
        <v>26</v>
      </c>
      <c r="H102" s="3" t="s">
        <v>38</v>
      </c>
      <c r="I102" s="3" t="s">
        <v>40</v>
      </c>
      <c r="J102" s="3" t="s">
        <v>29</v>
      </c>
      <c r="K102" s="3" t="s">
        <v>30</v>
      </c>
      <c r="L102" s="3" t="s">
        <v>306</v>
      </c>
      <c r="M102" s="5">
        <v>3</v>
      </c>
      <c r="N102" s="2">
        <v>3</v>
      </c>
      <c r="O102" s="2">
        <v>3</v>
      </c>
      <c r="P102" s="2">
        <v>4</v>
      </c>
      <c r="Q102" s="6">
        <v>3</v>
      </c>
      <c r="R102" s="5">
        <v>4</v>
      </c>
      <c r="S102" s="2">
        <v>3</v>
      </c>
      <c r="T102" s="2">
        <v>4</v>
      </c>
      <c r="U102" s="2">
        <v>4</v>
      </c>
      <c r="V102" s="2">
        <v>4</v>
      </c>
      <c r="W102" s="5">
        <v>5</v>
      </c>
      <c r="X102" s="2">
        <v>5</v>
      </c>
      <c r="Y102" s="2">
        <v>4</v>
      </c>
      <c r="Z102" s="2">
        <v>5</v>
      </c>
      <c r="AA102" s="6">
        <v>4</v>
      </c>
      <c r="AB102" s="5">
        <v>5</v>
      </c>
      <c r="AC102" s="2">
        <v>3</v>
      </c>
      <c r="AD102" s="2">
        <v>5</v>
      </c>
      <c r="AE102" s="2">
        <v>3</v>
      </c>
      <c r="AF102" s="6">
        <v>5</v>
      </c>
      <c r="AG102" s="5">
        <v>3</v>
      </c>
      <c r="AH102" s="2">
        <v>2</v>
      </c>
      <c r="AI102" s="2">
        <v>5</v>
      </c>
      <c r="AJ102" s="6">
        <v>3</v>
      </c>
      <c r="AK102" s="3">
        <v>3</v>
      </c>
      <c r="AL102" s="3">
        <v>4</v>
      </c>
      <c r="AM102" s="3">
        <v>4</v>
      </c>
      <c r="AN102" s="3">
        <v>4</v>
      </c>
      <c r="AO102" s="3">
        <v>3</v>
      </c>
      <c r="AP102" s="5">
        <v>4</v>
      </c>
      <c r="AQ102" s="2">
        <v>4</v>
      </c>
      <c r="AR102" s="2">
        <v>5</v>
      </c>
      <c r="AS102" s="2">
        <v>5</v>
      </c>
      <c r="AT102" s="6">
        <v>4</v>
      </c>
    </row>
    <row r="103" spans="1:46" x14ac:dyDescent="0.25">
      <c r="A103" s="3">
        <v>102</v>
      </c>
      <c r="B103" s="3" t="s">
        <v>311</v>
      </c>
      <c r="C103" s="3" t="s">
        <v>22</v>
      </c>
      <c r="D103" s="3" t="s">
        <v>52</v>
      </c>
      <c r="E103" s="3" t="s">
        <v>53</v>
      </c>
      <c r="F103" s="3" t="s">
        <v>54</v>
      </c>
      <c r="G103" s="3" t="s">
        <v>60</v>
      </c>
      <c r="H103" s="3" t="s">
        <v>38</v>
      </c>
      <c r="I103" s="3" t="s">
        <v>40</v>
      </c>
      <c r="J103" s="3" t="s">
        <v>29</v>
      </c>
      <c r="K103" s="3" t="s">
        <v>49</v>
      </c>
      <c r="L103" s="3" t="s">
        <v>310</v>
      </c>
      <c r="M103" s="5">
        <v>4</v>
      </c>
      <c r="N103" s="2">
        <v>3</v>
      </c>
      <c r="O103" s="2">
        <v>3</v>
      </c>
      <c r="P103" s="2">
        <v>3</v>
      </c>
      <c r="Q103" s="6">
        <v>3</v>
      </c>
      <c r="R103" s="5">
        <v>3</v>
      </c>
      <c r="S103" s="2">
        <v>3</v>
      </c>
      <c r="T103" s="2">
        <v>3</v>
      </c>
      <c r="U103" s="2">
        <v>3</v>
      </c>
      <c r="V103" s="2">
        <v>3</v>
      </c>
      <c r="W103" s="5">
        <v>4</v>
      </c>
      <c r="X103" s="2">
        <v>3</v>
      </c>
      <c r="Y103" s="2">
        <v>4</v>
      </c>
      <c r="Z103" s="2">
        <v>5</v>
      </c>
      <c r="AA103" s="6">
        <v>4</v>
      </c>
      <c r="AB103" s="5">
        <v>4</v>
      </c>
      <c r="AC103" s="2">
        <v>4</v>
      </c>
      <c r="AD103" s="2">
        <v>4</v>
      </c>
      <c r="AE103" s="2">
        <v>4</v>
      </c>
      <c r="AF103" s="6">
        <v>4</v>
      </c>
      <c r="AG103" s="5">
        <v>3</v>
      </c>
      <c r="AH103" s="2">
        <v>3</v>
      </c>
      <c r="AI103" s="2">
        <v>4</v>
      </c>
      <c r="AJ103" s="6">
        <v>3</v>
      </c>
      <c r="AK103" s="3">
        <v>3</v>
      </c>
      <c r="AL103" s="3">
        <v>2</v>
      </c>
      <c r="AM103" s="3">
        <v>2</v>
      </c>
      <c r="AN103" s="3">
        <v>3</v>
      </c>
      <c r="AO103" s="3">
        <v>4</v>
      </c>
      <c r="AP103" s="5">
        <v>5</v>
      </c>
      <c r="AQ103" s="2">
        <v>3</v>
      </c>
      <c r="AR103" s="2">
        <v>4</v>
      </c>
      <c r="AS103" s="2">
        <v>3</v>
      </c>
      <c r="AT103" s="6">
        <v>4</v>
      </c>
    </row>
    <row r="104" spans="1:46" x14ac:dyDescent="0.25">
      <c r="A104" s="3">
        <v>103</v>
      </c>
      <c r="B104" s="3" t="s">
        <v>312</v>
      </c>
      <c r="C104" s="3" t="s">
        <v>22</v>
      </c>
      <c r="D104" s="3" t="s">
        <v>52</v>
      </c>
      <c r="E104" s="3" t="s">
        <v>53</v>
      </c>
      <c r="F104" s="3" t="s">
        <v>64</v>
      </c>
      <c r="G104" s="3" t="s">
        <v>26</v>
      </c>
      <c r="H104" s="3" t="s">
        <v>27</v>
      </c>
      <c r="I104" s="3" t="s">
        <v>44</v>
      </c>
      <c r="J104" s="3" t="s">
        <v>62</v>
      </c>
      <c r="K104" s="3" t="s">
        <v>30</v>
      </c>
      <c r="L104" s="3" t="s">
        <v>313</v>
      </c>
      <c r="M104" s="5">
        <v>3</v>
      </c>
      <c r="N104" s="2">
        <v>3</v>
      </c>
      <c r="O104" s="2">
        <v>4</v>
      </c>
      <c r="P104" s="2">
        <v>4</v>
      </c>
      <c r="Q104" s="6">
        <v>3</v>
      </c>
      <c r="R104" s="5">
        <v>3</v>
      </c>
      <c r="S104" s="2">
        <v>3</v>
      </c>
      <c r="T104" s="2">
        <v>3</v>
      </c>
      <c r="U104" s="2">
        <v>3</v>
      </c>
      <c r="V104" s="2">
        <v>4</v>
      </c>
      <c r="W104" s="5">
        <v>2</v>
      </c>
      <c r="X104" s="2">
        <v>3</v>
      </c>
      <c r="Y104" s="2">
        <v>3</v>
      </c>
      <c r="Z104" s="2">
        <v>3</v>
      </c>
      <c r="AA104" s="6">
        <v>3</v>
      </c>
      <c r="AB104" s="5">
        <v>4</v>
      </c>
      <c r="AC104" s="2">
        <v>4</v>
      </c>
      <c r="AD104" s="2">
        <v>3</v>
      </c>
      <c r="AE104" s="2">
        <v>4</v>
      </c>
      <c r="AF104" s="6">
        <v>4</v>
      </c>
      <c r="AG104" s="5">
        <v>1</v>
      </c>
      <c r="AH104" s="2">
        <v>1</v>
      </c>
      <c r="AI104" s="2">
        <v>5</v>
      </c>
      <c r="AJ104" s="6">
        <v>5</v>
      </c>
      <c r="AK104" s="3">
        <v>4</v>
      </c>
      <c r="AL104" s="3">
        <v>3</v>
      </c>
      <c r="AM104" s="3">
        <v>3</v>
      </c>
      <c r="AN104" s="3">
        <v>4</v>
      </c>
      <c r="AO104" s="3">
        <v>4</v>
      </c>
      <c r="AP104" s="5">
        <v>5</v>
      </c>
      <c r="AQ104" s="2">
        <v>4</v>
      </c>
      <c r="AR104" s="2">
        <v>4</v>
      </c>
      <c r="AS104" s="2">
        <v>4</v>
      </c>
      <c r="AT104" s="6">
        <v>3</v>
      </c>
    </row>
    <row r="105" spans="1:46" x14ac:dyDescent="0.25">
      <c r="A105" s="3">
        <v>104</v>
      </c>
      <c r="B105" s="3" t="s">
        <v>317</v>
      </c>
      <c r="C105" s="3" t="s">
        <v>33</v>
      </c>
      <c r="D105" s="3" t="s">
        <v>52</v>
      </c>
      <c r="E105" s="3" t="s">
        <v>53</v>
      </c>
      <c r="F105" s="3" t="s">
        <v>54</v>
      </c>
      <c r="G105" s="3" t="s">
        <v>26</v>
      </c>
      <c r="H105" s="3" t="s">
        <v>38</v>
      </c>
      <c r="I105" s="3" t="s">
        <v>28</v>
      </c>
      <c r="J105" s="3" t="s">
        <v>48</v>
      </c>
      <c r="K105" s="3" t="s">
        <v>49</v>
      </c>
      <c r="L105" s="3" t="s">
        <v>316</v>
      </c>
      <c r="M105" s="5">
        <v>4</v>
      </c>
      <c r="N105" s="2">
        <v>4</v>
      </c>
      <c r="O105" s="2">
        <v>4</v>
      </c>
      <c r="P105" s="2">
        <v>3</v>
      </c>
      <c r="Q105" s="6">
        <v>5</v>
      </c>
      <c r="R105" s="5">
        <v>2</v>
      </c>
      <c r="S105" s="2">
        <v>1</v>
      </c>
      <c r="T105" s="2">
        <v>3</v>
      </c>
      <c r="U105" s="2">
        <v>2</v>
      </c>
      <c r="V105" s="2">
        <v>3</v>
      </c>
      <c r="W105" s="5">
        <v>3</v>
      </c>
      <c r="X105" s="2">
        <v>3</v>
      </c>
      <c r="Y105" s="2">
        <v>2</v>
      </c>
      <c r="Z105" s="2">
        <v>3</v>
      </c>
      <c r="AA105" s="6">
        <v>3</v>
      </c>
      <c r="AB105" s="5">
        <v>4</v>
      </c>
      <c r="AC105" s="2">
        <v>3</v>
      </c>
      <c r="AD105" s="2">
        <v>3</v>
      </c>
      <c r="AE105" s="2">
        <v>3</v>
      </c>
      <c r="AF105" s="6">
        <v>4</v>
      </c>
      <c r="AG105" s="5">
        <v>2</v>
      </c>
      <c r="AH105" s="2">
        <v>2</v>
      </c>
      <c r="AI105" s="2">
        <v>4</v>
      </c>
      <c r="AJ105" s="6">
        <v>4</v>
      </c>
      <c r="AK105" s="3">
        <v>3</v>
      </c>
      <c r="AL105" s="3">
        <v>5</v>
      </c>
      <c r="AM105" s="3">
        <v>2</v>
      </c>
      <c r="AN105" s="3">
        <v>3</v>
      </c>
      <c r="AO105" s="3">
        <v>2</v>
      </c>
      <c r="AP105" s="5">
        <v>4</v>
      </c>
      <c r="AQ105" s="2">
        <v>4</v>
      </c>
      <c r="AR105" s="2">
        <v>3</v>
      </c>
      <c r="AS105" s="2">
        <v>3</v>
      </c>
      <c r="AT105" s="6">
        <v>4</v>
      </c>
    </row>
    <row r="106" spans="1:46" x14ac:dyDescent="0.25">
      <c r="A106" s="3">
        <v>105</v>
      </c>
      <c r="B106" s="3" t="s">
        <v>335</v>
      </c>
      <c r="C106" s="3" t="s">
        <v>33</v>
      </c>
      <c r="D106" s="3" t="s">
        <v>52</v>
      </c>
      <c r="E106" s="3" t="s">
        <v>53</v>
      </c>
      <c r="F106" s="3" t="s">
        <v>54</v>
      </c>
      <c r="G106" s="3" t="s">
        <v>26</v>
      </c>
      <c r="H106" s="3" t="s">
        <v>38</v>
      </c>
      <c r="I106" s="3" t="s">
        <v>40</v>
      </c>
      <c r="J106" s="3" t="s">
        <v>29</v>
      </c>
      <c r="K106" s="3" t="s">
        <v>30</v>
      </c>
      <c r="L106" s="3" t="s">
        <v>334</v>
      </c>
      <c r="M106" s="5">
        <v>3</v>
      </c>
      <c r="N106" s="2">
        <v>3</v>
      </c>
      <c r="O106" s="2">
        <v>3</v>
      </c>
      <c r="P106" s="2">
        <v>4</v>
      </c>
      <c r="Q106" s="6">
        <v>4</v>
      </c>
      <c r="R106" s="5">
        <v>2</v>
      </c>
      <c r="S106" s="2">
        <v>2</v>
      </c>
      <c r="T106" s="2">
        <v>2</v>
      </c>
      <c r="U106" s="2">
        <v>2</v>
      </c>
      <c r="V106" s="2">
        <v>2</v>
      </c>
      <c r="W106" s="5">
        <v>3</v>
      </c>
      <c r="X106" s="2">
        <v>4</v>
      </c>
      <c r="Y106" s="2">
        <v>2</v>
      </c>
      <c r="Z106" s="2">
        <v>1</v>
      </c>
      <c r="AA106" s="6">
        <v>5</v>
      </c>
      <c r="AB106" s="5">
        <v>3</v>
      </c>
      <c r="AC106" s="2">
        <v>3</v>
      </c>
      <c r="AD106" s="2">
        <v>2</v>
      </c>
      <c r="AE106" s="2">
        <v>3</v>
      </c>
      <c r="AF106" s="6">
        <v>5</v>
      </c>
      <c r="AG106" s="5">
        <v>4</v>
      </c>
      <c r="AH106" s="2">
        <v>4</v>
      </c>
      <c r="AI106" s="2">
        <v>4</v>
      </c>
      <c r="AJ106" s="6">
        <v>2</v>
      </c>
      <c r="AK106" s="3">
        <v>5</v>
      </c>
      <c r="AL106" s="3">
        <v>3</v>
      </c>
      <c r="AM106" s="3">
        <v>3</v>
      </c>
      <c r="AN106" s="3">
        <v>3</v>
      </c>
      <c r="AO106" s="3">
        <v>2</v>
      </c>
      <c r="AP106" s="5">
        <v>5</v>
      </c>
      <c r="AQ106" s="2">
        <v>4</v>
      </c>
      <c r="AR106" s="2">
        <v>3</v>
      </c>
      <c r="AS106" s="2">
        <v>4</v>
      </c>
      <c r="AT106" s="6">
        <v>3</v>
      </c>
    </row>
    <row r="107" spans="1:46" x14ac:dyDescent="0.25">
      <c r="A107" s="3">
        <v>106</v>
      </c>
      <c r="B107" s="3" t="s">
        <v>337</v>
      </c>
      <c r="C107" s="3" t="s">
        <v>22</v>
      </c>
      <c r="D107" s="3" t="s">
        <v>52</v>
      </c>
      <c r="E107" s="3" t="s">
        <v>53</v>
      </c>
      <c r="F107" s="3" t="s">
        <v>54</v>
      </c>
      <c r="G107" s="3" t="s">
        <v>26</v>
      </c>
      <c r="H107" s="3" t="s">
        <v>27</v>
      </c>
      <c r="I107" s="3" t="s">
        <v>40</v>
      </c>
      <c r="J107" s="3" t="s">
        <v>29</v>
      </c>
      <c r="K107" s="3" t="s">
        <v>30</v>
      </c>
      <c r="L107" s="3" t="s">
        <v>336</v>
      </c>
      <c r="M107" s="5">
        <v>3</v>
      </c>
      <c r="N107" s="2">
        <v>3</v>
      </c>
      <c r="O107" s="2">
        <v>4</v>
      </c>
      <c r="P107" s="2">
        <v>3</v>
      </c>
      <c r="Q107" s="6">
        <v>4</v>
      </c>
      <c r="R107" s="5">
        <v>2</v>
      </c>
      <c r="S107" s="2">
        <v>3</v>
      </c>
      <c r="T107" s="2">
        <v>2</v>
      </c>
      <c r="U107" s="2">
        <v>3</v>
      </c>
      <c r="V107" s="2">
        <v>3</v>
      </c>
      <c r="W107" s="5">
        <v>5</v>
      </c>
      <c r="X107" s="2">
        <v>3</v>
      </c>
      <c r="Y107" s="2">
        <v>5</v>
      </c>
      <c r="Z107" s="2">
        <v>5</v>
      </c>
      <c r="AA107" s="6">
        <v>4</v>
      </c>
      <c r="AB107" s="5">
        <v>3</v>
      </c>
      <c r="AC107" s="2">
        <v>3</v>
      </c>
      <c r="AD107" s="2">
        <v>3</v>
      </c>
      <c r="AE107" s="2">
        <v>3</v>
      </c>
      <c r="AF107" s="6">
        <v>3</v>
      </c>
      <c r="AG107" s="5">
        <v>2</v>
      </c>
      <c r="AH107" s="2">
        <v>1</v>
      </c>
      <c r="AI107" s="2">
        <v>5</v>
      </c>
      <c r="AJ107" s="6">
        <v>4</v>
      </c>
      <c r="AK107" s="3">
        <v>1</v>
      </c>
      <c r="AL107" s="3">
        <v>4</v>
      </c>
      <c r="AM107" s="3">
        <v>3</v>
      </c>
      <c r="AN107" s="3">
        <v>3</v>
      </c>
      <c r="AO107" s="3">
        <v>4</v>
      </c>
      <c r="AP107" s="5">
        <v>4</v>
      </c>
      <c r="AQ107" s="2">
        <v>3</v>
      </c>
      <c r="AR107" s="2">
        <v>5</v>
      </c>
      <c r="AS107" s="2">
        <v>4</v>
      </c>
      <c r="AT107" s="6">
        <v>4</v>
      </c>
    </row>
    <row r="108" spans="1:46" x14ac:dyDescent="0.25">
      <c r="A108" s="3">
        <v>107</v>
      </c>
      <c r="B108" s="3" t="s">
        <v>121</v>
      </c>
      <c r="C108" s="3" t="s">
        <v>22</v>
      </c>
      <c r="D108" s="3" t="s">
        <v>52</v>
      </c>
      <c r="E108" s="3" t="s">
        <v>53</v>
      </c>
      <c r="F108" s="3" t="s">
        <v>54</v>
      </c>
      <c r="G108" s="3" t="s">
        <v>60</v>
      </c>
      <c r="H108" s="3" t="s">
        <v>38</v>
      </c>
      <c r="I108" s="3" t="s">
        <v>28</v>
      </c>
      <c r="J108" s="3" t="s">
        <v>48</v>
      </c>
      <c r="K108" s="3" t="s">
        <v>30</v>
      </c>
      <c r="L108" s="3" t="s">
        <v>341</v>
      </c>
      <c r="M108" s="5">
        <v>3</v>
      </c>
      <c r="N108" s="2">
        <v>3</v>
      </c>
      <c r="O108" s="2">
        <v>4</v>
      </c>
      <c r="P108" s="2">
        <v>5</v>
      </c>
      <c r="Q108" s="6">
        <v>4</v>
      </c>
      <c r="R108" s="5">
        <v>2</v>
      </c>
      <c r="S108" s="2">
        <v>1</v>
      </c>
      <c r="T108" s="2">
        <v>2</v>
      </c>
      <c r="U108" s="2">
        <v>1</v>
      </c>
      <c r="V108" s="2">
        <v>1</v>
      </c>
      <c r="W108" s="5">
        <v>3</v>
      </c>
      <c r="X108" s="2">
        <v>3</v>
      </c>
      <c r="Y108" s="2">
        <v>2</v>
      </c>
      <c r="Z108" s="2">
        <v>1</v>
      </c>
      <c r="AA108" s="6">
        <v>3</v>
      </c>
      <c r="AB108" s="5">
        <v>3</v>
      </c>
      <c r="AC108" s="2">
        <v>4</v>
      </c>
      <c r="AD108" s="2">
        <v>4</v>
      </c>
      <c r="AE108" s="2">
        <v>3</v>
      </c>
      <c r="AF108" s="6">
        <v>4</v>
      </c>
      <c r="AG108" s="5">
        <v>3</v>
      </c>
      <c r="AH108" s="2">
        <v>3</v>
      </c>
      <c r="AI108" s="2">
        <v>3</v>
      </c>
      <c r="AJ108" s="6">
        <v>2</v>
      </c>
      <c r="AK108" s="3">
        <v>3</v>
      </c>
      <c r="AL108" s="3">
        <v>3</v>
      </c>
      <c r="AM108" s="3">
        <v>4</v>
      </c>
      <c r="AN108" s="3">
        <v>2</v>
      </c>
      <c r="AO108" s="3">
        <v>4</v>
      </c>
      <c r="AP108" s="5">
        <v>4</v>
      </c>
      <c r="AQ108" s="2">
        <v>4</v>
      </c>
      <c r="AR108" s="2">
        <v>3</v>
      </c>
      <c r="AS108" s="2">
        <v>3</v>
      </c>
      <c r="AT108" s="6">
        <v>4</v>
      </c>
    </row>
    <row r="115" spans="3:11" x14ac:dyDescent="0.25">
      <c r="C115" s="4" t="s">
        <v>22</v>
      </c>
      <c r="D115" s="4" t="s">
        <v>23</v>
      </c>
      <c r="E115" s="4" t="s">
        <v>24</v>
      </c>
      <c r="F115" s="7" t="s">
        <v>34</v>
      </c>
      <c r="G115" s="4" t="s">
        <v>26</v>
      </c>
      <c r="H115" s="4" t="s">
        <v>38</v>
      </c>
      <c r="I115" s="4" t="s">
        <v>55</v>
      </c>
      <c r="J115" s="4" t="s">
        <v>67</v>
      </c>
      <c r="K115" s="4" t="s">
        <v>30</v>
      </c>
    </row>
    <row r="116" spans="3:11" x14ac:dyDescent="0.25">
      <c r="C116" s="4" t="s">
        <v>33</v>
      </c>
      <c r="D116" s="4" t="s">
        <v>52</v>
      </c>
      <c r="E116" s="4" t="s">
        <v>42</v>
      </c>
      <c r="F116" s="4" t="s">
        <v>25</v>
      </c>
      <c r="G116" s="4" t="s">
        <v>60</v>
      </c>
      <c r="H116" s="4" t="s">
        <v>27</v>
      </c>
      <c r="I116" s="4" t="s">
        <v>28</v>
      </c>
      <c r="J116" s="4" t="s">
        <v>56</v>
      </c>
      <c r="K116" s="4" t="s">
        <v>49</v>
      </c>
    </row>
    <row r="117" spans="3:11" x14ac:dyDescent="0.25">
      <c r="E117" s="4" t="s">
        <v>53</v>
      </c>
      <c r="F117" s="4" t="s">
        <v>54</v>
      </c>
      <c r="G117" s="4" t="s">
        <v>68</v>
      </c>
      <c r="I117" s="4" t="s">
        <v>40</v>
      </c>
      <c r="J117" s="4" t="s">
        <v>48</v>
      </c>
    </row>
    <row r="118" spans="3:11" x14ac:dyDescent="0.25">
      <c r="E118" s="4" t="s">
        <v>58</v>
      </c>
      <c r="F118" s="4" t="s">
        <v>64</v>
      </c>
      <c r="G118" s="4" t="s">
        <v>65</v>
      </c>
      <c r="I118" s="4" t="s">
        <v>44</v>
      </c>
      <c r="J118" s="4" t="s">
        <v>29</v>
      </c>
    </row>
    <row r="119" spans="3:11" x14ac:dyDescent="0.25">
      <c r="G119" s="4" t="s">
        <v>69</v>
      </c>
      <c r="J119" s="4" t="s">
        <v>45</v>
      </c>
    </row>
    <row r="120" spans="3:11" x14ac:dyDescent="0.25">
      <c r="J120" s="4" t="s">
        <v>62</v>
      </c>
    </row>
  </sheetData>
  <dataValidations count="9">
    <dataValidation type="list" allowBlank="1" showInputMessage="1" showErrorMessage="1" sqref="C2:C9 C11:C108" xr:uid="{860D3CB3-E933-4016-9E8C-BBC8D37BDAF1}">
      <formula1>$C$115:$C$116</formula1>
    </dataValidation>
    <dataValidation type="list" allowBlank="1" showInputMessage="1" showErrorMessage="1" sqref="D2:D108" xr:uid="{B37B4F9C-49C6-4C02-9048-666F89F17470}">
      <formula1>$D$115:$D$116</formula1>
    </dataValidation>
    <dataValidation type="list" allowBlank="1" showInputMessage="1" showErrorMessage="1" sqref="K2:K108" xr:uid="{A9DD1B31-CF55-4B86-AD5A-6C97A72F6C7C}">
      <formula1>$K$115:$K$116</formula1>
    </dataValidation>
    <dataValidation type="list" allowBlank="1" showInputMessage="1" showErrorMessage="1" sqref="J2:J108" xr:uid="{72D196DC-0A59-410A-9C0E-D620DD51910B}">
      <formula1>$J$115:$J$120</formula1>
    </dataValidation>
    <dataValidation type="list" allowBlank="1" showInputMessage="1" showErrorMessage="1" sqref="I8:I108" xr:uid="{29F9EAB1-B89E-4E48-8D01-8290C40ADAA7}">
      <formula1>$I$115:$I$118</formula1>
    </dataValidation>
    <dataValidation type="list" allowBlank="1" showInputMessage="1" showErrorMessage="1" sqref="H2:H108" xr:uid="{13BD82C8-47FF-42DD-AE96-60186B22168D}">
      <formula1>$H$115:$H$116</formula1>
    </dataValidation>
    <dataValidation type="list" allowBlank="1" showInputMessage="1" showErrorMessage="1" sqref="G2:G108" xr:uid="{17A8B886-BECB-4251-8ECB-914D3A1F41A0}">
      <formula1>$G$115:$G$119</formula1>
    </dataValidation>
    <dataValidation type="list" allowBlank="1" showInputMessage="1" showErrorMessage="1" sqref="F2:F108" xr:uid="{D0573A10-D16F-4E80-977F-2771CC00D433}">
      <formula1>$F$115:$F$118</formula1>
    </dataValidation>
    <dataValidation type="list" allowBlank="1" showInputMessage="1" showErrorMessage="1" sqref="E2:E108" xr:uid="{0472D4AD-40DF-498E-BFC6-6107F5024C27}">
      <formula1>$E$115:$E$118</formula1>
    </dataValidation>
  </dataValidations>
  <hyperlinks>
    <hyperlink ref="L39" r:id="rId1" xr:uid="{028A9884-E475-47EE-87C6-DA1A1FE5DF67}"/>
    <hyperlink ref="L47" r:id="rId2" xr:uid="{73B8130F-31F6-4196-86AE-B41492679650}"/>
    <hyperlink ref="L102" r:id="rId3" xr:uid="{20F1FF7B-B82C-49BB-8D28-DD6C8A4A35E5}"/>
  </hyperlinks>
  <pageMargins left="0.7" right="0.7" top="0.75" bottom="0.75" header="0.3" footer="0.3"/>
  <pageSetup paperSize="119" orientation="portrait" horizontalDpi="2400" verticalDpi="24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23B7-A6E3-4BF7-B889-40E83FBBBF19}">
  <dimension ref="A1:AU3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5" x14ac:dyDescent="0.25"/>
  <cols>
    <col min="1" max="1" width="5.42578125" style="4" customWidth="1"/>
    <col min="2" max="2" width="45.7109375" style="4" bestFit="1" customWidth="1"/>
    <col min="3" max="11" width="18.5703125" style="4" customWidth="1"/>
    <col min="12" max="12" width="30.7109375" style="4" customWidth="1"/>
    <col min="13" max="13" width="9.140625" style="8"/>
    <col min="14" max="16" width="9.140625" style="9"/>
    <col min="17" max="17" width="9.140625" style="10"/>
    <col min="18" max="18" width="9.140625" style="8"/>
    <col min="19" max="22" width="9.140625" style="9"/>
    <col min="23" max="23" width="9.140625" style="8"/>
    <col min="24" max="26" width="9.140625" style="9"/>
    <col min="27" max="27" width="9.140625" style="10"/>
    <col min="28" max="28" width="9.140625" style="11"/>
    <col min="29" max="31" width="9.140625" style="12"/>
    <col min="32" max="32" width="9.140625" style="13"/>
    <col min="33" max="33" width="9.140625" style="11"/>
    <col min="34" max="35" width="9.140625" style="12"/>
    <col min="36" max="36" width="9.85546875" style="13" customWidth="1"/>
    <col min="37" max="41" width="9.140625" style="4"/>
    <col min="42" max="42" width="9.140625" style="11"/>
    <col min="43" max="45" width="9.140625" style="12"/>
    <col min="46" max="46" width="9.140625" style="13"/>
    <col min="47" max="16384" width="9.140625" style="4"/>
  </cols>
  <sheetData>
    <row r="1" spans="1:47" s="14" customFormat="1" x14ac:dyDescent="0.25">
      <c r="A1" s="43" t="s">
        <v>70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4" t="s">
        <v>91</v>
      </c>
      <c r="N1" s="45" t="s">
        <v>92</v>
      </c>
      <c r="O1" s="45" t="s">
        <v>94</v>
      </c>
      <c r="P1" s="45" t="s">
        <v>95</v>
      </c>
      <c r="Q1" s="46" t="s">
        <v>93</v>
      </c>
      <c r="R1" s="44" t="s">
        <v>89</v>
      </c>
      <c r="S1" s="45" t="s">
        <v>87</v>
      </c>
      <c r="T1" s="45" t="s">
        <v>86</v>
      </c>
      <c r="U1" s="45" t="s">
        <v>88</v>
      </c>
      <c r="V1" s="45" t="s">
        <v>85</v>
      </c>
      <c r="W1" s="44" t="s">
        <v>83</v>
      </c>
      <c r="X1" s="45" t="s">
        <v>81</v>
      </c>
      <c r="Y1" s="45" t="s">
        <v>82</v>
      </c>
      <c r="Z1" s="45" t="s">
        <v>79</v>
      </c>
      <c r="AA1" s="46" t="s">
        <v>80</v>
      </c>
      <c r="AB1" s="44" t="s">
        <v>135</v>
      </c>
      <c r="AC1" s="45" t="s">
        <v>144</v>
      </c>
      <c r="AD1" s="45" t="s">
        <v>137</v>
      </c>
      <c r="AE1" s="45" t="s">
        <v>138</v>
      </c>
      <c r="AF1" s="46" t="s">
        <v>139</v>
      </c>
      <c r="AG1" s="48" t="s">
        <v>140</v>
      </c>
      <c r="AH1" s="49" t="s">
        <v>141</v>
      </c>
      <c r="AI1" s="45" t="s">
        <v>142</v>
      </c>
      <c r="AJ1" s="46" t="s">
        <v>143</v>
      </c>
      <c r="AK1" s="47" t="s">
        <v>11</v>
      </c>
      <c r="AL1" s="47" t="s">
        <v>12</v>
      </c>
      <c r="AM1" s="47" t="s">
        <v>13</v>
      </c>
      <c r="AN1" s="47" t="s">
        <v>14</v>
      </c>
      <c r="AO1" s="47" t="s">
        <v>15</v>
      </c>
      <c r="AP1" s="44" t="s">
        <v>16</v>
      </c>
      <c r="AQ1" s="45" t="s">
        <v>17</v>
      </c>
      <c r="AR1" s="45" t="s">
        <v>18</v>
      </c>
      <c r="AS1" s="45" t="s">
        <v>19</v>
      </c>
      <c r="AT1" s="46" t="s">
        <v>20</v>
      </c>
      <c r="AU1" s="46" t="s">
        <v>177</v>
      </c>
    </row>
    <row r="2" spans="1:47" x14ac:dyDescent="0.25">
      <c r="A2" s="3">
        <v>1</v>
      </c>
      <c r="B2" s="3" t="str">
        <f>'Raw data'!B2</f>
        <v>Seatex Co., Ltd.</v>
      </c>
      <c r="C2" s="3" t="str">
        <f>'Raw data'!C2</f>
        <v>Apparel</v>
      </c>
      <c r="D2" s="3" t="str">
        <f>'Raw data'!D2</f>
        <v>Small</v>
      </c>
      <c r="E2" s="3" t="str">
        <f>'Raw data'!E2</f>
        <v>&lt;= VND 3 bil</v>
      </c>
      <c r="F2" s="3" t="str">
        <f>'Raw data'!F2</f>
        <v>11 to 100</v>
      </c>
      <c r="G2" s="3" t="str">
        <f>'Raw data'!G2</f>
        <v>Ltd</v>
      </c>
      <c r="H2" s="3" t="str">
        <f>'Raw data'!H2</f>
        <v>Female</v>
      </c>
      <c r="I2" s="3" t="str">
        <f>'Raw data'!I2</f>
        <v>26 to 35</v>
      </c>
      <c r="J2" s="3" t="str">
        <f>'Raw data'!J2</f>
        <v>&lt;10</v>
      </c>
      <c r="K2" s="3" t="str">
        <f>'Raw data'!K2</f>
        <v>Manager</v>
      </c>
      <c r="L2" s="3" t="s">
        <v>31</v>
      </c>
      <c r="M2" s="5">
        <f>'Raw data'!M2</f>
        <v>2</v>
      </c>
      <c r="N2" s="2">
        <f>'Raw data'!N2</f>
        <v>3</v>
      </c>
      <c r="O2" s="2">
        <f>'Raw data'!O2</f>
        <v>3</v>
      </c>
      <c r="P2" s="2">
        <f>'Raw data'!P2</f>
        <v>3</v>
      </c>
      <c r="Q2" s="2">
        <f>'Raw data'!Q2</f>
        <v>2</v>
      </c>
      <c r="R2" s="17">
        <f>'Raw data'!R2</f>
        <v>1</v>
      </c>
      <c r="S2" s="1">
        <f>'Raw data'!S2</f>
        <v>1</v>
      </c>
      <c r="T2" s="1">
        <f>'Raw data'!T2</f>
        <v>1</v>
      </c>
      <c r="U2" s="1">
        <f>'Raw data'!U2</f>
        <v>1</v>
      </c>
      <c r="V2" s="1">
        <f>'Raw data'!V2</f>
        <v>3</v>
      </c>
      <c r="W2" s="17">
        <f>'Raw data'!W2</f>
        <v>1</v>
      </c>
      <c r="X2" s="1">
        <f>'Raw data'!X2</f>
        <v>1</v>
      </c>
      <c r="Y2" s="1">
        <f>'Raw data'!Y2</f>
        <v>1</v>
      </c>
      <c r="Z2" s="1">
        <f>'Raw data'!Z2</f>
        <v>1</v>
      </c>
      <c r="AA2" s="18">
        <f>'Raw data'!AA2</f>
        <v>1</v>
      </c>
      <c r="AB2" s="11">
        <f>'Raw data'!AB2</f>
        <v>3</v>
      </c>
      <c r="AC2" s="12">
        <f>'Raw data'!AC2</f>
        <v>3</v>
      </c>
      <c r="AD2" s="12">
        <f>'Raw data'!AD2</f>
        <v>3</v>
      </c>
      <c r="AE2" s="12">
        <f>'Raw data'!AE2</f>
        <v>3</v>
      </c>
      <c r="AF2" s="13">
        <f>'Raw data'!AF2</f>
        <v>4</v>
      </c>
      <c r="AG2" s="50">
        <f>6-'Raw data'!AG2</f>
        <v>2</v>
      </c>
      <c r="AH2" s="51">
        <f>6-'Raw data'!AH2</f>
        <v>2</v>
      </c>
      <c r="AI2" s="2">
        <f>'Raw data'!AI2</f>
        <v>2</v>
      </c>
      <c r="AJ2" s="6">
        <f>'Raw data'!AJ2</f>
        <v>1</v>
      </c>
      <c r="AK2" s="4">
        <f>'Raw data'!AK2</f>
        <v>3</v>
      </c>
      <c r="AL2" s="4">
        <f>'Raw data'!AL2</f>
        <v>3</v>
      </c>
      <c r="AM2" s="4">
        <f>'Raw data'!AM2</f>
        <v>3</v>
      </c>
      <c r="AN2" s="4">
        <f>'Raw data'!AN2</f>
        <v>3</v>
      </c>
      <c r="AO2" s="4">
        <f>'Raw data'!AO2</f>
        <v>1</v>
      </c>
      <c r="AP2" s="11">
        <f>'Raw data'!AP2</f>
        <v>4</v>
      </c>
      <c r="AQ2" s="12">
        <f>'Raw data'!AQ2</f>
        <v>3</v>
      </c>
      <c r="AR2" s="12">
        <f>'Raw data'!AR2</f>
        <v>3</v>
      </c>
      <c r="AS2" s="12">
        <f>'Raw data'!AS2</f>
        <v>3</v>
      </c>
      <c r="AT2" s="13">
        <f>'Raw data'!AT2</f>
        <v>1</v>
      </c>
      <c r="AU2" s="4">
        <f>IF(D2="Small",0,1)</f>
        <v>0</v>
      </c>
    </row>
    <row r="3" spans="1:47" x14ac:dyDescent="0.25">
      <c r="A3" s="3">
        <v>2</v>
      </c>
      <c r="B3" s="3" t="str">
        <f>'Raw data'!B3</f>
        <v>Seatex Co., Ltd.</v>
      </c>
      <c r="C3" s="3" t="str">
        <f>'Raw data'!C3</f>
        <v>Apparel</v>
      </c>
      <c r="D3" s="3" t="str">
        <f>'Raw data'!D3</f>
        <v>Small</v>
      </c>
      <c r="E3" s="3" t="str">
        <f>'Raw data'!E3</f>
        <v>&lt;= VND 3 bil</v>
      </c>
      <c r="F3" s="3" t="str">
        <f>'Raw data'!F3</f>
        <v>11 to 100</v>
      </c>
      <c r="G3" s="3" t="str">
        <f>'Raw data'!G3</f>
        <v>Ltd</v>
      </c>
      <c r="H3" s="3" t="str">
        <f>'Raw data'!H3</f>
        <v>Female</v>
      </c>
      <c r="I3" s="3" t="str">
        <f>'Raw data'!I3</f>
        <v>26 to 35</v>
      </c>
      <c r="J3" s="3" t="str">
        <f>'Raw data'!J3</f>
        <v>&lt;10</v>
      </c>
      <c r="K3" s="3" t="str">
        <f>'Raw data'!K3</f>
        <v>Manager</v>
      </c>
      <c r="L3" s="3" t="str">
        <f>'Raw data'!L3</f>
        <v>(+84) 909 911417</v>
      </c>
      <c r="M3" s="5">
        <f>'Raw data'!M3</f>
        <v>1</v>
      </c>
      <c r="N3" s="2">
        <f>'Raw data'!N3</f>
        <v>1</v>
      </c>
      <c r="O3" s="2">
        <f>'Raw data'!O3</f>
        <v>2</v>
      </c>
      <c r="P3" s="2">
        <f>'Raw data'!P3</f>
        <v>2</v>
      </c>
      <c r="Q3" s="2">
        <f>'Raw data'!Q3</f>
        <v>1</v>
      </c>
      <c r="R3" s="17">
        <f>'Raw data'!R3</f>
        <v>1</v>
      </c>
      <c r="S3" s="1">
        <f>'Raw data'!S3</f>
        <v>2</v>
      </c>
      <c r="T3" s="1">
        <f>'Raw data'!T3</f>
        <v>2</v>
      </c>
      <c r="U3" s="1">
        <f>'Raw data'!U3</f>
        <v>1</v>
      </c>
      <c r="V3" s="1">
        <f>'Raw data'!V3</f>
        <v>2</v>
      </c>
      <c r="W3" s="17">
        <f>'Raw data'!W3</f>
        <v>1</v>
      </c>
      <c r="X3" s="1">
        <f>'Raw data'!X3</f>
        <v>1</v>
      </c>
      <c r="Y3" s="1">
        <f>'Raw data'!Y3</f>
        <v>1</v>
      </c>
      <c r="Z3" s="1">
        <f>'Raw data'!Z3</f>
        <v>1</v>
      </c>
      <c r="AA3" s="18">
        <f>'Raw data'!AA3</f>
        <v>1</v>
      </c>
      <c r="AB3" s="11">
        <f>'Raw data'!AB3</f>
        <v>3</v>
      </c>
      <c r="AC3" s="12">
        <f>'Raw data'!AC3</f>
        <v>3</v>
      </c>
      <c r="AD3" s="12">
        <f>'Raw data'!AD3</f>
        <v>2</v>
      </c>
      <c r="AE3" s="12">
        <f>'Raw data'!AE3</f>
        <v>2</v>
      </c>
      <c r="AF3" s="13">
        <f>'Raw data'!AF3</f>
        <v>3</v>
      </c>
      <c r="AG3" s="50">
        <f>6-'Raw data'!AG3</f>
        <v>1</v>
      </c>
      <c r="AH3" s="51">
        <f>6-'Raw data'!AH3</f>
        <v>1</v>
      </c>
      <c r="AI3" s="2">
        <f>'Raw data'!AI3</f>
        <v>2</v>
      </c>
      <c r="AJ3" s="6">
        <f>'Raw data'!AJ3</f>
        <v>1</v>
      </c>
      <c r="AK3" s="4">
        <f>'Raw data'!AK3</f>
        <v>3</v>
      </c>
      <c r="AL3" s="4">
        <f>'Raw data'!AL3</f>
        <v>3</v>
      </c>
      <c r="AM3" s="4">
        <f>'Raw data'!AM3</f>
        <v>3</v>
      </c>
      <c r="AN3" s="4">
        <f>'Raw data'!AN3</f>
        <v>3</v>
      </c>
      <c r="AO3" s="4">
        <f>'Raw data'!AO3</f>
        <v>1</v>
      </c>
      <c r="AP3" s="11">
        <f>'Raw data'!AP3</f>
        <v>4</v>
      </c>
      <c r="AQ3" s="12">
        <f>'Raw data'!AQ3</f>
        <v>3</v>
      </c>
      <c r="AR3" s="12">
        <f>'Raw data'!AR3</f>
        <v>3</v>
      </c>
      <c r="AS3" s="12">
        <f>'Raw data'!AS3</f>
        <v>3</v>
      </c>
      <c r="AT3" s="13">
        <f>'Raw data'!AT3</f>
        <v>1</v>
      </c>
      <c r="AU3" s="4">
        <f t="shared" ref="AU3:AU66" si="0">IF(D3="Small",0,1)</f>
        <v>0</v>
      </c>
    </row>
    <row r="4" spans="1:47" x14ac:dyDescent="0.25">
      <c r="A4" s="3">
        <v>3</v>
      </c>
      <c r="B4" s="3" t="str">
        <f>'Raw data'!B4</f>
        <v>Long Giang Production and Trading Co., Ltd.</v>
      </c>
      <c r="C4" s="3" t="str">
        <f>'Raw data'!C4</f>
        <v>Supplier</v>
      </c>
      <c r="D4" s="3" t="str">
        <f>'Raw data'!D4</f>
        <v>Small</v>
      </c>
      <c r="E4" s="3" t="str">
        <f>'Raw data'!E4</f>
        <v>&lt;= VND 3 bil</v>
      </c>
      <c r="F4" s="3" t="str">
        <f>'Raw data'!F4</f>
        <v>1 to 10</v>
      </c>
      <c r="G4" s="3" t="str">
        <f>'Raw data'!G4</f>
        <v>Ltd</v>
      </c>
      <c r="H4" s="3" t="str">
        <f>'Raw data'!H4</f>
        <v>Female</v>
      </c>
      <c r="I4" s="3" t="str">
        <f>'Raw data'!I4</f>
        <v>26 to 35</v>
      </c>
      <c r="J4" s="3" t="str">
        <f>'Raw data'!J4</f>
        <v>&lt;10</v>
      </c>
      <c r="K4" s="3" t="str">
        <f>'Raw data'!K4</f>
        <v>Manager</v>
      </c>
      <c r="L4" s="3" t="str">
        <f>'Raw data'!L4</f>
        <v>(+84) 937 028692</v>
      </c>
      <c r="M4" s="5">
        <f>'Raw data'!M4</f>
        <v>4</v>
      </c>
      <c r="N4" s="2">
        <f>'Raw data'!N4</f>
        <v>4</v>
      </c>
      <c r="O4" s="2">
        <f>'Raw data'!O4</f>
        <v>4</v>
      </c>
      <c r="P4" s="2">
        <f>'Raw data'!P4</f>
        <v>4</v>
      </c>
      <c r="Q4" s="2">
        <f>'Raw data'!Q4</f>
        <v>4</v>
      </c>
      <c r="R4" s="17">
        <f>'Raw data'!R4</f>
        <v>4</v>
      </c>
      <c r="S4" s="1">
        <f>'Raw data'!S4</f>
        <v>4</v>
      </c>
      <c r="T4" s="1">
        <f>'Raw data'!T4</f>
        <v>4</v>
      </c>
      <c r="U4" s="1">
        <f>'Raw data'!U4</f>
        <v>3</v>
      </c>
      <c r="V4" s="1">
        <f>'Raw data'!V4</f>
        <v>4</v>
      </c>
      <c r="W4" s="17">
        <f>'Raw data'!W4</f>
        <v>3</v>
      </c>
      <c r="X4" s="1">
        <f>'Raw data'!X4</f>
        <v>4</v>
      </c>
      <c r="Y4" s="1">
        <f>'Raw data'!Y4</f>
        <v>4</v>
      </c>
      <c r="Z4" s="1">
        <f>'Raw data'!Z4</f>
        <v>4</v>
      </c>
      <c r="AA4" s="18">
        <f>'Raw data'!AA4</f>
        <v>4</v>
      </c>
      <c r="AB4" s="11">
        <f>'Raw data'!AB4</f>
        <v>4</v>
      </c>
      <c r="AC4" s="12">
        <f>'Raw data'!AC4</f>
        <v>4</v>
      </c>
      <c r="AD4" s="12">
        <f>'Raw data'!AD4</f>
        <v>4</v>
      </c>
      <c r="AE4" s="12">
        <f>'Raw data'!AE4</f>
        <v>4</v>
      </c>
      <c r="AF4" s="13">
        <f>'Raw data'!AF4</f>
        <v>4</v>
      </c>
      <c r="AG4" s="50">
        <f>6-'Raw data'!AG4</f>
        <v>4</v>
      </c>
      <c r="AH4" s="51">
        <f>6-'Raw data'!AH4</f>
        <v>2</v>
      </c>
      <c r="AI4" s="2">
        <f>'Raw data'!AI4</f>
        <v>4</v>
      </c>
      <c r="AJ4" s="6">
        <f>'Raw data'!AJ4</f>
        <v>3</v>
      </c>
      <c r="AK4" s="4">
        <f>'Raw data'!AK4</f>
        <v>5</v>
      </c>
      <c r="AL4" s="4">
        <f>'Raw data'!AL4</f>
        <v>5</v>
      </c>
      <c r="AM4" s="4">
        <f>'Raw data'!AM4</f>
        <v>3</v>
      </c>
      <c r="AN4" s="4">
        <f>'Raw data'!AN4</f>
        <v>4</v>
      </c>
      <c r="AO4" s="4">
        <f>'Raw data'!AO4</f>
        <v>4</v>
      </c>
      <c r="AP4" s="11">
        <f>'Raw data'!AP4</f>
        <v>4</v>
      </c>
      <c r="AQ4" s="12">
        <f>'Raw data'!AQ4</f>
        <v>4</v>
      </c>
      <c r="AR4" s="12">
        <f>'Raw data'!AR4</f>
        <v>4</v>
      </c>
      <c r="AS4" s="12">
        <f>'Raw data'!AS4</f>
        <v>4</v>
      </c>
      <c r="AT4" s="13">
        <f>'Raw data'!AT4</f>
        <v>4</v>
      </c>
      <c r="AU4" s="4">
        <f t="shared" si="0"/>
        <v>0</v>
      </c>
    </row>
    <row r="5" spans="1:47" x14ac:dyDescent="0.25">
      <c r="A5" s="3">
        <v>4</v>
      </c>
      <c r="B5" s="3" t="str">
        <f>'Raw data'!B5</f>
        <v>Long Giang Production and Trading Co., Ltd.</v>
      </c>
      <c r="C5" s="3" t="str">
        <f>'Raw data'!C5</f>
        <v>Supplier</v>
      </c>
      <c r="D5" s="3" t="str">
        <f>'Raw data'!D5</f>
        <v>Small</v>
      </c>
      <c r="E5" s="3" t="str">
        <f>'Raw data'!E5</f>
        <v>&lt;= VND 3 bil</v>
      </c>
      <c r="F5" s="3" t="str">
        <f>'Raw data'!F5</f>
        <v>1 to 10</v>
      </c>
      <c r="G5" s="3" t="str">
        <f>'Raw data'!G5</f>
        <v>Ltd</v>
      </c>
      <c r="H5" s="3" t="str">
        <f>'Raw data'!H5</f>
        <v>Female</v>
      </c>
      <c r="I5" s="3" t="str">
        <f>'Raw data'!I5</f>
        <v>26 to 35</v>
      </c>
      <c r="J5" s="3" t="str">
        <f>'Raw data'!J5</f>
        <v>&lt;10</v>
      </c>
      <c r="K5" s="3" t="str">
        <f>'Raw data'!K5</f>
        <v>Manager</v>
      </c>
      <c r="L5" s="3" t="str">
        <f>'Raw data'!L5</f>
        <v>(+84) 937 028692</v>
      </c>
      <c r="M5" s="5">
        <f>'Raw data'!M5</f>
        <v>4</v>
      </c>
      <c r="N5" s="2">
        <f>'Raw data'!N5</f>
        <v>4</v>
      </c>
      <c r="O5" s="2">
        <f>'Raw data'!O5</f>
        <v>3</v>
      </c>
      <c r="P5" s="2">
        <f>'Raw data'!P5</f>
        <v>4</v>
      </c>
      <c r="Q5" s="2">
        <f>'Raw data'!Q5</f>
        <v>3</v>
      </c>
      <c r="R5" s="17">
        <f>'Raw data'!R5</f>
        <v>3</v>
      </c>
      <c r="S5" s="1">
        <f>'Raw data'!S5</f>
        <v>3</v>
      </c>
      <c r="T5" s="1">
        <f>'Raw data'!T5</f>
        <v>3</v>
      </c>
      <c r="U5" s="1">
        <f>'Raw data'!U5</f>
        <v>3</v>
      </c>
      <c r="V5" s="1">
        <f>'Raw data'!V5</f>
        <v>4</v>
      </c>
      <c r="W5" s="17">
        <f>'Raw data'!W5</f>
        <v>4</v>
      </c>
      <c r="X5" s="1">
        <f>'Raw data'!X5</f>
        <v>3</v>
      </c>
      <c r="Y5" s="1">
        <f>'Raw data'!Y5</f>
        <v>3</v>
      </c>
      <c r="Z5" s="1">
        <f>'Raw data'!Z5</f>
        <v>4</v>
      </c>
      <c r="AA5" s="18">
        <f>'Raw data'!AA5</f>
        <v>3</v>
      </c>
      <c r="AB5" s="11">
        <f>'Raw data'!AB5</f>
        <v>4</v>
      </c>
      <c r="AC5" s="12">
        <f>'Raw data'!AC5</f>
        <v>4</v>
      </c>
      <c r="AD5" s="12">
        <f>'Raw data'!AD5</f>
        <v>3</v>
      </c>
      <c r="AE5" s="12">
        <f>'Raw data'!AE5</f>
        <v>3</v>
      </c>
      <c r="AF5" s="13">
        <f>'Raw data'!AF5</f>
        <v>4</v>
      </c>
      <c r="AG5" s="50">
        <f>6-'Raw data'!AG5</f>
        <v>4</v>
      </c>
      <c r="AH5" s="51">
        <f>6-'Raw data'!AH5</f>
        <v>2</v>
      </c>
      <c r="AI5" s="2">
        <f>'Raw data'!AI5</f>
        <v>3</v>
      </c>
      <c r="AJ5" s="6">
        <f>'Raw data'!AJ5</f>
        <v>4</v>
      </c>
      <c r="AK5" s="4">
        <f>'Raw data'!AK5</f>
        <v>5</v>
      </c>
      <c r="AL5" s="4">
        <f>'Raw data'!AL5</f>
        <v>4</v>
      </c>
      <c r="AM5" s="4">
        <f>'Raw data'!AM5</f>
        <v>4</v>
      </c>
      <c r="AN5" s="4">
        <f>'Raw data'!AN5</f>
        <v>5</v>
      </c>
      <c r="AO5" s="4">
        <f>'Raw data'!AO5</f>
        <v>4</v>
      </c>
      <c r="AP5" s="11">
        <f>'Raw data'!AP5</f>
        <v>3</v>
      </c>
      <c r="AQ5" s="12">
        <f>'Raw data'!AQ5</f>
        <v>3</v>
      </c>
      <c r="AR5" s="12">
        <f>'Raw data'!AR5</f>
        <v>4</v>
      </c>
      <c r="AS5" s="12">
        <f>'Raw data'!AS5</f>
        <v>4</v>
      </c>
      <c r="AT5" s="13">
        <f>'Raw data'!AT5</f>
        <v>3</v>
      </c>
      <c r="AU5" s="4">
        <f t="shared" si="0"/>
        <v>0</v>
      </c>
    </row>
    <row r="6" spans="1:47" x14ac:dyDescent="0.25">
      <c r="A6" s="3">
        <v>5</v>
      </c>
      <c r="B6" s="3" t="str">
        <f>'Raw data'!B6</f>
        <v>Akuba Production and Trading Co. Ltd.</v>
      </c>
      <c r="C6" s="3" t="str">
        <f>'Raw data'!C6</f>
        <v>Apparel</v>
      </c>
      <c r="D6" s="3" t="str">
        <f>'Raw data'!D6</f>
        <v>Small</v>
      </c>
      <c r="E6" s="3" t="str">
        <f>'Raw data'!E6</f>
        <v>&lt;= VND 20 bil</v>
      </c>
      <c r="F6" s="3" t="str">
        <f>'Raw data'!F6</f>
        <v>11 to 100</v>
      </c>
      <c r="G6" s="3" t="str">
        <f>'Raw data'!G6</f>
        <v>Ltd</v>
      </c>
      <c r="H6" s="3" t="str">
        <f>'Raw data'!H6</f>
        <v>Female</v>
      </c>
      <c r="I6" s="3" t="str">
        <f>'Raw data'!I6</f>
        <v>26 to 35</v>
      </c>
      <c r="J6" s="3" t="str">
        <f>'Raw data'!J6</f>
        <v>&lt;10</v>
      </c>
      <c r="K6" s="3" t="str">
        <f>'Raw data'!K6</f>
        <v>Manager</v>
      </c>
      <c r="L6" s="3" t="str">
        <f>'Raw data'!L6</f>
        <v>(+84) 369 337 872</v>
      </c>
      <c r="M6" s="5">
        <f>'Raw data'!M6</f>
        <v>5</v>
      </c>
      <c r="N6" s="2">
        <f>'Raw data'!N6</f>
        <v>5</v>
      </c>
      <c r="O6" s="2">
        <f>'Raw data'!O6</f>
        <v>5</v>
      </c>
      <c r="P6" s="2">
        <f>'Raw data'!P6</f>
        <v>5</v>
      </c>
      <c r="Q6" s="2">
        <f>'Raw data'!Q6</f>
        <v>5</v>
      </c>
      <c r="R6" s="17">
        <f>'Raw data'!R6</f>
        <v>5</v>
      </c>
      <c r="S6" s="1">
        <f>'Raw data'!S6</f>
        <v>4</v>
      </c>
      <c r="T6" s="1">
        <f>'Raw data'!T6</f>
        <v>5</v>
      </c>
      <c r="U6" s="1">
        <f>'Raw data'!U6</f>
        <v>4</v>
      </c>
      <c r="V6" s="1">
        <f>'Raw data'!V6</f>
        <v>5</v>
      </c>
      <c r="W6" s="17">
        <f>'Raw data'!W6</f>
        <v>3</v>
      </c>
      <c r="X6" s="1">
        <f>'Raw data'!X6</f>
        <v>5</v>
      </c>
      <c r="Y6" s="1">
        <f>'Raw data'!Y6</f>
        <v>4</v>
      </c>
      <c r="Z6" s="1">
        <f>'Raw data'!Z6</f>
        <v>5</v>
      </c>
      <c r="AA6" s="18">
        <f>'Raw data'!AA6</f>
        <v>5</v>
      </c>
      <c r="AB6" s="11">
        <f>'Raw data'!AB6</f>
        <v>4</v>
      </c>
      <c r="AC6" s="12">
        <f>'Raw data'!AC6</f>
        <v>4</v>
      </c>
      <c r="AD6" s="12">
        <f>'Raw data'!AD6</f>
        <v>4</v>
      </c>
      <c r="AE6" s="12">
        <f>'Raw data'!AE6</f>
        <v>4</v>
      </c>
      <c r="AF6" s="13">
        <f>'Raw data'!AF6</f>
        <v>5</v>
      </c>
      <c r="AG6" s="50">
        <f>6-'Raw data'!AG6</f>
        <v>5</v>
      </c>
      <c r="AH6" s="51">
        <f>6-'Raw data'!AH6</f>
        <v>4</v>
      </c>
      <c r="AI6" s="2">
        <f>'Raw data'!AI6</f>
        <v>4</v>
      </c>
      <c r="AJ6" s="6">
        <f>'Raw data'!AJ6</f>
        <v>4</v>
      </c>
      <c r="AK6" s="4">
        <f>'Raw data'!AK6</f>
        <v>5</v>
      </c>
      <c r="AL6" s="4">
        <f>'Raw data'!AL6</f>
        <v>5</v>
      </c>
      <c r="AM6" s="4">
        <f>'Raw data'!AM6</f>
        <v>3</v>
      </c>
      <c r="AN6" s="4">
        <f>'Raw data'!AN6</f>
        <v>4</v>
      </c>
      <c r="AO6" s="4">
        <f>'Raw data'!AO6</f>
        <v>4</v>
      </c>
      <c r="AP6" s="11">
        <f>'Raw data'!AP6</f>
        <v>5</v>
      </c>
      <c r="AQ6" s="12">
        <f>'Raw data'!AQ6</f>
        <v>4</v>
      </c>
      <c r="AR6" s="12">
        <f>'Raw data'!AR6</f>
        <v>4</v>
      </c>
      <c r="AS6" s="12">
        <f>'Raw data'!AS6</f>
        <v>3</v>
      </c>
      <c r="AT6" s="13">
        <f>'Raw data'!AT6</f>
        <v>5</v>
      </c>
      <c r="AU6" s="4">
        <f t="shared" si="0"/>
        <v>0</v>
      </c>
    </row>
    <row r="7" spans="1:47" x14ac:dyDescent="0.25">
      <c r="A7" s="3">
        <v>6</v>
      </c>
      <c r="B7" s="3" t="str">
        <f>'Raw data'!B7</f>
        <v>Akuba Production and Trading Co. Ltd.</v>
      </c>
      <c r="C7" s="3" t="str">
        <f>'Raw data'!C7</f>
        <v>Apparel</v>
      </c>
      <c r="D7" s="3" t="str">
        <f>'Raw data'!D7</f>
        <v>Small</v>
      </c>
      <c r="E7" s="3" t="str">
        <f>'Raw data'!E7</f>
        <v>&lt;= VND 20 bil</v>
      </c>
      <c r="F7" s="3" t="str">
        <f>'Raw data'!F7</f>
        <v>11 to 100</v>
      </c>
      <c r="G7" s="3" t="str">
        <f>'Raw data'!G7</f>
        <v>Ltd</v>
      </c>
      <c r="H7" s="3" t="str">
        <f>'Raw data'!H7</f>
        <v>Female</v>
      </c>
      <c r="I7" s="3" t="str">
        <f>'Raw data'!I7</f>
        <v>26 to 35</v>
      </c>
      <c r="J7" s="3" t="str">
        <f>'Raw data'!J7</f>
        <v>&lt;10</v>
      </c>
      <c r="K7" s="3" t="str">
        <f>'Raw data'!K7</f>
        <v>Manager</v>
      </c>
      <c r="L7" s="3" t="str">
        <f>'Raw data'!L7</f>
        <v>(+84) 369 337 872</v>
      </c>
      <c r="M7" s="5">
        <f>'Raw data'!M7</f>
        <v>5</v>
      </c>
      <c r="N7" s="2">
        <f>'Raw data'!N7</f>
        <v>4</v>
      </c>
      <c r="O7" s="2">
        <f>'Raw data'!O7</f>
        <v>4</v>
      </c>
      <c r="P7" s="2">
        <f>'Raw data'!P7</f>
        <v>5</v>
      </c>
      <c r="Q7" s="2">
        <f>'Raw data'!Q7</f>
        <v>4</v>
      </c>
      <c r="R7" s="17">
        <f>'Raw data'!R7</f>
        <v>2</v>
      </c>
      <c r="S7" s="1">
        <f>'Raw data'!S7</f>
        <v>3</v>
      </c>
      <c r="T7" s="1">
        <f>'Raw data'!T7</f>
        <v>4</v>
      </c>
      <c r="U7" s="1">
        <f>'Raw data'!U7</f>
        <v>2</v>
      </c>
      <c r="V7" s="1">
        <f>'Raw data'!V7</f>
        <v>3</v>
      </c>
      <c r="W7" s="17">
        <f>'Raw data'!W7</f>
        <v>3</v>
      </c>
      <c r="X7" s="1">
        <f>'Raw data'!X7</f>
        <v>4</v>
      </c>
      <c r="Y7" s="1">
        <f>'Raw data'!Y7</f>
        <v>2</v>
      </c>
      <c r="Z7" s="1">
        <f>'Raw data'!Z7</f>
        <v>3</v>
      </c>
      <c r="AA7" s="18">
        <f>'Raw data'!AA7</f>
        <v>3</v>
      </c>
      <c r="AB7" s="11">
        <f>'Raw data'!AB7</f>
        <v>3</v>
      </c>
      <c r="AC7" s="12">
        <f>'Raw data'!AC7</f>
        <v>4</v>
      </c>
      <c r="AD7" s="12">
        <f>'Raw data'!AD7</f>
        <v>3</v>
      </c>
      <c r="AE7" s="12">
        <f>'Raw data'!AE7</f>
        <v>3</v>
      </c>
      <c r="AF7" s="13">
        <f>'Raw data'!AF7</f>
        <v>3</v>
      </c>
      <c r="AG7" s="50">
        <f>6-'Raw data'!AG7</f>
        <v>3</v>
      </c>
      <c r="AH7" s="51">
        <f>6-'Raw data'!AH7</f>
        <v>3</v>
      </c>
      <c r="AI7" s="2">
        <f>'Raw data'!AI7</f>
        <v>4</v>
      </c>
      <c r="AJ7" s="6">
        <f>'Raw data'!AJ7</f>
        <v>3</v>
      </c>
      <c r="AK7" s="4">
        <f>'Raw data'!AK7</f>
        <v>5</v>
      </c>
      <c r="AL7" s="4">
        <f>'Raw data'!AL7</f>
        <v>4</v>
      </c>
      <c r="AM7" s="4">
        <f>'Raw data'!AM7</f>
        <v>4</v>
      </c>
      <c r="AN7" s="4">
        <f>'Raw data'!AN7</f>
        <v>5</v>
      </c>
      <c r="AO7" s="4">
        <f>'Raw data'!AO7</f>
        <v>4</v>
      </c>
      <c r="AP7" s="11">
        <f>'Raw data'!AP7</f>
        <v>5</v>
      </c>
      <c r="AQ7" s="12">
        <f>'Raw data'!AQ7</f>
        <v>3</v>
      </c>
      <c r="AR7" s="12">
        <f>'Raw data'!AR7</f>
        <v>4</v>
      </c>
      <c r="AS7" s="12">
        <f>'Raw data'!AS7</f>
        <v>3</v>
      </c>
      <c r="AT7" s="13">
        <f>'Raw data'!AT7</f>
        <v>3</v>
      </c>
      <c r="AU7" s="4">
        <f t="shared" si="0"/>
        <v>0</v>
      </c>
    </row>
    <row r="8" spans="1:47" x14ac:dyDescent="0.25">
      <c r="A8" s="3">
        <v>7</v>
      </c>
      <c r="B8" s="3" t="str">
        <f>'Raw data'!B8</f>
        <v>Phu Hoang Hai Production and Trading Co., Ltd.</v>
      </c>
      <c r="C8" s="3" t="str">
        <f>'Raw data'!C8</f>
        <v>Supplier</v>
      </c>
      <c r="D8" s="3" t="str">
        <f>'Raw data'!D8</f>
        <v>Small</v>
      </c>
      <c r="E8" s="3" t="str">
        <f>'Raw data'!E8</f>
        <v>&lt;= VND 3 bil</v>
      </c>
      <c r="F8" s="3" t="str">
        <f>'Raw data'!F8</f>
        <v>11 to 100</v>
      </c>
      <c r="G8" s="3" t="str">
        <f>'Raw data'!G8</f>
        <v>Ltd</v>
      </c>
      <c r="H8" s="3" t="str">
        <f>'Raw data'!H8</f>
        <v>Male</v>
      </c>
      <c r="I8" s="3" t="str">
        <f>'Raw data'!I8</f>
        <v>26 to 35</v>
      </c>
      <c r="J8" s="3" t="str">
        <f>'Raw data'!J8</f>
        <v>&lt;10</v>
      </c>
      <c r="K8" s="3" t="str">
        <f>'Raw data'!K8</f>
        <v>Manager</v>
      </c>
      <c r="L8" s="3" t="str">
        <f>'Raw data'!L8</f>
        <v>hoang.phuhoanghai@gmail.com</v>
      </c>
      <c r="M8" s="5">
        <f>'Raw data'!M8</f>
        <v>1</v>
      </c>
      <c r="N8" s="2">
        <f>'Raw data'!N8</f>
        <v>4</v>
      </c>
      <c r="O8" s="2">
        <f>'Raw data'!O8</f>
        <v>3</v>
      </c>
      <c r="P8" s="2">
        <f>'Raw data'!P8</f>
        <v>1</v>
      </c>
      <c r="Q8" s="2">
        <f>'Raw data'!Q8</f>
        <v>3</v>
      </c>
      <c r="R8" s="17">
        <f>'Raw data'!R8</f>
        <v>3</v>
      </c>
      <c r="S8" s="1">
        <f>'Raw data'!S8</f>
        <v>3</v>
      </c>
      <c r="T8" s="1">
        <f>'Raw data'!T8</f>
        <v>3</v>
      </c>
      <c r="U8" s="1">
        <f>'Raw data'!U8</f>
        <v>3</v>
      </c>
      <c r="V8" s="1">
        <f>'Raw data'!V8</f>
        <v>5</v>
      </c>
      <c r="W8" s="17">
        <f>'Raw data'!W8</f>
        <v>3</v>
      </c>
      <c r="X8" s="1">
        <f>'Raw data'!X8</f>
        <v>4</v>
      </c>
      <c r="Y8" s="1">
        <f>'Raw data'!Y8</f>
        <v>3</v>
      </c>
      <c r="Z8" s="1">
        <f>'Raw data'!Z8</f>
        <v>5</v>
      </c>
      <c r="AA8" s="18">
        <f>'Raw data'!AA8</f>
        <v>5</v>
      </c>
      <c r="AB8" s="11">
        <f>'Raw data'!AB8</f>
        <v>3</v>
      </c>
      <c r="AC8" s="12">
        <f>'Raw data'!AC8</f>
        <v>4</v>
      </c>
      <c r="AD8" s="12">
        <f>'Raw data'!AD8</f>
        <v>3</v>
      </c>
      <c r="AE8" s="12">
        <f>'Raw data'!AE8</f>
        <v>3</v>
      </c>
      <c r="AF8" s="13">
        <f>'Raw data'!AF8</f>
        <v>3</v>
      </c>
      <c r="AG8" s="50">
        <f>6-'Raw data'!AG8</f>
        <v>4</v>
      </c>
      <c r="AH8" s="51">
        <f>6-'Raw data'!AH8</f>
        <v>3</v>
      </c>
      <c r="AI8" s="2">
        <f>'Raw data'!AI8</f>
        <v>4</v>
      </c>
      <c r="AJ8" s="6">
        <f>'Raw data'!AJ8</f>
        <v>4</v>
      </c>
      <c r="AK8" s="4">
        <f>'Raw data'!AK8</f>
        <v>4</v>
      </c>
      <c r="AL8" s="4">
        <f>'Raw data'!AL8</f>
        <v>4</v>
      </c>
      <c r="AM8" s="4">
        <f>'Raw data'!AM8</f>
        <v>4</v>
      </c>
      <c r="AN8" s="4">
        <f>'Raw data'!AN8</f>
        <v>4</v>
      </c>
      <c r="AO8" s="4">
        <f>'Raw data'!AO8</f>
        <v>5</v>
      </c>
      <c r="AP8" s="11">
        <f>'Raw data'!AP8</f>
        <v>4</v>
      </c>
      <c r="AQ8" s="12">
        <f>'Raw data'!AQ8</f>
        <v>4</v>
      </c>
      <c r="AR8" s="12">
        <f>'Raw data'!AR8</f>
        <v>4</v>
      </c>
      <c r="AS8" s="12">
        <f>'Raw data'!AS8</f>
        <v>4</v>
      </c>
      <c r="AT8" s="13">
        <f>'Raw data'!AT8</f>
        <v>3</v>
      </c>
      <c r="AU8" s="4">
        <f t="shared" si="0"/>
        <v>0</v>
      </c>
    </row>
    <row r="9" spans="1:47" x14ac:dyDescent="0.25">
      <c r="A9" s="3">
        <v>8</v>
      </c>
      <c r="B9" s="3" t="str">
        <f>'Raw data'!B9</f>
        <v>Trang Pham Production and Trading Co., Ltd.</v>
      </c>
      <c r="C9" s="3" t="str">
        <f>'Raw data'!C9</f>
        <v>Apparel</v>
      </c>
      <c r="D9" s="3" t="str">
        <f>'Raw data'!D9</f>
        <v>Small</v>
      </c>
      <c r="E9" s="3" t="str">
        <f>'Raw data'!E9</f>
        <v>&lt;= VND 3 bil</v>
      </c>
      <c r="F9" s="3" t="str">
        <f>'Raw data'!F9</f>
        <v>11 to 100</v>
      </c>
      <c r="G9" s="3" t="str">
        <f>'Raw data'!G9</f>
        <v>Ltd</v>
      </c>
      <c r="H9" s="3" t="str">
        <f>'Raw data'!H9</f>
        <v>Male</v>
      </c>
      <c r="I9" s="3" t="str">
        <f>'Raw data'!I9</f>
        <v>36 to 45</v>
      </c>
      <c r="J9" s="3" t="str">
        <f>'Raw data'!J9</f>
        <v>&lt;10</v>
      </c>
      <c r="K9" s="3" t="str">
        <f>'Raw data'!K9</f>
        <v>Manager</v>
      </c>
      <c r="L9" s="3" t="str">
        <f>'Raw data'!L9</f>
        <v>trangphamcompany@gmail.com</v>
      </c>
      <c r="M9" s="5">
        <f>'Raw data'!M9</f>
        <v>5</v>
      </c>
      <c r="N9" s="2">
        <f>'Raw data'!N9</f>
        <v>3</v>
      </c>
      <c r="O9" s="2">
        <f>'Raw data'!O9</f>
        <v>3</v>
      </c>
      <c r="P9" s="2">
        <f>'Raw data'!P9</f>
        <v>5</v>
      </c>
      <c r="Q9" s="2">
        <f>'Raw data'!Q9</f>
        <v>3</v>
      </c>
      <c r="R9" s="17">
        <f>'Raw data'!R9</f>
        <v>4</v>
      </c>
      <c r="S9" s="1">
        <f>'Raw data'!S9</f>
        <v>3</v>
      </c>
      <c r="T9" s="1">
        <f>'Raw data'!T9</f>
        <v>3</v>
      </c>
      <c r="U9" s="1">
        <f>'Raw data'!U9</f>
        <v>3</v>
      </c>
      <c r="V9" s="1">
        <f>'Raw data'!V9</f>
        <v>5</v>
      </c>
      <c r="W9" s="17">
        <f>'Raw data'!W9</f>
        <v>4</v>
      </c>
      <c r="X9" s="1">
        <f>'Raw data'!X9</f>
        <v>4</v>
      </c>
      <c r="Y9" s="1">
        <f>'Raw data'!Y9</f>
        <v>4</v>
      </c>
      <c r="Z9" s="1">
        <f>'Raw data'!Z9</f>
        <v>4</v>
      </c>
      <c r="AA9" s="18">
        <f>'Raw data'!AA9</f>
        <v>4</v>
      </c>
      <c r="AB9" s="11">
        <f>'Raw data'!AB9</f>
        <v>3</v>
      </c>
      <c r="AC9" s="12">
        <f>'Raw data'!AC9</f>
        <v>5</v>
      </c>
      <c r="AD9" s="12">
        <f>'Raw data'!AD9</f>
        <v>4</v>
      </c>
      <c r="AE9" s="12">
        <f>'Raw data'!AE9</f>
        <v>4</v>
      </c>
      <c r="AF9" s="13">
        <f>'Raw data'!AF9</f>
        <v>4</v>
      </c>
      <c r="AG9" s="50">
        <f>6-'Raw data'!AG9</f>
        <v>4</v>
      </c>
      <c r="AH9" s="51">
        <f>6-'Raw data'!AH9</f>
        <v>3</v>
      </c>
      <c r="AI9" s="2">
        <f>'Raw data'!AI9</f>
        <v>3</v>
      </c>
      <c r="AJ9" s="6">
        <f>'Raw data'!AJ9</f>
        <v>4</v>
      </c>
      <c r="AK9" s="4">
        <f>'Raw data'!AK9</f>
        <v>5</v>
      </c>
      <c r="AL9" s="4">
        <f>'Raw data'!AL9</f>
        <v>4</v>
      </c>
      <c r="AM9" s="4">
        <f>'Raw data'!AM9</f>
        <v>5</v>
      </c>
      <c r="AN9" s="4">
        <f>'Raw data'!AN9</f>
        <v>5</v>
      </c>
      <c r="AO9" s="4">
        <f>'Raw data'!AO9</f>
        <v>4</v>
      </c>
      <c r="AP9" s="11">
        <f>'Raw data'!AP9</f>
        <v>4</v>
      </c>
      <c r="AQ9" s="12">
        <f>'Raw data'!AQ9</f>
        <v>3</v>
      </c>
      <c r="AR9" s="12">
        <f>'Raw data'!AR9</f>
        <v>4</v>
      </c>
      <c r="AS9" s="12">
        <f>'Raw data'!AS9</f>
        <v>3</v>
      </c>
      <c r="AT9" s="13">
        <f>'Raw data'!AT9</f>
        <v>4</v>
      </c>
      <c r="AU9" s="4">
        <f t="shared" si="0"/>
        <v>0</v>
      </c>
    </row>
    <row r="10" spans="1:47" x14ac:dyDescent="0.25">
      <c r="A10" s="3">
        <v>9</v>
      </c>
      <c r="B10" s="3" t="str">
        <f>'Raw data'!B10</f>
        <v>Tan Hoan Phat Co., Ltd.</v>
      </c>
      <c r="C10" s="3" t="str">
        <f>'Raw data'!C10</f>
        <v>Apparel</v>
      </c>
      <c r="D10" s="3" t="str">
        <f>'Raw data'!D10</f>
        <v>Small</v>
      </c>
      <c r="E10" s="3" t="str">
        <f>'Raw data'!E10</f>
        <v>&lt;= VND 20 bil</v>
      </c>
      <c r="F10" s="3" t="str">
        <f>'Raw data'!F10</f>
        <v>11 to 100</v>
      </c>
      <c r="G10" s="3" t="str">
        <f>'Raw data'!G10</f>
        <v>Ltd</v>
      </c>
      <c r="H10" s="3" t="str">
        <f>'Raw data'!H10</f>
        <v>Female</v>
      </c>
      <c r="I10" s="3" t="str">
        <f>'Raw data'!I10</f>
        <v>26 to 35</v>
      </c>
      <c r="J10" s="3" t="str">
        <f>'Raw data'!J10</f>
        <v>&lt;10</v>
      </c>
      <c r="K10" s="3" t="str">
        <f>'Raw data'!K10</f>
        <v>Manager</v>
      </c>
      <c r="L10" s="3" t="str">
        <f>'Raw data'!L10</f>
        <v>thoitrangdemic@yahoo.com.vn</v>
      </c>
      <c r="M10" s="5">
        <f>'Raw data'!M10</f>
        <v>4</v>
      </c>
      <c r="N10" s="2">
        <f>'Raw data'!N10</f>
        <v>4</v>
      </c>
      <c r="O10" s="2">
        <f>'Raw data'!O10</f>
        <v>4</v>
      </c>
      <c r="P10" s="2">
        <f>'Raw data'!P10</f>
        <v>4</v>
      </c>
      <c r="Q10" s="2">
        <f>'Raw data'!Q10</f>
        <v>4</v>
      </c>
      <c r="R10" s="17">
        <f>'Raw data'!R10</f>
        <v>3</v>
      </c>
      <c r="S10" s="1">
        <f>'Raw data'!S10</f>
        <v>3</v>
      </c>
      <c r="T10" s="1">
        <f>'Raw data'!T10</f>
        <v>4</v>
      </c>
      <c r="U10" s="1">
        <f>'Raw data'!U10</f>
        <v>3</v>
      </c>
      <c r="V10" s="1">
        <f>'Raw data'!V10</f>
        <v>5</v>
      </c>
      <c r="W10" s="17">
        <f>'Raw data'!W10</f>
        <v>4</v>
      </c>
      <c r="X10" s="1">
        <f>'Raw data'!X10</f>
        <v>3</v>
      </c>
      <c r="Y10" s="1">
        <f>'Raw data'!Y10</f>
        <v>2</v>
      </c>
      <c r="Z10" s="1">
        <f>'Raw data'!Z10</f>
        <v>5</v>
      </c>
      <c r="AA10" s="18">
        <f>'Raw data'!AA10</f>
        <v>4</v>
      </c>
      <c r="AB10" s="11">
        <f>'Raw data'!AB10</f>
        <v>4</v>
      </c>
      <c r="AC10" s="12">
        <f>'Raw data'!AC10</f>
        <v>4</v>
      </c>
      <c r="AD10" s="12">
        <f>'Raw data'!AD10</f>
        <v>3</v>
      </c>
      <c r="AE10" s="12">
        <f>'Raw data'!AE10</f>
        <v>4</v>
      </c>
      <c r="AF10" s="13">
        <f>'Raw data'!AF10</f>
        <v>5</v>
      </c>
      <c r="AG10" s="50">
        <f>6-'Raw data'!AG10</f>
        <v>4</v>
      </c>
      <c r="AH10" s="51">
        <f>6-'Raw data'!AH10</f>
        <v>4</v>
      </c>
      <c r="AI10" s="2">
        <f>'Raw data'!AI10</f>
        <v>4</v>
      </c>
      <c r="AJ10" s="6">
        <f>'Raw data'!AJ10</f>
        <v>4</v>
      </c>
      <c r="AK10" s="4">
        <f>'Raw data'!AK10</f>
        <v>4</v>
      </c>
      <c r="AL10" s="4">
        <f>'Raw data'!AL10</f>
        <v>4</v>
      </c>
      <c r="AM10" s="4">
        <f>'Raw data'!AM10</f>
        <v>5</v>
      </c>
      <c r="AN10" s="4">
        <f>'Raw data'!AN10</f>
        <v>5</v>
      </c>
      <c r="AO10" s="4">
        <f>'Raw data'!AO10</f>
        <v>5</v>
      </c>
      <c r="AP10" s="11">
        <f>'Raw data'!AP10</f>
        <v>4</v>
      </c>
      <c r="AQ10" s="12">
        <f>'Raw data'!AQ10</f>
        <v>4</v>
      </c>
      <c r="AR10" s="12">
        <f>'Raw data'!AR10</f>
        <v>4</v>
      </c>
      <c r="AS10" s="12">
        <f>'Raw data'!AS10</f>
        <v>3</v>
      </c>
      <c r="AT10" s="13">
        <f>'Raw data'!AT10</f>
        <v>4</v>
      </c>
      <c r="AU10" s="4">
        <f t="shared" si="0"/>
        <v>0</v>
      </c>
    </row>
    <row r="11" spans="1:47" x14ac:dyDescent="0.25">
      <c r="A11" s="3">
        <v>10</v>
      </c>
      <c r="B11" s="3" t="str">
        <f>'Raw data'!B11</f>
        <v>Que Huong Production and Trading Co., Ltd.</v>
      </c>
      <c r="C11" s="3" t="str">
        <f>'Raw data'!C11</f>
        <v>Supplier</v>
      </c>
      <c r="D11" s="3" t="str">
        <f>'Raw data'!D11</f>
        <v>Small</v>
      </c>
      <c r="E11" s="3" t="str">
        <f>'Raw data'!E11</f>
        <v>&lt;= VND 20 bil</v>
      </c>
      <c r="F11" s="3" t="str">
        <f>'Raw data'!F11</f>
        <v>11 to 100</v>
      </c>
      <c r="G11" s="3" t="str">
        <f>'Raw data'!G11</f>
        <v>Ltd</v>
      </c>
      <c r="H11" s="3" t="str">
        <f>'Raw data'!H11</f>
        <v>Female</v>
      </c>
      <c r="I11" s="3" t="str">
        <f>'Raw data'!I11</f>
        <v>&gt;45</v>
      </c>
      <c r="J11" s="3" t="str">
        <f>'Raw data'!J11</f>
        <v>&lt;15</v>
      </c>
      <c r="K11" s="3" t="str">
        <f>'Raw data'!K11</f>
        <v>Manager</v>
      </c>
      <c r="L11" s="3" t="str">
        <f>'Raw data'!L11</f>
        <v>quehuongtex@quehuongtex.vn</v>
      </c>
      <c r="M11" s="5">
        <f>'Raw data'!M11</f>
        <v>2</v>
      </c>
      <c r="N11" s="2">
        <f>'Raw data'!N11</f>
        <v>1</v>
      </c>
      <c r="O11" s="2">
        <f>'Raw data'!O11</f>
        <v>3</v>
      </c>
      <c r="P11" s="2">
        <f>'Raw data'!P11</f>
        <v>1</v>
      </c>
      <c r="Q11" s="2">
        <f>'Raw data'!Q11</f>
        <v>2</v>
      </c>
      <c r="R11" s="17">
        <f>'Raw data'!R11</f>
        <v>1</v>
      </c>
      <c r="S11" s="1">
        <f>'Raw data'!S11</f>
        <v>1</v>
      </c>
      <c r="T11" s="1">
        <f>'Raw data'!T11</f>
        <v>2</v>
      </c>
      <c r="U11" s="1">
        <f>'Raw data'!U11</f>
        <v>2</v>
      </c>
      <c r="V11" s="1">
        <f>'Raw data'!V11</f>
        <v>3</v>
      </c>
      <c r="W11" s="17">
        <f>'Raw data'!W11</f>
        <v>1</v>
      </c>
      <c r="X11" s="1">
        <f>'Raw data'!X11</f>
        <v>1</v>
      </c>
      <c r="Y11" s="1">
        <f>'Raw data'!Y11</f>
        <v>1</v>
      </c>
      <c r="Z11" s="1">
        <f>'Raw data'!Z11</f>
        <v>1</v>
      </c>
      <c r="AA11" s="18">
        <f>'Raw data'!AA11</f>
        <v>1</v>
      </c>
      <c r="AB11" s="11">
        <f>'Raw data'!AB11</f>
        <v>3</v>
      </c>
      <c r="AC11" s="12">
        <f>'Raw data'!AC11</f>
        <v>2</v>
      </c>
      <c r="AD11" s="12">
        <f>'Raw data'!AD11</f>
        <v>2</v>
      </c>
      <c r="AE11" s="12">
        <f>'Raw data'!AE11</f>
        <v>1</v>
      </c>
      <c r="AF11" s="13">
        <f>'Raw data'!AF11</f>
        <v>2</v>
      </c>
      <c r="AG11" s="50">
        <f>6-'Raw data'!AG11</f>
        <v>4</v>
      </c>
      <c r="AH11" s="51">
        <f>6-'Raw data'!AH11</f>
        <v>2</v>
      </c>
      <c r="AI11" s="2">
        <f>'Raw data'!AI11</f>
        <v>2</v>
      </c>
      <c r="AJ11" s="6">
        <f>'Raw data'!AJ11</f>
        <v>2</v>
      </c>
      <c r="AK11" s="4">
        <f>'Raw data'!AK11</f>
        <v>3</v>
      </c>
      <c r="AL11" s="4">
        <f>'Raw data'!AL11</f>
        <v>2</v>
      </c>
      <c r="AM11" s="4">
        <f>'Raw data'!AM11</f>
        <v>3</v>
      </c>
      <c r="AN11" s="4">
        <f>'Raw data'!AN11</f>
        <v>3</v>
      </c>
      <c r="AO11" s="4">
        <f>'Raw data'!AO11</f>
        <v>1</v>
      </c>
      <c r="AP11" s="11">
        <f>'Raw data'!AP11</f>
        <v>4</v>
      </c>
      <c r="AQ11" s="12">
        <f>'Raw data'!AQ11</f>
        <v>2</v>
      </c>
      <c r="AR11" s="12">
        <f>'Raw data'!AR11</f>
        <v>3</v>
      </c>
      <c r="AS11" s="12">
        <f>'Raw data'!AS11</f>
        <v>3</v>
      </c>
      <c r="AT11" s="13">
        <f>'Raw data'!AT11</f>
        <v>1</v>
      </c>
      <c r="AU11" s="4">
        <f t="shared" si="0"/>
        <v>0</v>
      </c>
    </row>
    <row r="12" spans="1:47" x14ac:dyDescent="0.25">
      <c r="A12" s="3">
        <v>11</v>
      </c>
      <c r="B12" s="3" t="str">
        <f>'Raw data'!B12</f>
        <v>Hotex Co., Ltd.</v>
      </c>
      <c r="C12" s="3" t="str">
        <f>'Raw data'!C12</f>
        <v>Supplier</v>
      </c>
      <c r="D12" s="3" t="str">
        <f>'Raw data'!D12</f>
        <v>Small</v>
      </c>
      <c r="E12" s="3" t="str">
        <f>'Raw data'!E12</f>
        <v>&lt;= VND 3 bil</v>
      </c>
      <c r="F12" s="3" t="str">
        <f>'Raw data'!F12</f>
        <v>1 to 10</v>
      </c>
      <c r="G12" s="3" t="str">
        <f>'Raw data'!G12</f>
        <v>Ltd</v>
      </c>
      <c r="H12" s="3" t="str">
        <f>'Raw data'!H12</f>
        <v>Male</v>
      </c>
      <c r="I12" s="3" t="str">
        <f>'Raw data'!I12</f>
        <v>36 to 45</v>
      </c>
      <c r="J12" s="3" t="str">
        <f>'Raw data'!J12</f>
        <v>&lt;10</v>
      </c>
      <c r="K12" s="3" t="str">
        <f>'Raw data'!K12</f>
        <v>Manager</v>
      </c>
      <c r="L12" s="3" t="str">
        <f>'Raw data'!L12</f>
        <v>0903 867 607</v>
      </c>
      <c r="M12" s="5">
        <f>'Raw data'!M12</f>
        <v>4</v>
      </c>
      <c r="N12" s="2">
        <f>'Raw data'!N12</f>
        <v>3</v>
      </c>
      <c r="O12" s="2">
        <f>'Raw data'!O12</f>
        <v>3</v>
      </c>
      <c r="P12" s="2">
        <f>'Raw data'!P12</f>
        <v>3</v>
      </c>
      <c r="Q12" s="2">
        <f>'Raw data'!Q12</f>
        <v>3</v>
      </c>
      <c r="R12" s="17">
        <f>'Raw data'!R12</f>
        <v>3</v>
      </c>
      <c r="S12" s="1">
        <f>'Raw data'!S12</f>
        <v>4</v>
      </c>
      <c r="T12" s="1">
        <f>'Raw data'!T12</f>
        <v>4</v>
      </c>
      <c r="U12" s="1">
        <f>'Raw data'!U12</f>
        <v>4</v>
      </c>
      <c r="V12" s="1">
        <f>'Raw data'!V12</f>
        <v>4</v>
      </c>
      <c r="W12" s="17">
        <f>'Raw data'!W12</f>
        <v>4</v>
      </c>
      <c r="X12" s="1">
        <f>'Raw data'!X12</f>
        <v>3</v>
      </c>
      <c r="Y12" s="1">
        <f>'Raw data'!Y12</f>
        <v>3</v>
      </c>
      <c r="Z12" s="1">
        <f>'Raw data'!Z12</f>
        <v>3</v>
      </c>
      <c r="AA12" s="18">
        <f>'Raw data'!AA12</f>
        <v>3</v>
      </c>
      <c r="AB12" s="11">
        <f>'Raw data'!AB12</f>
        <v>4</v>
      </c>
      <c r="AC12" s="12">
        <f>'Raw data'!AC12</f>
        <v>4</v>
      </c>
      <c r="AD12" s="12">
        <f>'Raw data'!AD12</f>
        <v>4</v>
      </c>
      <c r="AE12" s="12">
        <f>'Raw data'!AE12</f>
        <v>4</v>
      </c>
      <c r="AF12" s="13">
        <f>'Raw data'!AF12</f>
        <v>4</v>
      </c>
      <c r="AG12" s="50">
        <f>6-'Raw data'!AG12</f>
        <v>3</v>
      </c>
      <c r="AH12" s="51">
        <f>6-'Raw data'!AH12</f>
        <v>3</v>
      </c>
      <c r="AI12" s="2">
        <f>'Raw data'!AI12</f>
        <v>4</v>
      </c>
      <c r="AJ12" s="6">
        <f>'Raw data'!AJ12</f>
        <v>4</v>
      </c>
      <c r="AK12" s="4">
        <f>'Raw data'!AK12</f>
        <v>4</v>
      </c>
      <c r="AL12" s="4">
        <f>'Raw data'!AL12</f>
        <v>4</v>
      </c>
      <c r="AM12" s="4">
        <f>'Raw data'!AM12</f>
        <v>4</v>
      </c>
      <c r="AN12" s="4">
        <f>'Raw data'!AN12</f>
        <v>4</v>
      </c>
      <c r="AO12" s="4">
        <f>'Raw data'!AO12</f>
        <v>4</v>
      </c>
      <c r="AP12" s="11">
        <f>'Raw data'!AP12</f>
        <v>4</v>
      </c>
      <c r="AQ12" s="12">
        <f>'Raw data'!AQ12</f>
        <v>4</v>
      </c>
      <c r="AR12" s="12">
        <f>'Raw data'!AR12</f>
        <v>4</v>
      </c>
      <c r="AS12" s="12">
        <f>'Raw data'!AS12</f>
        <v>4</v>
      </c>
      <c r="AT12" s="13">
        <f>'Raw data'!AT12</f>
        <v>3</v>
      </c>
      <c r="AU12" s="4">
        <f t="shared" si="0"/>
        <v>0</v>
      </c>
    </row>
    <row r="13" spans="1:47" x14ac:dyDescent="0.25">
      <c r="A13" s="3">
        <v>12</v>
      </c>
      <c r="B13" s="3" t="str">
        <f>'Raw data'!B13</f>
        <v>Hotex Co., Ltd.</v>
      </c>
      <c r="C13" s="3" t="str">
        <f>'Raw data'!C13</f>
        <v>Supplier</v>
      </c>
      <c r="D13" s="3" t="str">
        <f>'Raw data'!D13</f>
        <v>Small</v>
      </c>
      <c r="E13" s="3" t="str">
        <f>'Raw data'!E13</f>
        <v>&lt;= VND 3 bil</v>
      </c>
      <c r="F13" s="3" t="str">
        <f>'Raw data'!F13</f>
        <v>1 to 10</v>
      </c>
      <c r="G13" s="3" t="str">
        <f>'Raw data'!G13</f>
        <v>Ltd</v>
      </c>
      <c r="H13" s="3" t="str">
        <f>'Raw data'!H13</f>
        <v>Male</v>
      </c>
      <c r="I13" s="3" t="str">
        <f>'Raw data'!I13</f>
        <v>36 to 45</v>
      </c>
      <c r="J13" s="3" t="str">
        <f>'Raw data'!J13</f>
        <v>&lt;10</v>
      </c>
      <c r="K13" s="3" t="str">
        <f>'Raw data'!K13</f>
        <v>Manager</v>
      </c>
      <c r="L13" s="3" t="str">
        <f>'Raw data'!L13</f>
        <v>0903 867 607</v>
      </c>
      <c r="M13" s="5">
        <f>'Raw data'!M13</f>
        <v>4</v>
      </c>
      <c r="N13" s="2">
        <f>'Raw data'!N13</f>
        <v>3</v>
      </c>
      <c r="O13" s="2">
        <f>'Raw data'!O13</f>
        <v>3</v>
      </c>
      <c r="P13" s="2">
        <f>'Raw data'!P13</f>
        <v>3</v>
      </c>
      <c r="Q13" s="2">
        <f>'Raw data'!Q13</f>
        <v>3</v>
      </c>
      <c r="R13" s="17">
        <f>'Raw data'!R13</f>
        <v>3</v>
      </c>
      <c r="S13" s="1">
        <f>'Raw data'!S13</f>
        <v>4</v>
      </c>
      <c r="T13" s="1">
        <f>'Raw data'!T13</f>
        <v>4</v>
      </c>
      <c r="U13" s="1">
        <f>'Raw data'!U13</f>
        <v>3</v>
      </c>
      <c r="V13" s="1">
        <f>'Raw data'!V13</f>
        <v>4</v>
      </c>
      <c r="W13" s="17">
        <f>'Raw data'!W13</f>
        <v>3</v>
      </c>
      <c r="X13" s="1">
        <f>'Raw data'!X13</f>
        <v>3</v>
      </c>
      <c r="Y13" s="1">
        <f>'Raw data'!Y13</f>
        <v>3</v>
      </c>
      <c r="Z13" s="1">
        <f>'Raw data'!Z13</f>
        <v>3</v>
      </c>
      <c r="AA13" s="18">
        <f>'Raw data'!AA13</f>
        <v>3</v>
      </c>
      <c r="AB13" s="11">
        <f>'Raw data'!AB13</f>
        <v>4</v>
      </c>
      <c r="AC13" s="12">
        <f>'Raw data'!AC13</f>
        <v>4</v>
      </c>
      <c r="AD13" s="12">
        <f>'Raw data'!AD13</f>
        <v>4</v>
      </c>
      <c r="AE13" s="12">
        <f>'Raw data'!AE13</f>
        <v>4</v>
      </c>
      <c r="AF13" s="13">
        <f>'Raw data'!AF13</f>
        <v>4</v>
      </c>
      <c r="AG13" s="50">
        <f>6-'Raw data'!AG13</f>
        <v>3</v>
      </c>
      <c r="AH13" s="51">
        <f>6-'Raw data'!AH13</f>
        <v>3</v>
      </c>
      <c r="AI13" s="2">
        <f>'Raw data'!AI13</f>
        <v>3</v>
      </c>
      <c r="AJ13" s="6">
        <f>'Raw data'!AJ13</f>
        <v>3</v>
      </c>
      <c r="AK13" s="4">
        <f>'Raw data'!AK13</f>
        <v>4</v>
      </c>
      <c r="AL13" s="4">
        <f>'Raw data'!AL13</f>
        <v>4</v>
      </c>
      <c r="AM13" s="4">
        <f>'Raw data'!AM13</f>
        <v>4</v>
      </c>
      <c r="AN13" s="4">
        <f>'Raw data'!AN13</f>
        <v>4</v>
      </c>
      <c r="AO13" s="4">
        <f>'Raw data'!AO13</f>
        <v>4</v>
      </c>
      <c r="AP13" s="11">
        <f>'Raw data'!AP13</f>
        <v>4</v>
      </c>
      <c r="AQ13" s="12">
        <f>'Raw data'!AQ13</f>
        <v>4</v>
      </c>
      <c r="AR13" s="12">
        <f>'Raw data'!AR13</f>
        <v>4</v>
      </c>
      <c r="AS13" s="12">
        <f>'Raw data'!AS13</f>
        <v>4</v>
      </c>
      <c r="AT13" s="13">
        <f>'Raw data'!AT13</f>
        <v>3</v>
      </c>
      <c r="AU13" s="4">
        <f t="shared" si="0"/>
        <v>0</v>
      </c>
    </row>
    <row r="14" spans="1:47" x14ac:dyDescent="0.25">
      <c r="A14" s="3">
        <v>13</v>
      </c>
      <c r="B14" s="3" t="str">
        <f>'Raw data'!B14</f>
        <v>Kien Hoa Co., Ltd.</v>
      </c>
      <c r="C14" s="3" t="str">
        <f>'Raw data'!C14</f>
        <v>Supplier</v>
      </c>
      <c r="D14" s="3" t="str">
        <f>'Raw data'!D14</f>
        <v>Small</v>
      </c>
      <c r="E14" s="3" t="str">
        <f>'Raw data'!E14</f>
        <v>&lt;= VND 3 bil</v>
      </c>
      <c r="F14" s="3" t="str">
        <f>'Raw data'!F14</f>
        <v>11 to 100</v>
      </c>
      <c r="G14" s="3" t="str">
        <f>'Raw data'!G14</f>
        <v>Ltd</v>
      </c>
      <c r="H14" s="3" t="str">
        <f>'Raw data'!H14</f>
        <v>Female</v>
      </c>
      <c r="I14" s="3" t="str">
        <f>'Raw data'!I14</f>
        <v>&gt;45</v>
      </c>
      <c r="J14" s="3" t="str">
        <f>'Raw data'!J14</f>
        <v>&lt;15</v>
      </c>
      <c r="K14" s="3" t="str">
        <f>'Raw data'!K14</f>
        <v>Manager</v>
      </c>
      <c r="L14" s="3" t="str">
        <f>'Raw data'!L14</f>
        <v>kienhoavn78@gmail.com</v>
      </c>
      <c r="M14" s="5">
        <f>'Raw data'!M14</f>
        <v>2</v>
      </c>
      <c r="N14" s="2">
        <f>'Raw data'!N14</f>
        <v>1</v>
      </c>
      <c r="O14" s="2">
        <f>'Raw data'!O14</f>
        <v>1</v>
      </c>
      <c r="P14" s="2">
        <f>'Raw data'!P14</f>
        <v>2</v>
      </c>
      <c r="Q14" s="2">
        <f>'Raw data'!Q14</f>
        <v>3</v>
      </c>
      <c r="R14" s="17">
        <f>'Raw data'!R14</f>
        <v>1</v>
      </c>
      <c r="S14" s="1">
        <f>'Raw data'!S14</f>
        <v>2</v>
      </c>
      <c r="T14" s="1">
        <f>'Raw data'!T14</f>
        <v>2</v>
      </c>
      <c r="U14" s="1">
        <f>'Raw data'!U14</f>
        <v>2</v>
      </c>
      <c r="V14" s="1">
        <f>'Raw data'!V14</f>
        <v>3</v>
      </c>
      <c r="W14" s="17">
        <f>'Raw data'!W14</f>
        <v>2</v>
      </c>
      <c r="X14" s="1">
        <f>'Raw data'!X14</f>
        <v>2</v>
      </c>
      <c r="Y14" s="1">
        <f>'Raw data'!Y14</f>
        <v>2</v>
      </c>
      <c r="Z14" s="1">
        <f>'Raw data'!Z14</f>
        <v>2</v>
      </c>
      <c r="AA14" s="18">
        <f>'Raw data'!AA14</f>
        <v>2</v>
      </c>
      <c r="AB14" s="11">
        <f>'Raw data'!AB14</f>
        <v>1</v>
      </c>
      <c r="AC14" s="12">
        <f>'Raw data'!AC14</f>
        <v>3</v>
      </c>
      <c r="AD14" s="12">
        <f>'Raw data'!AD14</f>
        <v>2</v>
      </c>
      <c r="AE14" s="12">
        <f>'Raw data'!AE14</f>
        <v>2</v>
      </c>
      <c r="AF14" s="13">
        <f>'Raw data'!AF14</f>
        <v>2</v>
      </c>
      <c r="AG14" s="50">
        <f>6-'Raw data'!AG14</f>
        <v>2</v>
      </c>
      <c r="AH14" s="51">
        <f>6-'Raw data'!AH14</f>
        <v>1</v>
      </c>
      <c r="AI14" s="2">
        <f>'Raw data'!AI14</f>
        <v>3</v>
      </c>
      <c r="AJ14" s="6">
        <f>'Raw data'!AJ14</f>
        <v>2</v>
      </c>
      <c r="AK14" s="4">
        <f>'Raw data'!AK14</f>
        <v>3</v>
      </c>
      <c r="AL14" s="4">
        <f>'Raw data'!AL14</f>
        <v>3</v>
      </c>
      <c r="AM14" s="4">
        <f>'Raw data'!AM14</f>
        <v>3</v>
      </c>
      <c r="AN14" s="4">
        <f>'Raw data'!AN14</f>
        <v>3</v>
      </c>
      <c r="AO14" s="4">
        <f>'Raw data'!AO14</f>
        <v>1</v>
      </c>
      <c r="AP14" s="11">
        <f>'Raw data'!AP14</f>
        <v>4</v>
      </c>
      <c r="AQ14" s="12">
        <f>'Raw data'!AQ14</f>
        <v>1</v>
      </c>
      <c r="AR14" s="12">
        <f>'Raw data'!AR14</f>
        <v>2</v>
      </c>
      <c r="AS14" s="12">
        <f>'Raw data'!AS14</f>
        <v>2</v>
      </c>
      <c r="AT14" s="13">
        <f>'Raw data'!AT14</f>
        <v>1</v>
      </c>
      <c r="AU14" s="4">
        <f t="shared" si="0"/>
        <v>0</v>
      </c>
    </row>
    <row r="15" spans="1:47" x14ac:dyDescent="0.25">
      <c r="A15" s="3">
        <v>14</v>
      </c>
      <c r="B15" s="3" t="str">
        <f>'Raw data'!B15</f>
        <v>Tin Nghia Textile Co., Ltd.</v>
      </c>
      <c r="C15" s="3" t="str">
        <f>'Raw data'!C15</f>
        <v>Supplier</v>
      </c>
      <c r="D15" s="3" t="str">
        <f>'Raw data'!D15</f>
        <v>Small</v>
      </c>
      <c r="E15" s="3" t="str">
        <f>'Raw data'!E15</f>
        <v>&lt;= VND 3 bil</v>
      </c>
      <c r="F15" s="3" t="str">
        <f>'Raw data'!F15</f>
        <v>1 to 10</v>
      </c>
      <c r="G15" s="3" t="str">
        <f>'Raw data'!G15</f>
        <v>Ltd</v>
      </c>
      <c r="H15" s="3" t="str">
        <f>'Raw data'!H15</f>
        <v>Male</v>
      </c>
      <c r="I15" s="3" t="str">
        <f>'Raw data'!I15</f>
        <v>26 to 35</v>
      </c>
      <c r="J15" s="3" t="str">
        <f>'Raw data'!J15</f>
        <v>&lt;5</v>
      </c>
      <c r="K15" s="3" t="str">
        <f>'Raw data'!K15</f>
        <v>Employee</v>
      </c>
      <c r="L15" s="3" t="str">
        <f>'Raw data'!L15</f>
        <v>vaisoitinnghia@gmail.com</v>
      </c>
      <c r="M15" s="5">
        <f>'Raw data'!M15</f>
        <v>3</v>
      </c>
      <c r="N15" s="2">
        <f>'Raw data'!N15</f>
        <v>2</v>
      </c>
      <c r="O15" s="2">
        <f>'Raw data'!O15</f>
        <v>2</v>
      </c>
      <c r="P15" s="2">
        <f>'Raw data'!P15</f>
        <v>1</v>
      </c>
      <c r="Q15" s="2">
        <f>'Raw data'!Q15</f>
        <v>3</v>
      </c>
      <c r="R15" s="17">
        <f>'Raw data'!R15</f>
        <v>2</v>
      </c>
      <c r="S15" s="1">
        <f>'Raw data'!S15</f>
        <v>1</v>
      </c>
      <c r="T15" s="1">
        <f>'Raw data'!T15</f>
        <v>3</v>
      </c>
      <c r="U15" s="1">
        <f>'Raw data'!U15</f>
        <v>1</v>
      </c>
      <c r="V15" s="1">
        <f>'Raw data'!V15</f>
        <v>4</v>
      </c>
      <c r="W15" s="17">
        <f>'Raw data'!W15</f>
        <v>1</v>
      </c>
      <c r="X15" s="1">
        <f>'Raw data'!X15</f>
        <v>2</v>
      </c>
      <c r="Y15" s="1">
        <f>'Raw data'!Y15</f>
        <v>1</v>
      </c>
      <c r="Z15" s="1">
        <f>'Raw data'!Z15</f>
        <v>2</v>
      </c>
      <c r="AA15" s="18">
        <f>'Raw data'!AA15</f>
        <v>3</v>
      </c>
      <c r="AB15" s="11">
        <f>'Raw data'!AB15</f>
        <v>3</v>
      </c>
      <c r="AC15" s="12">
        <f>'Raw data'!AC15</f>
        <v>3</v>
      </c>
      <c r="AD15" s="12">
        <f>'Raw data'!AD15</f>
        <v>2</v>
      </c>
      <c r="AE15" s="12">
        <f>'Raw data'!AE15</f>
        <v>3</v>
      </c>
      <c r="AF15" s="13">
        <f>'Raw data'!AF15</f>
        <v>3</v>
      </c>
      <c r="AG15" s="50">
        <f>6-'Raw data'!AG15</f>
        <v>2</v>
      </c>
      <c r="AH15" s="51">
        <f>6-'Raw data'!AH15</f>
        <v>1</v>
      </c>
      <c r="AI15" s="2">
        <f>'Raw data'!AI15</f>
        <v>2</v>
      </c>
      <c r="AJ15" s="6">
        <f>'Raw data'!AJ15</f>
        <v>1</v>
      </c>
      <c r="AK15" s="4">
        <f>'Raw data'!AK15</f>
        <v>4</v>
      </c>
      <c r="AL15" s="4">
        <f>'Raw data'!AL15</f>
        <v>2</v>
      </c>
      <c r="AM15" s="4">
        <f>'Raw data'!AM15</f>
        <v>3</v>
      </c>
      <c r="AN15" s="4">
        <f>'Raw data'!AN15</f>
        <v>3</v>
      </c>
      <c r="AO15" s="4">
        <f>'Raw data'!AO15</f>
        <v>2</v>
      </c>
      <c r="AP15" s="11">
        <f>'Raw data'!AP15</f>
        <v>3</v>
      </c>
      <c r="AQ15" s="12">
        <f>'Raw data'!AQ15</f>
        <v>1</v>
      </c>
      <c r="AR15" s="12">
        <f>'Raw data'!AR15</f>
        <v>1</v>
      </c>
      <c r="AS15" s="12">
        <f>'Raw data'!AS15</f>
        <v>1</v>
      </c>
      <c r="AT15" s="13">
        <f>'Raw data'!AT15</f>
        <v>1</v>
      </c>
      <c r="AU15" s="4">
        <f t="shared" si="0"/>
        <v>0</v>
      </c>
    </row>
    <row r="16" spans="1:47" x14ac:dyDescent="0.25">
      <c r="A16" s="3">
        <v>15</v>
      </c>
      <c r="B16" s="3" t="str">
        <f>'Raw data'!B16</f>
        <v>Vina Thien Phat Co., Ltd.</v>
      </c>
      <c r="C16" s="3" t="str">
        <f>'Raw data'!C16</f>
        <v>Supplier</v>
      </c>
      <c r="D16" s="3" t="str">
        <f>'Raw data'!D16</f>
        <v>Small</v>
      </c>
      <c r="E16" s="3" t="str">
        <f>'Raw data'!E16</f>
        <v>&lt;= VND 20 bil</v>
      </c>
      <c r="F16" s="3" t="str">
        <f>'Raw data'!F16</f>
        <v>11 to 100</v>
      </c>
      <c r="G16" s="3" t="str">
        <f>'Raw data'!G16</f>
        <v>Ltd</v>
      </c>
      <c r="H16" s="3" t="str">
        <f>'Raw data'!H16</f>
        <v>Male</v>
      </c>
      <c r="I16" s="3" t="str">
        <f>'Raw data'!I16</f>
        <v>26 to 35</v>
      </c>
      <c r="J16" s="3" t="str">
        <f>'Raw data'!J16</f>
        <v>&lt;5</v>
      </c>
      <c r="K16" s="3" t="str">
        <f>'Raw data'!K16</f>
        <v>Employee</v>
      </c>
      <c r="L16" s="3" t="str">
        <f>'Raw data'!L16</f>
        <v>vinathienphat@gmail.com</v>
      </c>
      <c r="M16" s="5">
        <f>'Raw data'!M16</f>
        <v>2</v>
      </c>
      <c r="N16" s="2">
        <f>'Raw data'!N16</f>
        <v>1</v>
      </c>
      <c r="O16" s="2">
        <f>'Raw data'!O16</f>
        <v>1</v>
      </c>
      <c r="P16" s="2">
        <f>'Raw data'!P16</f>
        <v>3</v>
      </c>
      <c r="Q16" s="2">
        <f>'Raw data'!Q16</f>
        <v>2</v>
      </c>
      <c r="R16" s="17">
        <f>'Raw data'!R16</f>
        <v>2</v>
      </c>
      <c r="S16" s="1">
        <f>'Raw data'!S16</f>
        <v>2</v>
      </c>
      <c r="T16" s="1">
        <f>'Raw data'!T16</f>
        <v>2</v>
      </c>
      <c r="U16" s="1">
        <f>'Raw data'!U16</f>
        <v>1</v>
      </c>
      <c r="V16" s="1">
        <f>'Raw data'!V16</f>
        <v>3</v>
      </c>
      <c r="W16" s="17">
        <f>'Raw data'!W16</f>
        <v>1</v>
      </c>
      <c r="X16" s="1">
        <f>'Raw data'!X16</f>
        <v>3</v>
      </c>
      <c r="Y16" s="1">
        <f>'Raw data'!Y16</f>
        <v>1</v>
      </c>
      <c r="Z16" s="1">
        <f>'Raw data'!Z16</f>
        <v>3</v>
      </c>
      <c r="AA16" s="18">
        <f>'Raw data'!AA16</f>
        <v>1</v>
      </c>
      <c r="AB16" s="11">
        <f>'Raw data'!AB16</f>
        <v>3</v>
      </c>
      <c r="AC16" s="12">
        <f>'Raw data'!AC16</f>
        <v>3</v>
      </c>
      <c r="AD16" s="12">
        <f>'Raw data'!AD16</f>
        <v>1</v>
      </c>
      <c r="AE16" s="12">
        <f>'Raw data'!AE16</f>
        <v>2</v>
      </c>
      <c r="AF16" s="13">
        <f>'Raw data'!AF16</f>
        <v>2</v>
      </c>
      <c r="AG16" s="50">
        <f>6-'Raw data'!AG16</f>
        <v>3</v>
      </c>
      <c r="AH16" s="51">
        <f>6-'Raw data'!AH16</f>
        <v>2</v>
      </c>
      <c r="AI16" s="2">
        <f>'Raw data'!AI16</f>
        <v>3</v>
      </c>
      <c r="AJ16" s="6">
        <f>'Raw data'!AJ16</f>
        <v>3</v>
      </c>
      <c r="AK16" s="4">
        <f>'Raw data'!AK16</f>
        <v>4</v>
      </c>
      <c r="AL16" s="4">
        <f>'Raw data'!AL16</f>
        <v>3</v>
      </c>
      <c r="AM16" s="4">
        <f>'Raw data'!AM16</f>
        <v>2</v>
      </c>
      <c r="AN16" s="4">
        <f>'Raw data'!AN16</f>
        <v>3</v>
      </c>
      <c r="AO16" s="4">
        <f>'Raw data'!AO16</f>
        <v>2</v>
      </c>
      <c r="AP16" s="11">
        <f>'Raw data'!AP16</f>
        <v>2</v>
      </c>
      <c r="AQ16" s="12">
        <f>'Raw data'!AQ16</f>
        <v>1</v>
      </c>
      <c r="AR16" s="12">
        <f>'Raw data'!AR16</f>
        <v>3</v>
      </c>
      <c r="AS16" s="12">
        <f>'Raw data'!AS16</f>
        <v>3</v>
      </c>
      <c r="AT16" s="13">
        <f>'Raw data'!AT16</f>
        <v>1</v>
      </c>
      <c r="AU16" s="4">
        <f t="shared" si="0"/>
        <v>0</v>
      </c>
    </row>
    <row r="17" spans="1:47" x14ac:dyDescent="0.25">
      <c r="A17" s="3">
        <v>16</v>
      </c>
      <c r="B17" s="3" t="str">
        <f>'Raw data'!B17</f>
        <v>Thuan Thien Co., Ltd.</v>
      </c>
      <c r="C17" s="3" t="str">
        <f>'Raw data'!C17</f>
        <v>Supplier</v>
      </c>
      <c r="D17" s="3" t="str">
        <f>'Raw data'!D17</f>
        <v>Small</v>
      </c>
      <c r="E17" s="3" t="str">
        <f>'Raw data'!E17</f>
        <v>&lt;= VND 20 bil</v>
      </c>
      <c r="F17" s="3" t="str">
        <f>'Raw data'!F17</f>
        <v>11 to 100</v>
      </c>
      <c r="G17" s="3" t="str">
        <f>'Raw data'!G17</f>
        <v>Ltd</v>
      </c>
      <c r="H17" s="3" t="str">
        <f>'Raw data'!H17</f>
        <v>Male</v>
      </c>
      <c r="I17" s="3" t="str">
        <f>'Raw data'!I17</f>
        <v>36 to 45</v>
      </c>
      <c r="J17" s="3" t="str">
        <f>'Raw data'!J17</f>
        <v>&lt;10</v>
      </c>
      <c r="K17" s="3" t="str">
        <f>'Raw data'!K17</f>
        <v>Manager</v>
      </c>
      <c r="L17" s="3" t="str">
        <f>'Raw data'!L17</f>
        <v>trunghieu.qtkd7@gmail.com</v>
      </c>
      <c r="M17" s="5">
        <f>'Raw data'!M17</f>
        <v>5</v>
      </c>
      <c r="N17" s="2">
        <f>'Raw data'!N17</f>
        <v>4</v>
      </c>
      <c r="O17" s="2">
        <f>'Raw data'!O17</f>
        <v>4</v>
      </c>
      <c r="P17" s="2">
        <f>'Raw data'!P17</f>
        <v>4</v>
      </c>
      <c r="Q17" s="2">
        <f>'Raw data'!Q17</f>
        <v>4</v>
      </c>
      <c r="R17" s="17">
        <f>'Raw data'!R17</f>
        <v>3</v>
      </c>
      <c r="S17" s="1">
        <f>'Raw data'!S17</f>
        <v>3</v>
      </c>
      <c r="T17" s="1">
        <f>'Raw data'!T17</f>
        <v>4</v>
      </c>
      <c r="U17" s="1">
        <f>'Raw data'!U17</f>
        <v>3</v>
      </c>
      <c r="V17" s="1">
        <f>'Raw data'!V17</f>
        <v>4</v>
      </c>
      <c r="W17" s="17">
        <f>'Raw data'!W17</f>
        <v>4</v>
      </c>
      <c r="X17" s="1">
        <f>'Raw data'!X17</f>
        <v>5</v>
      </c>
      <c r="Y17" s="1">
        <f>'Raw data'!Y17</f>
        <v>3</v>
      </c>
      <c r="Z17" s="1">
        <f>'Raw data'!Z17</f>
        <v>4</v>
      </c>
      <c r="AA17" s="18">
        <f>'Raw data'!AA17</f>
        <v>4</v>
      </c>
      <c r="AB17" s="11">
        <f>'Raw data'!AB17</f>
        <v>4</v>
      </c>
      <c r="AC17" s="12">
        <f>'Raw data'!AC17</f>
        <v>4</v>
      </c>
      <c r="AD17" s="12">
        <f>'Raw data'!AD17</f>
        <v>4</v>
      </c>
      <c r="AE17" s="12">
        <f>'Raw data'!AE17</f>
        <v>3</v>
      </c>
      <c r="AF17" s="13">
        <f>'Raw data'!AF17</f>
        <v>5</v>
      </c>
      <c r="AG17" s="50">
        <f>6-'Raw data'!AG17</f>
        <v>5</v>
      </c>
      <c r="AH17" s="51">
        <f>6-'Raw data'!AH17</f>
        <v>4</v>
      </c>
      <c r="AI17" s="2">
        <f>'Raw data'!AI17</f>
        <v>4</v>
      </c>
      <c r="AJ17" s="6">
        <f>'Raw data'!AJ17</f>
        <v>4</v>
      </c>
      <c r="AK17" s="4">
        <f>'Raw data'!AK17</f>
        <v>4</v>
      </c>
      <c r="AL17" s="4">
        <f>'Raw data'!AL17</f>
        <v>4</v>
      </c>
      <c r="AM17" s="4">
        <f>'Raw data'!AM17</f>
        <v>4</v>
      </c>
      <c r="AN17" s="4">
        <f>'Raw data'!AN17</f>
        <v>4</v>
      </c>
      <c r="AO17" s="4">
        <f>'Raw data'!AO17</f>
        <v>3</v>
      </c>
      <c r="AP17" s="11">
        <f>'Raw data'!AP17</f>
        <v>5</v>
      </c>
      <c r="AQ17" s="12">
        <f>'Raw data'!AQ17</f>
        <v>4</v>
      </c>
      <c r="AR17" s="12">
        <f>'Raw data'!AR17</f>
        <v>4</v>
      </c>
      <c r="AS17" s="12">
        <f>'Raw data'!AS17</f>
        <v>4</v>
      </c>
      <c r="AT17" s="13">
        <f>'Raw data'!AT17</f>
        <v>4</v>
      </c>
      <c r="AU17" s="4">
        <f t="shared" si="0"/>
        <v>0</v>
      </c>
    </row>
    <row r="18" spans="1:47" x14ac:dyDescent="0.25">
      <c r="A18" s="3">
        <v>17</v>
      </c>
      <c r="B18" s="3" t="str">
        <f>'Raw data'!B18</f>
        <v>BKC Vietnam Corporation</v>
      </c>
      <c r="C18" s="3" t="str">
        <f>'Raw data'!C18</f>
        <v>Supplier</v>
      </c>
      <c r="D18" s="3" t="str">
        <f>'Raw data'!D18</f>
        <v>Small</v>
      </c>
      <c r="E18" s="3" t="str">
        <f>'Raw data'!E18</f>
        <v>&lt;= VND 20 bil</v>
      </c>
      <c r="F18" s="3" t="str">
        <f>'Raw data'!F18</f>
        <v>1 to 10</v>
      </c>
      <c r="G18" s="3" t="str">
        <f>'Raw data'!G18</f>
        <v>Ltd</v>
      </c>
      <c r="H18" s="3" t="str">
        <f>'Raw data'!H18</f>
        <v>Female</v>
      </c>
      <c r="I18" s="3" t="str">
        <f>'Raw data'!I18</f>
        <v>26 to 35</v>
      </c>
      <c r="J18" s="3" t="str">
        <f>'Raw data'!J18</f>
        <v>&lt;5</v>
      </c>
      <c r="K18" s="3" t="str">
        <f>'Raw data'!K18</f>
        <v>Manager</v>
      </c>
      <c r="L18" s="3" t="str">
        <f>'Raw data'!L18</f>
        <v>bkccorporation@gmail.com</v>
      </c>
      <c r="M18" s="5">
        <f>'Raw data'!M18</f>
        <v>3</v>
      </c>
      <c r="N18" s="2">
        <f>'Raw data'!N18</f>
        <v>4</v>
      </c>
      <c r="O18" s="2">
        <f>'Raw data'!O18</f>
        <v>4</v>
      </c>
      <c r="P18" s="2">
        <f>'Raw data'!P18</f>
        <v>4</v>
      </c>
      <c r="Q18" s="2">
        <f>'Raw data'!Q18</f>
        <v>4</v>
      </c>
      <c r="R18" s="17">
        <f>'Raw data'!R18</f>
        <v>4</v>
      </c>
      <c r="S18" s="1">
        <f>'Raw data'!S18</f>
        <v>4</v>
      </c>
      <c r="T18" s="1">
        <f>'Raw data'!T18</f>
        <v>4</v>
      </c>
      <c r="U18" s="1">
        <f>'Raw data'!U18</f>
        <v>4</v>
      </c>
      <c r="V18" s="1">
        <f>'Raw data'!V18</f>
        <v>4</v>
      </c>
      <c r="W18" s="17">
        <f>'Raw data'!W18</f>
        <v>4</v>
      </c>
      <c r="X18" s="1">
        <f>'Raw data'!X18</f>
        <v>4</v>
      </c>
      <c r="Y18" s="1">
        <f>'Raw data'!Y18</f>
        <v>4</v>
      </c>
      <c r="Z18" s="1">
        <f>'Raw data'!Z18</f>
        <v>4</v>
      </c>
      <c r="AA18" s="18">
        <f>'Raw data'!AA18</f>
        <v>4</v>
      </c>
      <c r="AB18" s="11">
        <f>'Raw data'!AB18</f>
        <v>4</v>
      </c>
      <c r="AC18" s="12">
        <f>'Raw data'!AC18</f>
        <v>4</v>
      </c>
      <c r="AD18" s="12">
        <f>'Raw data'!AD18</f>
        <v>4</v>
      </c>
      <c r="AE18" s="12">
        <f>'Raw data'!AE18</f>
        <v>4</v>
      </c>
      <c r="AF18" s="13">
        <f>'Raw data'!AF18</f>
        <v>4</v>
      </c>
      <c r="AG18" s="50">
        <f>6-'Raw data'!AG18</f>
        <v>4</v>
      </c>
      <c r="AH18" s="51">
        <f>6-'Raw data'!AH18</f>
        <v>2</v>
      </c>
      <c r="AI18" s="2">
        <f>'Raw data'!AI18</f>
        <v>4</v>
      </c>
      <c r="AJ18" s="6">
        <f>'Raw data'!AJ18</f>
        <v>3</v>
      </c>
      <c r="AK18" s="4">
        <f>'Raw data'!AK18</f>
        <v>5</v>
      </c>
      <c r="AL18" s="4">
        <f>'Raw data'!AL18</f>
        <v>5</v>
      </c>
      <c r="AM18" s="4">
        <f>'Raw data'!AM18</f>
        <v>5</v>
      </c>
      <c r="AN18" s="4">
        <f>'Raw data'!AN18</f>
        <v>3</v>
      </c>
      <c r="AO18" s="4">
        <f>'Raw data'!AO18</f>
        <v>4</v>
      </c>
      <c r="AP18" s="11">
        <f>'Raw data'!AP18</f>
        <v>4</v>
      </c>
      <c r="AQ18" s="12">
        <f>'Raw data'!AQ18</f>
        <v>4</v>
      </c>
      <c r="AR18" s="12">
        <f>'Raw data'!AR18</f>
        <v>4</v>
      </c>
      <c r="AS18" s="12">
        <f>'Raw data'!AS18</f>
        <v>4</v>
      </c>
      <c r="AT18" s="13">
        <f>'Raw data'!AT18</f>
        <v>4</v>
      </c>
      <c r="AU18" s="4">
        <f t="shared" si="0"/>
        <v>0</v>
      </c>
    </row>
    <row r="19" spans="1:47" x14ac:dyDescent="0.25">
      <c r="A19" s="3">
        <v>18</v>
      </c>
      <c r="B19" s="3" t="str">
        <f>'Raw data'!B19</f>
        <v>Saigon Life Co., Ltd</v>
      </c>
      <c r="C19" s="3" t="str">
        <f>'Raw data'!C19</f>
        <v>Apparel</v>
      </c>
      <c r="D19" s="3" t="str">
        <f>'Raw data'!D19</f>
        <v>Small</v>
      </c>
      <c r="E19" s="3" t="str">
        <f>'Raw data'!E19</f>
        <v>&lt;= VND 20 bil</v>
      </c>
      <c r="F19" s="3" t="str">
        <f>'Raw data'!F19</f>
        <v>11 to 100</v>
      </c>
      <c r="G19" s="3" t="str">
        <f>'Raw data'!G19</f>
        <v>Ltd</v>
      </c>
      <c r="H19" s="3" t="str">
        <f>'Raw data'!H19</f>
        <v>Female</v>
      </c>
      <c r="I19" s="3" t="str">
        <f>'Raw data'!I19</f>
        <v>36 to 45</v>
      </c>
      <c r="J19" s="3" t="str">
        <f>'Raw data'!J19</f>
        <v>&lt;10</v>
      </c>
      <c r="K19" s="3" t="str">
        <f>'Raw data'!K19</f>
        <v>Manager</v>
      </c>
      <c r="L19" s="3" t="str">
        <f>'Raw data'!L19</f>
        <v xml:space="preserve">	saigonsongvn@gmail.com</v>
      </c>
      <c r="M19" s="5">
        <f>'Raw data'!M19</f>
        <v>2</v>
      </c>
      <c r="N19" s="2">
        <f>'Raw data'!N19</f>
        <v>1</v>
      </c>
      <c r="O19" s="2">
        <f>'Raw data'!O19</f>
        <v>2</v>
      </c>
      <c r="P19" s="2">
        <f>'Raw data'!P19</f>
        <v>2</v>
      </c>
      <c r="Q19" s="2">
        <f>'Raw data'!Q19</f>
        <v>3</v>
      </c>
      <c r="R19" s="17">
        <f>'Raw data'!R19</f>
        <v>1</v>
      </c>
      <c r="S19" s="1">
        <f>'Raw data'!S19</f>
        <v>2</v>
      </c>
      <c r="T19" s="1">
        <f>'Raw data'!T19</f>
        <v>2</v>
      </c>
      <c r="U19" s="1">
        <f>'Raw data'!U19</f>
        <v>2</v>
      </c>
      <c r="V19" s="1">
        <f>'Raw data'!V19</f>
        <v>3</v>
      </c>
      <c r="W19" s="17">
        <f>'Raw data'!W19</f>
        <v>3</v>
      </c>
      <c r="X19" s="1">
        <f>'Raw data'!X19</f>
        <v>3</v>
      </c>
      <c r="Y19" s="1">
        <f>'Raw data'!Y19</f>
        <v>2</v>
      </c>
      <c r="Z19" s="1">
        <f>'Raw data'!Z19</f>
        <v>3</v>
      </c>
      <c r="AA19" s="18">
        <f>'Raw data'!AA19</f>
        <v>3</v>
      </c>
      <c r="AB19" s="11">
        <f>'Raw data'!AB19</f>
        <v>3</v>
      </c>
      <c r="AC19" s="12">
        <f>'Raw data'!AC19</f>
        <v>3</v>
      </c>
      <c r="AD19" s="12">
        <f>'Raw data'!AD19</f>
        <v>1</v>
      </c>
      <c r="AE19" s="12">
        <f>'Raw data'!AE19</f>
        <v>1</v>
      </c>
      <c r="AF19" s="13">
        <f>'Raw data'!AF19</f>
        <v>2</v>
      </c>
      <c r="AG19" s="50">
        <f>6-'Raw data'!AG19</f>
        <v>2</v>
      </c>
      <c r="AH19" s="51">
        <f>6-'Raw data'!AH19</f>
        <v>3</v>
      </c>
      <c r="AI19" s="2">
        <f>'Raw data'!AI19</f>
        <v>2</v>
      </c>
      <c r="AJ19" s="6">
        <f>'Raw data'!AJ19</f>
        <v>1</v>
      </c>
      <c r="AK19" s="4">
        <f>'Raw data'!AK19</f>
        <v>3</v>
      </c>
      <c r="AL19" s="4">
        <f>'Raw data'!AL19</f>
        <v>2</v>
      </c>
      <c r="AM19" s="4">
        <f>'Raw data'!AM19</f>
        <v>2</v>
      </c>
      <c r="AN19" s="4">
        <f>'Raw data'!AN19</f>
        <v>3</v>
      </c>
      <c r="AO19" s="4">
        <f>'Raw data'!AO19</f>
        <v>1</v>
      </c>
      <c r="AP19" s="11">
        <f>'Raw data'!AP19</f>
        <v>4</v>
      </c>
      <c r="AQ19" s="12">
        <f>'Raw data'!AQ19</f>
        <v>3</v>
      </c>
      <c r="AR19" s="12">
        <f>'Raw data'!AR19</f>
        <v>3</v>
      </c>
      <c r="AS19" s="12">
        <f>'Raw data'!AS19</f>
        <v>2</v>
      </c>
      <c r="AT19" s="13">
        <f>'Raw data'!AT19</f>
        <v>3</v>
      </c>
      <c r="AU19" s="4">
        <f t="shared" si="0"/>
        <v>0</v>
      </c>
    </row>
    <row r="20" spans="1:47" x14ac:dyDescent="0.25">
      <c r="A20" s="3">
        <v>19</v>
      </c>
      <c r="B20" s="3" t="str">
        <f>'Raw data'!B20</f>
        <v>Dony Garment Co., Ltd.</v>
      </c>
      <c r="C20" s="3" t="str">
        <f>'Raw data'!C20</f>
        <v>Apparel</v>
      </c>
      <c r="D20" s="3" t="str">
        <f>'Raw data'!D20</f>
        <v>Small</v>
      </c>
      <c r="E20" s="3" t="str">
        <f>'Raw data'!E20</f>
        <v>&lt;= VND 20 bil</v>
      </c>
      <c r="F20" s="3" t="str">
        <f>'Raw data'!F20</f>
        <v>11 to 100</v>
      </c>
      <c r="G20" s="3" t="str">
        <f>'Raw data'!G20</f>
        <v>Ltd</v>
      </c>
      <c r="H20" s="3" t="str">
        <f>'Raw data'!H20</f>
        <v>Female</v>
      </c>
      <c r="I20" s="3" t="str">
        <f>'Raw data'!I20</f>
        <v>36 to 45</v>
      </c>
      <c r="J20" s="3" t="str">
        <f>'Raw data'!J20</f>
        <v>&lt;5</v>
      </c>
      <c r="K20" s="3" t="str">
        <f>'Raw data'!K20</f>
        <v>Employee</v>
      </c>
      <c r="L20" s="3" t="str">
        <f>'Raw data'!L20</f>
        <v xml:space="preserve">	info@dony.vn</v>
      </c>
      <c r="M20" s="5">
        <f>'Raw data'!M20</f>
        <v>3</v>
      </c>
      <c r="N20" s="2">
        <f>'Raw data'!N20</f>
        <v>2</v>
      </c>
      <c r="O20" s="2">
        <f>'Raw data'!O20</f>
        <v>1</v>
      </c>
      <c r="P20" s="2">
        <f>'Raw data'!P20</f>
        <v>1</v>
      </c>
      <c r="Q20" s="2">
        <f>'Raw data'!Q20</f>
        <v>2</v>
      </c>
      <c r="R20" s="17">
        <f>'Raw data'!R20</f>
        <v>2</v>
      </c>
      <c r="S20" s="1">
        <f>'Raw data'!S20</f>
        <v>3</v>
      </c>
      <c r="T20" s="1">
        <f>'Raw data'!T20</f>
        <v>2</v>
      </c>
      <c r="U20" s="1">
        <f>'Raw data'!U20</f>
        <v>1</v>
      </c>
      <c r="V20" s="1">
        <f>'Raw data'!V20</f>
        <v>4</v>
      </c>
      <c r="W20" s="17">
        <f>'Raw data'!W20</f>
        <v>3</v>
      </c>
      <c r="X20" s="1">
        <f>'Raw data'!X20</f>
        <v>2</v>
      </c>
      <c r="Y20" s="1">
        <f>'Raw data'!Y20</f>
        <v>1</v>
      </c>
      <c r="Z20" s="1">
        <f>'Raw data'!Z20</f>
        <v>3</v>
      </c>
      <c r="AA20" s="18">
        <f>'Raw data'!AA20</f>
        <v>2</v>
      </c>
      <c r="AB20" s="11">
        <f>'Raw data'!AB20</f>
        <v>3</v>
      </c>
      <c r="AC20" s="12">
        <f>'Raw data'!AC20</f>
        <v>3</v>
      </c>
      <c r="AD20" s="12">
        <f>'Raw data'!AD20</f>
        <v>2</v>
      </c>
      <c r="AE20" s="12">
        <f>'Raw data'!AE20</f>
        <v>2</v>
      </c>
      <c r="AF20" s="13">
        <f>'Raw data'!AF20</f>
        <v>2</v>
      </c>
      <c r="AG20" s="50">
        <f>6-'Raw data'!AG20</f>
        <v>3</v>
      </c>
      <c r="AH20" s="51">
        <f>6-'Raw data'!AH20</f>
        <v>2</v>
      </c>
      <c r="AI20" s="2">
        <f>'Raw data'!AI20</f>
        <v>3</v>
      </c>
      <c r="AJ20" s="6">
        <f>'Raw data'!AJ20</f>
        <v>3</v>
      </c>
      <c r="AK20" s="4">
        <f>'Raw data'!AK20</f>
        <v>2</v>
      </c>
      <c r="AL20" s="4">
        <f>'Raw data'!AL20</f>
        <v>1</v>
      </c>
      <c r="AM20" s="4">
        <f>'Raw data'!AM20</f>
        <v>3</v>
      </c>
      <c r="AN20" s="4">
        <f>'Raw data'!AN20</f>
        <v>2</v>
      </c>
      <c r="AO20" s="4">
        <f>'Raw data'!AO20</f>
        <v>1</v>
      </c>
      <c r="AP20" s="11">
        <f>'Raw data'!AP20</f>
        <v>3</v>
      </c>
      <c r="AQ20" s="12">
        <f>'Raw data'!AQ20</f>
        <v>2</v>
      </c>
      <c r="AR20" s="12">
        <f>'Raw data'!AR20</f>
        <v>2</v>
      </c>
      <c r="AS20" s="12">
        <f>'Raw data'!AS20</f>
        <v>3</v>
      </c>
      <c r="AT20" s="13">
        <f>'Raw data'!AT20</f>
        <v>2</v>
      </c>
      <c r="AU20" s="4">
        <f t="shared" si="0"/>
        <v>0</v>
      </c>
    </row>
    <row r="21" spans="1:47" x14ac:dyDescent="0.25">
      <c r="A21" s="3">
        <v>20</v>
      </c>
      <c r="B21" s="3" t="str">
        <f>'Raw data'!B21</f>
        <v>Thanh Thanh Truc Garment Co., Ltd.</v>
      </c>
      <c r="C21" s="3" t="str">
        <f>'Raw data'!C21</f>
        <v>Apparel</v>
      </c>
      <c r="D21" s="3" t="str">
        <f>'Raw data'!D21</f>
        <v>Small</v>
      </c>
      <c r="E21" s="3" t="str">
        <f>'Raw data'!E21</f>
        <v>&lt;= VND 20 bil</v>
      </c>
      <c r="F21" s="3" t="str">
        <f>'Raw data'!F21</f>
        <v>11 to 100</v>
      </c>
      <c r="G21" s="3" t="str">
        <f>'Raw data'!G21</f>
        <v>Ltd</v>
      </c>
      <c r="H21" s="3" t="str">
        <f>'Raw data'!H21</f>
        <v>Female</v>
      </c>
      <c r="I21" s="3" t="str">
        <f>'Raw data'!I21</f>
        <v>26 to 35</v>
      </c>
      <c r="J21" s="3" t="str">
        <f>'Raw data'!J21</f>
        <v>&lt;3</v>
      </c>
      <c r="K21" s="3" t="str">
        <f>'Raw data'!K21</f>
        <v>Manager</v>
      </c>
      <c r="L21" s="3" t="str">
        <f>'Raw data'!L21</f>
        <v>nguyenhoa170769@gmail.com</v>
      </c>
      <c r="M21" s="5">
        <f>'Raw data'!M21</f>
        <v>2</v>
      </c>
      <c r="N21" s="2">
        <f>'Raw data'!N21</f>
        <v>2</v>
      </c>
      <c r="O21" s="2">
        <f>'Raw data'!O21</f>
        <v>3</v>
      </c>
      <c r="P21" s="2">
        <f>'Raw data'!P21</f>
        <v>2</v>
      </c>
      <c r="Q21" s="2">
        <f>'Raw data'!Q21</f>
        <v>3</v>
      </c>
      <c r="R21" s="17">
        <f>'Raw data'!R21</f>
        <v>3</v>
      </c>
      <c r="S21" s="1">
        <f>'Raw data'!S21</f>
        <v>2</v>
      </c>
      <c r="T21" s="1">
        <f>'Raw data'!T21</f>
        <v>4</v>
      </c>
      <c r="U21" s="1">
        <f>'Raw data'!U21</f>
        <v>2</v>
      </c>
      <c r="V21" s="1">
        <f>'Raw data'!V21</f>
        <v>3</v>
      </c>
      <c r="W21" s="17">
        <f>'Raw data'!W21</f>
        <v>3</v>
      </c>
      <c r="X21" s="1">
        <f>'Raw data'!X21</f>
        <v>3</v>
      </c>
      <c r="Y21" s="1">
        <f>'Raw data'!Y21</f>
        <v>1</v>
      </c>
      <c r="Z21" s="1">
        <f>'Raw data'!Z21</f>
        <v>3</v>
      </c>
      <c r="AA21" s="18">
        <f>'Raw data'!AA21</f>
        <v>4</v>
      </c>
      <c r="AB21" s="11">
        <f>'Raw data'!AB21</f>
        <v>2</v>
      </c>
      <c r="AC21" s="12">
        <f>'Raw data'!AC21</f>
        <v>4</v>
      </c>
      <c r="AD21" s="12">
        <f>'Raw data'!AD21</f>
        <v>2</v>
      </c>
      <c r="AE21" s="12">
        <f>'Raw data'!AE21</f>
        <v>3</v>
      </c>
      <c r="AF21" s="13">
        <f>'Raw data'!AF21</f>
        <v>4</v>
      </c>
      <c r="AG21" s="50">
        <f>6-'Raw data'!AG21</f>
        <v>3</v>
      </c>
      <c r="AH21" s="51">
        <f>6-'Raw data'!AH21</f>
        <v>2</v>
      </c>
      <c r="AI21" s="2">
        <f>'Raw data'!AI21</f>
        <v>3</v>
      </c>
      <c r="AJ21" s="6">
        <f>'Raw data'!AJ21</f>
        <v>2</v>
      </c>
      <c r="AK21" s="4">
        <f>'Raw data'!AK21</f>
        <v>3</v>
      </c>
      <c r="AL21" s="4">
        <f>'Raw data'!AL21</f>
        <v>3</v>
      </c>
      <c r="AM21" s="4">
        <f>'Raw data'!AM21</f>
        <v>2</v>
      </c>
      <c r="AN21" s="4">
        <f>'Raw data'!AN21</f>
        <v>3</v>
      </c>
      <c r="AO21" s="4">
        <f>'Raw data'!AO21</f>
        <v>3</v>
      </c>
      <c r="AP21" s="11">
        <f>'Raw data'!AP21</f>
        <v>5</v>
      </c>
      <c r="AQ21" s="12">
        <f>'Raw data'!AQ21</f>
        <v>3</v>
      </c>
      <c r="AR21" s="12">
        <f>'Raw data'!AR21</f>
        <v>2</v>
      </c>
      <c r="AS21" s="12">
        <f>'Raw data'!AS21</f>
        <v>3</v>
      </c>
      <c r="AT21" s="13">
        <f>'Raw data'!AT21</f>
        <v>2</v>
      </c>
      <c r="AU21" s="4">
        <f t="shared" si="0"/>
        <v>0</v>
      </c>
    </row>
    <row r="22" spans="1:47" x14ac:dyDescent="0.25">
      <c r="A22" s="3">
        <v>21</v>
      </c>
      <c r="B22" s="3" t="str">
        <f>'Raw data'!B22</f>
        <v>Nghia Phat Production Garment Trading Co., Ltd.</v>
      </c>
      <c r="C22" s="3" t="str">
        <f>'Raw data'!C22</f>
        <v>Apparel</v>
      </c>
      <c r="D22" s="3" t="str">
        <f>'Raw data'!D22</f>
        <v>Small</v>
      </c>
      <c r="E22" s="3" t="str">
        <f>'Raw data'!E22</f>
        <v>&lt;= VND 3 bil</v>
      </c>
      <c r="F22" s="3" t="str">
        <f>'Raw data'!F22</f>
        <v>11 to 100</v>
      </c>
      <c r="G22" s="3" t="str">
        <f>'Raw data'!G22</f>
        <v>Ltd</v>
      </c>
      <c r="H22" s="3" t="str">
        <f>'Raw data'!H22</f>
        <v>Male</v>
      </c>
      <c r="I22" s="3" t="str">
        <f>'Raw data'!I22</f>
        <v>26 to 35</v>
      </c>
      <c r="J22" s="3" t="str">
        <f>'Raw data'!J22</f>
        <v>&lt;10</v>
      </c>
      <c r="K22" s="3" t="str">
        <f>'Raw data'!K22</f>
        <v>Manager</v>
      </c>
      <c r="L22" s="3" t="str">
        <f>'Raw data'!L22</f>
        <v>aodongphuc@gmail.com</v>
      </c>
      <c r="M22" s="5">
        <f>'Raw data'!M22</f>
        <v>5</v>
      </c>
      <c r="N22" s="2">
        <f>'Raw data'!N22</f>
        <v>4</v>
      </c>
      <c r="O22" s="2">
        <f>'Raw data'!O22</f>
        <v>3</v>
      </c>
      <c r="P22" s="2">
        <f>'Raw data'!P22</f>
        <v>4</v>
      </c>
      <c r="Q22" s="2">
        <f>'Raw data'!Q22</f>
        <v>4</v>
      </c>
      <c r="R22" s="17">
        <f>'Raw data'!R22</f>
        <v>4</v>
      </c>
      <c r="S22" s="1">
        <f>'Raw data'!S22</f>
        <v>5</v>
      </c>
      <c r="T22" s="1">
        <f>'Raw data'!T22</f>
        <v>3</v>
      </c>
      <c r="U22" s="1">
        <f>'Raw data'!U22</f>
        <v>5</v>
      </c>
      <c r="V22" s="1">
        <f>'Raw data'!V22</f>
        <v>5</v>
      </c>
      <c r="W22" s="17">
        <f>'Raw data'!W22</f>
        <v>4</v>
      </c>
      <c r="X22" s="1">
        <f>'Raw data'!X22</f>
        <v>4</v>
      </c>
      <c r="Y22" s="1">
        <f>'Raw data'!Y22</f>
        <v>3</v>
      </c>
      <c r="Z22" s="1">
        <f>'Raw data'!Z22</f>
        <v>5</v>
      </c>
      <c r="AA22" s="18">
        <f>'Raw data'!AA22</f>
        <v>2</v>
      </c>
      <c r="AB22" s="11">
        <f>'Raw data'!AB22</f>
        <v>4</v>
      </c>
      <c r="AC22" s="12">
        <f>'Raw data'!AC22</f>
        <v>4</v>
      </c>
      <c r="AD22" s="12">
        <f>'Raw data'!AD22</f>
        <v>4</v>
      </c>
      <c r="AE22" s="12">
        <f>'Raw data'!AE22</f>
        <v>4</v>
      </c>
      <c r="AF22" s="13">
        <f>'Raw data'!AF22</f>
        <v>4</v>
      </c>
      <c r="AG22" s="50">
        <f>6-'Raw data'!AG22</f>
        <v>5</v>
      </c>
      <c r="AH22" s="51">
        <f>6-'Raw data'!AH22</f>
        <v>4</v>
      </c>
      <c r="AI22" s="2">
        <f>'Raw data'!AI22</f>
        <v>5</v>
      </c>
      <c r="AJ22" s="6">
        <f>'Raw data'!AJ22</f>
        <v>4</v>
      </c>
      <c r="AK22" s="4">
        <f>'Raw data'!AK22</f>
        <v>4</v>
      </c>
      <c r="AL22" s="4">
        <f>'Raw data'!AL22</f>
        <v>2</v>
      </c>
      <c r="AM22" s="4">
        <f>'Raw data'!AM22</f>
        <v>5</v>
      </c>
      <c r="AN22" s="4">
        <f>'Raw data'!AN22</f>
        <v>2</v>
      </c>
      <c r="AO22" s="4">
        <f>'Raw data'!AO22</f>
        <v>2</v>
      </c>
      <c r="AP22" s="11">
        <f>'Raw data'!AP22</f>
        <v>5</v>
      </c>
      <c r="AQ22" s="12">
        <f>'Raw data'!AQ22</f>
        <v>3</v>
      </c>
      <c r="AR22" s="12">
        <f>'Raw data'!AR22</f>
        <v>3</v>
      </c>
      <c r="AS22" s="12">
        <f>'Raw data'!AS22</f>
        <v>2</v>
      </c>
      <c r="AT22" s="13">
        <f>'Raw data'!AT22</f>
        <v>3</v>
      </c>
      <c r="AU22" s="4">
        <f t="shared" si="0"/>
        <v>0</v>
      </c>
    </row>
    <row r="23" spans="1:47" x14ac:dyDescent="0.25">
      <c r="A23" s="3">
        <v>22</v>
      </c>
      <c r="B23" s="3" t="str">
        <f>'Raw data'!B23</f>
        <v>Tung Lam Uniform Co., Ltd.</v>
      </c>
      <c r="C23" s="3" t="str">
        <f>'Raw data'!C23</f>
        <v>Apparel</v>
      </c>
      <c r="D23" s="3" t="str">
        <f>'Raw data'!D23</f>
        <v>Small</v>
      </c>
      <c r="E23" s="3" t="str">
        <f>'Raw data'!E23</f>
        <v>&lt;= VND 3 bil</v>
      </c>
      <c r="F23" s="3" t="str">
        <f>'Raw data'!F23</f>
        <v>11 to 100</v>
      </c>
      <c r="G23" s="3" t="str">
        <f>'Raw data'!G23</f>
        <v>Ltd</v>
      </c>
      <c r="H23" s="3" t="str">
        <f>'Raw data'!H23</f>
        <v>Female</v>
      </c>
      <c r="I23" s="3" t="str">
        <f>'Raw data'!I23</f>
        <v>36 to 45</v>
      </c>
      <c r="J23" s="3" t="str">
        <f>'Raw data'!J23</f>
        <v>&lt;10</v>
      </c>
      <c r="K23" s="3" t="str">
        <f>'Raw data'!K23</f>
        <v>Manager</v>
      </c>
      <c r="L23" s="3" t="str">
        <f>'Raw data'!L23</f>
        <v xml:space="preserve">	tunglamuniform@gmail.com</v>
      </c>
      <c r="M23" s="5">
        <f>'Raw data'!M23</f>
        <v>2</v>
      </c>
      <c r="N23" s="2">
        <f>'Raw data'!N23</f>
        <v>2</v>
      </c>
      <c r="O23" s="2">
        <f>'Raw data'!O23</f>
        <v>1</v>
      </c>
      <c r="P23" s="2">
        <f>'Raw data'!P23</f>
        <v>2</v>
      </c>
      <c r="Q23" s="2">
        <f>'Raw data'!Q23</f>
        <v>3</v>
      </c>
      <c r="R23" s="17">
        <f>'Raw data'!R23</f>
        <v>1</v>
      </c>
      <c r="S23" s="1">
        <f>'Raw data'!S23</f>
        <v>1</v>
      </c>
      <c r="T23" s="1">
        <f>'Raw data'!T23</f>
        <v>3</v>
      </c>
      <c r="U23" s="1">
        <f>'Raw data'!U23</f>
        <v>2</v>
      </c>
      <c r="V23" s="1">
        <f>'Raw data'!V23</f>
        <v>3</v>
      </c>
      <c r="W23" s="17">
        <f>'Raw data'!W23</f>
        <v>1</v>
      </c>
      <c r="X23" s="1">
        <f>'Raw data'!X23</f>
        <v>1</v>
      </c>
      <c r="Y23" s="1">
        <f>'Raw data'!Y23</f>
        <v>3</v>
      </c>
      <c r="Z23" s="1">
        <f>'Raw data'!Z23</f>
        <v>3</v>
      </c>
      <c r="AA23" s="18">
        <f>'Raw data'!AA23</f>
        <v>3</v>
      </c>
      <c r="AB23" s="11">
        <f>'Raw data'!AB23</f>
        <v>1</v>
      </c>
      <c r="AC23" s="12">
        <f>'Raw data'!AC23</f>
        <v>3</v>
      </c>
      <c r="AD23" s="12">
        <f>'Raw data'!AD23</f>
        <v>2</v>
      </c>
      <c r="AE23" s="12">
        <f>'Raw data'!AE23</f>
        <v>2</v>
      </c>
      <c r="AF23" s="13">
        <f>'Raw data'!AF23</f>
        <v>2</v>
      </c>
      <c r="AG23" s="50">
        <f>6-'Raw data'!AG23</f>
        <v>3</v>
      </c>
      <c r="AH23" s="51">
        <f>6-'Raw data'!AH23</f>
        <v>3</v>
      </c>
      <c r="AI23" s="2">
        <f>'Raw data'!AI23</f>
        <v>2</v>
      </c>
      <c r="AJ23" s="6">
        <f>'Raw data'!AJ23</f>
        <v>3</v>
      </c>
      <c r="AK23" s="4">
        <f>'Raw data'!AK23</f>
        <v>3</v>
      </c>
      <c r="AL23" s="4">
        <f>'Raw data'!AL23</f>
        <v>3</v>
      </c>
      <c r="AM23" s="4">
        <f>'Raw data'!AM23</f>
        <v>3</v>
      </c>
      <c r="AN23" s="4">
        <f>'Raw data'!AN23</f>
        <v>2</v>
      </c>
      <c r="AO23" s="4">
        <f>'Raw data'!AO23</f>
        <v>3</v>
      </c>
      <c r="AP23" s="11">
        <f>'Raw data'!AP23</f>
        <v>4</v>
      </c>
      <c r="AQ23" s="12">
        <f>'Raw data'!AQ23</f>
        <v>2</v>
      </c>
      <c r="AR23" s="12">
        <f>'Raw data'!AR23</f>
        <v>2</v>
      </c>
      <c r="AS23" s="12">
        <f>'Raw data'!AS23</f>
        <v>2</v>
      </c>
      <c r="AT23" s="13">
        <f>'Raw data'!AT23</f>
        <v>2</v>
      </c>
      <c r="AU23" s="4">
        <f t="shared" si="0"/>
        <v>0</v>
      </c>
    </row>
    <row r="24" spans="1:47" x14ac:dyDescent="0.25">
      <c r="A24" s="3">
        <v>23</v>
      </c>
      <c r="B24" s="3" t="str">
        <f>'Raw data'!B24</f>
        <v>Loi Dat Garment Accessories Co., Ltd.</v>
      </c>
      <c r="C24" s="3" t="str">
        <f>'Raw data'!C24</f>
        <v>Supplier</v>
      </c>
      <c r="D24" s="3" t="str">
        <f>'Raw data'!D24</f>
        <v>Small</v>
      </c>
      <c r="E24" s="3" t="str">
        <f>'Raw data'!E24</f>
        <v>&lt;= VND 3 bil</v>
      </c>
      <c r="F24" s="3" t="str">
        <f>'Raw data'!F24</f>
        <v>1 to 10</v>
      </c>
      <c r="G24" s="3" t="str">
        <f>'Raw data'!G24</f>
        <v>Ltd</v>
      </c>
      <c r="H24" s="3" t="str">
        <f>'Raw data'!H24</f>
        <v>Female</v>
      </c>
      <c r="I24" s="3" t="str">
        <f>'Raw data'!I24</f>
        <v>26 to 35</v>
      </c>
      <c r="J24" s="3" t="str">
        <f>'Raw data'!J24</f>
        <v>&lt;5</v>
      </c>
      <c r="K24" s="3" t="str">
        <f>'Raw data'!K24</f>
        <v>Employee</v>
      </c>
      <c r="L24" s="3" t="str">
        <f>'Raw data'!L24</f>
        <v>loidat@ldaccessories.net</v>
      </c>
      <c r="M24" s="5">
        <f>'Raw data'!M24</f>
        <v>2</v>
      </c>
      <c r="N24" s="2">
        <f>'Raw data'!N24</f>
        <v>1</v>
      </c>
      <c r="O24" s="2">
        <f>'Raw data'!O24</f>
        <v>2</v>
      </c>
      <c r="P24" s="2">
        <f>'Raw data'!P24</f>
        <v>1</v>
      </c>
      <c r="Q24" s="2">
        <f>'Raw data'!Q24</f>
        <v>1</v>
      </c>
      <c r="R24" s="17">
        <f>'Raw data'!R24</f>
        <v>1</v>
      </c>
      <c r="S24" s="1">
        <f>'Raw data'!S24</f>
        <v>2</v>
      </c>
      <c r="T24" s="1">
        <f>'Raw data'!T24</f>
        <v>3</v>
      </c>
      <c r="U24" s="1">
        <f>'Raw data'!U24</f>
        <v>1</v>
      </c>
      <c r="V24" s="1">
        <f>'Raw data'!V24</f>
        <v>3</v>
      </c>
      <c r="W24" s="17">
        <f>'Raw data'!W24</f>
        <v>4</v>
      </c>
      <c r="X24" s="1">
        <f>'Raw data'!X24</f>
        <v>3</v>
      </c>
      <c r="Y24" s="1">
        <f>'Raw data'!Y24</f>
        <v>3</v>
      </c>
      <c r="Z24" s="1">
        <f>'Raw data'!Z24</f>
        <v>5</v>
      </c>
      <c r="AA24" s="18">
        <f>'Raw data'!AA24</f>
        <v>4</v>
      </c>
      <c r="AB24" s="11">
        <f>'Raw data'!AB24</f>
        <v>2</v>
      </c>
      <c r="AC24" s="12">
        <f>'Raw data'!AC24</f>
        <v>2</v>
      </c>
      <c r="AD24" s="12">
        <f>'Raw data'!AD24</f>
        <v>2</v>
      </c>
      <c r="AE24" s="12">
        <f>'Raw data'!AE24</f>
        <v>2</v>
      </c>
      <c r="AF24" s="13">
        <f>'Raw data'!AF24</f>
        <v>1</v>
      </c>
      <c r="AG24" s="50">
        <f>6-'Raw data'!AG24</f>
        <v>3</v>
      </c>
      <c r="AH24" s="51">
        <f>6-'Raw data'!AH24</f>
        <v>2</v>
      </c>
      <c r="AI24" s="2">
        <f>'Raw data'!AI24</f>
        <v>3</v>
      </c>
      <c r="AJ24" s="6">
        <f>'Raw data'!AJ24</f>
        <v>1</v>
      </c>
      <c r="AK24" s="4">
        <f>'Raw data'!AK24</f>
        <v>2</v>
      </c>
      <c r="AL24" s="4">
        <f>'Raw data'!AL24</f>
        <v>2</v>
      </c>
      <c r="AM24" s="4">
        <f>'Raw data'!AM24</f>
        <v>2</v>
      </c>
      <c r="AN24" s="4">
        <f>'Raw data'!AN24</f>
        <v>2</v>
      </c>
      <c r="AO24" s="4">
        <f>'Raw data'!AO24</f>
        <v>1</v>
      </c>
      <c r="AP24" s="11">
        <f>'Raw data'!AP24</f>
        <v>4</v>
      </c>
      <c r="AQ24" s="12">
        <f>'Raw data'!AQ24</f>
        <v>3</v>
      </c>
      <c r="AR24" s="12">
        <f>'Raw data'!AR24</f>
        <v>3</v>
      </c>
      <c r="AS24" s="12">
        <f>'Raw data'!AS24</f>
        <v>2</v>
      </c>
      <c r="AT24" s="13">
        <f>'Raw data'!AT24</f>
        <v>2</v>
      </c>
      <c r="AU24" s="4">
        <f t="shared" si="0"/>
        <v>0</v>
      </c>
    </row>
    <row r="25" spans="1:47" x14ac:dyDescent="0.25">
      <c r="A25" s="3">
        <v>24</v>
      </c>
      <c r="B25" s="3" t="str">
        <f>'Raw data'!B25</f>
        <v>Loi Dat Garment Accessories Co., Ltd.</v>
      </c>
      <c r="C25" s="3" t="str">
        <f>'Raw data'!C25</f>
        <v>Supplier</v>
      </c>
      <c r="D25" s="3" t="str">
        <f>'Raw data'!D25</f>
        <v>Small</v>
      </c>
      <c r="E25" s="3" t="str">
        <f>'Raw data'!E25</f>
        <v>&lt;= VND 3 bil</v>
      </c>
      <c r="F25" s="3" t="str">
        <f>'Raw data'!F25</f>
        <v>1 to 10</v>
      </c>
      <c r="G25" s="3" t="str">
        <f>'Raw data'!G25</f>
        <v>Ltd</v>
      </c>
      <c r="H25" s="3" t="str">
        <f>'Raw data'!H25</f>
        <v>Female</v>
      </c>
      <c r="I25" s="3" t="str">
        <f>'Raw data'!I25</f>
        <v>26 to 35</v>
      </c>
      <c r="J25" s="3" t="str">
        <f>'Raw data'!J25</f>
        <v>&lt;5</v>
      </c>
      <c r="K25" s="3" t="str">
        <f>'Raw data'!K25</f>
        <v>Employee</v>
      </c>
      <c r="L25" s="3" t="str">
        <f>'Raw data'!L25</f>
        <v>loidat@ldaccessories.net</v>
      </c>
      <c r="M25" s="5">
        <f>'Raw data'!M25</f>
        <v>1</v>
      </c>
      <c r="N25" s="2">
        <f>'Raw data'!N25</f>
        <v>3</v>
      </c>
      <c r="O25" s="2">
        <f>'Raw data'!O25</f>
        <v>3</v>
      </c>
      <c r="P25" s="2">
        <f>'Raw data'!P25</f>
        <v>3</v>
      </c>
      <c r="Q25" s="2">
        <f>'Raw data'!Q25</f>
        <v>3</v>
      </c>
      <c r="R25" s="17">
        <f>'Raw data'!R25</f>
        <v>2</v>
      </c>
      <c r="S25" s="1">
        <f>'Raw data'!S25</f>
        <v>3</v>
      </c>
      <c r="T25" s="1">
        <f>'Raw data'!T25</f>
        <v>3</v>
      </c>
      <c r="U25" s="1">
        <f>'Raw data'!U25</f>
        <v>2</v>
      </c>
      <c r="V25" s="1">
        <f>'Raw data'!V25</f>
        <v>3</v>
      </c>
      <c r="W25" s="17">
        <f>'Raw data'!W25</f>
        <v>4</v>
      </c>
      <c r="X25" s="1">
        <f>'Raw data'!X25</f>
        <v>4</v>
      </c>
      <c r="Y25" s="1">
        <f>'Raw data'!Y25</f>
        <v>3</v>
      </c>
      <c r="Z25" s="1">
        <f>'Raw data'!Z25</f>
        <v>5</v>
      </c>
      <c r="AA25" s="18">
        <f>'Raw data'!AA25</f>
        <v>3</v>
      </c>
      <c r="AB25" s="11">
        <f>'Raw data'!AB25</f>
        <v>3</v>
      </c>
      <c r="AC25" s="12">
        <f>'Raw data'!AC25</f>
        <v>2</v>
      </c>
      <c r="AD25" s="12">
        <f>'Raw data'!AD25</f>
        <v>2</v>
      </c>
      <c r="AE25" s="12">
        <f>'Raw data'!AE25</f>
        <v>3</v>
      </c>
      <c r="AF25" s="13">
        <f>'Raw data'!AF25</f>
        <v>2</v>
      </c>
      <c r="AG25" s="50">
        <f>6-'Raw data'!AG25</f>
        <v>4</v>
      </c>
      <c r="AH25" s="51">
        <f>6-'Raw data'!AH25</f>
        <v>4</v>
      </c>
      <c r="AI25" s="2">
        <f>'Raw data'!AI25</f>
        <v>5</v>
      </c>
      <c r="AJ25" s="6">
        <f>'Raw data'!AJ25</f>
        <v>4</v>
      </c>
      <c r="AK25" s="4">
        <f>'Raw data'!AK25</f>
        <v>3</v>
      </c>
      <c r="AL25" s="4">
        <f>'Raw data'!AL25</f>
        <v>4</v>
      </c>
      <c r="AM25" s="4">
        <f>'Raw data'!AM25</f>
        <v>3</v>
      </c>
      <c r="AN25" s="4">
        <f>'Raw data'!AN25</f>
        <v>3</v>
      </c>
      <c r="AO25" s="4">
        <f>'Raw data'!AO25</f>
        <v>3</v>
      </c>
      <c r="AP25" s="11">
        <f>'Raw data'!AP25</f>
        <v>5</v>
      </c>
      <c r="AQ25" s="12">
        <f>'Raw data'!AQ25</f>
        <v>3</v>
      </c>
      <c r="AR25" s="12">
        <f>'Raw data'!AR25</f>
        <v>3</v>
      </c>
      <c r="AS25" s="12">
        <f>'Raw data'!AS25</f>
        <v>2</v>
      </c>
      <c r="AT25" s="13">
        <f>'Raw data'!AT25</f>
        <v>3</v>
      </c>
      <c r="AU25" s="4">
        <f t="shared" si="0"/>
        <v>0</v>
      </c>
    </row>
    <row r="26" spans="1:47" x14ac:dyDescent="0.25">
      <c r="A26" s="3">
        <v>25</v>
      </c>
      <c r="B26" s="3" t="str">
        <f>'Raw data'!B26</f>
        <v>Tuan Vi Co., Ltd.</v>
      </c>
      <c r="C26" s="3" t="str">
        <f>'Raw data'!C26</f>
        <v>Apparel</v>
      </c>
      <c r="D26" s="3" t="str">
        <f>'Raw data'!D26</f>
        <v>Small</v>
      </c>
      <c r="E26" s="3" t="str">
        <f>'Raw data'!E26</f>
        <v>&lt;= VND 20 bil</v>
      </c>
      <c r="F26" s="3" t="str">
        <f>'Raw data'!F26</f>
        <v>11 to 100</v>
      </c>
      <c r="G26" s="3" t="str">
        <f>'Raw data'!G26</f>
        <v>Ltd</v>
      </c>
      <c r="H26" s="3" t="str">
        <f>'Raw data'!H26</f>
        <v>Male</v>
      </c>
      <c r="I26" s="3" t="str">
        <f>'Raw data'!I26</f>
        <v>26 to 35</v>
      </c>
      <c r="J26" s="3" t="str">
        <f>'Raw data'!J26</f>
        <v>&lt;5</v>
      </c>
      <c r="K26" s="3" t="str">
        <f>'Raw data'!K26</f>
        <v>Manager</v>
      </c>
      <c r="L26" s="3" t="str">
        <f>'Raw data'!L26</f>
        <v>tuancavat@gmail.com</v>
      </c>
      <c r="M26" s="5">
        <f>'Raw data'!M26</f>
        <v>3</v>
      </c>
      <c r="N26" s="2">
        <f>'Raw data'!N26</f>
        <v>3</v>
      </c>
      <c r="O26" s="2">
        <f>'Raw data'!O26</f>
        <v>4</v>
      </c>
      <c r="P26" s="2">
        <f>'Raw data'!P26</f>
        <v>4</v>
      </c>
      <c r="Q26" s="2">
        <f>'Raw data'!Q26</f>
        <v>3</v>
      </c>
      <c r="R26" s="17">
        <f>'Raw data'!R26</f>
        <v>2</v>
      </c>
      <c r="S26" s="1">
        <f>'Raw data'!S26</f>
        <v>2</v>
      </c>
      <c r="T26" s="1">
        <f>'Raw data'!T26</f>
        <v>2</v>
      </c>
      <c r="U26" s="1">
        <f>'Raw data'!U26</f>
        <v>2</v>
      </c>
      <c r="V26" s="1">
        <f>'Raw data'!V26</f>
        <v>3</v>
      </c>
      <c r="W26" s="17">
        <f>'Raw data'!W26</f>
        <v>3</v>
      </c>
      <c r="X26" s="1">
        <f>'Raw data'!X26</f>
        <v>5</v>
      </c>
      <c r="Y26" s="1">
        <f>'Raw data'!Y26</f>
        <v>3</v>
      </c>
      <c r="Z26" s="1">
        <f>'Raw data'!Z26</f>
        <v>5</v>
      </c>
      <c r="AA26" s="18">
        <f>'Raw data'!AA26</f>
        <v>2</v>
      </c>
      <c r="AB26" s="11">
        <f>'Raw data'!AB26</f>
        <v>3</v>
      </c>
      <c r="AC26" s="12">
        <f>'Raw data'!AC26</f>
        <v>3</v>
      </c>
      <c r="AD26" s="12">
        <f>'Raw data'!AD26</f>
        <v>3</v>
      </c>
      <c r="AE26" s="12">
        <f>'Raw data'!AE26</f>
        <v>3</v>
      </c>
      <c r="AF26" s="13">
        <f>'Raw data'!AF26</f>
        <v>3</v>
      </c>
      <c r="AG26" s="50">
        <f>6-'Raw data'!AG26</f>
        <v>5</v>
      </c>
      <c r="AH26" s="51">
        <f>6-'Raw data'!AH26</f>
        <v>5</v>
      </c>
      <c r="AI26" s="2">
        <f>'Raw data'!AI26</f>
        <v>5</v>
      </c>
      <c r="AJ26" s="6">
        <f>'Raw data'!AJ26</f>
        <v>5</v>
      </c>
      <c r="AK26" s="4">
        <f>'Raw data'!AK26</f>
        <v>4</v>
      </c>
      <c r="AL26" s="4">
        <f>'Raw data'!AL26</f>
        <v>5</v>
      </c>
      <c r="AM26" s="4">
        <f>'Raw data'!AM26</f>
        <v>4</v>
      </c>
      <c r="AN26" s="4">
        <f>'Raw data'!AN26</f>
        <v>5</v>
      </c>
      <c r="AO26" s="4">
        <f>'Raw data'!AO26</f>
        <v>4</v>
      </c>
      <c r="AP26" s="11">
        <f>'Raw data'!AP26</f>
        <v>4</v>
      </c>
      <c r="AQ26" s="12">
        <f>'Raw data'!AQ26</f>
        <v>4</v>
      </c>
      <c r="AR26" s="12">
        <f>'Raw data'!AR26</f>
        <v>4</v>
      </c>
      <c r="AS26" s="12">
        <f>'Raw data'!AS26</f>
        <v>3</v>
      </c>
      <c r="AT26" s="13">
        <f>'Raw data'!AT26</f>
        <v>4</v>
      </c>
      <c r="AU26" s="4">
        <f t="shared" si="0"/>
        <v>0</v>
      </c>
    </row>
    <row r="27" spans="1:47" x14ac:dyDescent="0.25">
      <c r="A27" s="3">
        <v>26</v>
      </c>
      <c r="B27" s="3" t="str">
        <f>'Raw data'!B27</f>
        <v>Bao Nguyet Co., Ltd.</v>
      </c>
      <c r="C27" s="3" t="str">
        <f>'Raw data'!C27</f>
        <v>Apparel</v>
      </c>
      <c r="D27" s="3" t="str">
        <f>'Raw data'!D27</f>
        <v>Small</v>
      </c>
      <c r="E27" s="3" t="str">
        <f>'Raw data'!E27</f>
        <v>&lt;= VND 20 bil</v>
      </c>
      <c r="F27" s="3" t="str">
        <f>'Raw data'!F27</f>
        <v>11 to 100</v>
      </c>
      <c r="G27" s="3" t="str">
        <f>'Raw data'!G27</f>
        <v>Ltd</v>
      </c>
      <c r="H27" s="3" t="str">
        <f>'Raw data'!H27</f>
        <v>Male</v>
      </c>
      <c r="I27" s="3" t="str">
        <f>'Raw data'!I27</f>
        <v>26 to 35</v>
      </c>
      <c r="J27" s="3" t="str">
        <f>'Raw data'!J27</f>
        <v>&lt;5</v>
      </c>
      <c r="K27" s="3" t="str">
        <f>'Raw data'!K27</f>
        <v>Manager</v>
      </c>
      <c r="L27" s="3" t="str">
        <f>'Raw data'!L27</f>
        <v>tranbao1986@yahoo.com</v>
      </c>
      <c r="M27" s="5">
        <f>'Raw data'!M27</f>
        <v>2</v>
      </c>
      <c r="N27" s="2">
        <f>'Raw data'!N27</f>
        <v>2</v>
      </c>
      <c r="O27" s="2">
        <f>'Raw data'!O27</f>
        <v>2</v>
      </c>
      <c r="P27" s="2">
        <f>'Raw data'!P27</f>
        <v>3</v>
      </c>
      <c r="Q27" s="2">
        <f>'Raw data'!Q27</f>
        <v>3</v>
      </c>
      <c r="R27" s="17">
        <f>'Raw data'!R27</f>
        <v>2</v>
      </c>
      <c r="S27" s="1">
        <f>'Raw data'!S27</f>
        <v>1</v>
      </c>
      <c r="T27" s="1">
        <f>'Raw data'!T27</f>
        <v>2</v>
      </c>
      <c r="U27" s="1">
        <f>'Raw data'!U27</f>
        <v>2</v>
      </c>
      <c r="V27" s="1">
        <f>'Raw data'!V27</f>
        <v>3</v>
      </c>
      <c r="W27" s="17">
        <f>'Raw data'!W27</f>
        <v>1</v>
      </c>
      <c r="X27" s="1">
        <f>'Raw data'!X27</f>
        <v>1</v>
      </c>
      <c r="Y27" s="1">
        <f>'Raw data'!Y27</f>
        <v>1</v>
      </c>
      <c r="Z27" s="1">
        <f>'Raw data'!Z27</f>
        <v>3</v>
      </c>
      <c r="AA27" s="18">
        <f>'Raw data'!AA27</f>
        <v>3</v>
      </c>
      <c r="AB27" s="11">
        <f>'Raw data'!AB27</f>
        <v>3</v>
      </c>
      <c r="AC27" s="12">
        <f>'Raw data'!AC27</f>
        <v>2</v>
      </c>
      <c r="AD27" s="12">
        <f>'Raw data'!AD27</f>
        <v>3</v>
      </c>
      <c r="AE27" s="12">
        <f>'Raw data'!AE27</f>
        <v>3</v>
      </c>
      <c r="AF27" s="13">
        <f>'Raw data'!AF27</f>
        <v>3</v>
      </c>
      <c r="AG27" s="50">
        <f>6-'Raw data'!AG27</f>
        <v>4</v>
      </c>
      <c r="AH27" s="51">
        <f>6-'Raw data'!AH27</f>
        <v>4</v>
      </c>
      <c r="AI27" s="2">
        <f>'Raw data'!AI27</f>
        <v>4</v>
      </c>
      <c r="AJ27" s="6">
        <f>'Raw data'!AJ27</f>
        <v>4</v>
      </c>
      <c r="AK27" s="4">
        <f>'Raw data'!AK27</f>
        <v>2</v>
      </c>
      <c r="AL27" s="4">
        <f>'Raw data'!AL27</f>
        <v>3</v>
      </c>
      <c r="AM27" s="4">
        <f>'Raw data'!AM27</f>
        <v>2</v>
      </c>
      <c r="AN27" s="4">
        <f>'Raw data'!AN27</f>
        <v>2</v>
      </c>
      <c r="AO27" s="4">
        <f>'Raw data'!AO27</f>
        <v>2</v>
      </c>
      <c r="AP27" s="11">
        <f>'Raw data'!AP27</f>
        <v>4</v>
      </c>
      <c r="AQ27" s="12">
        <f>'Raw data'!AQ27</f>
        <v>2</v>
      </c>
      <c r="AR27" s="12">
        <f>'Raw data'!AR27</f>
        <v>3</v>
      </c>
      <c r="AS27" s="12">
        <f>'Raw data'!AS27</f>
        <v>2</v>
      </c>
      <c r="AT27" s="13">
        <f>'Raw data'!AT27</f>
        <v>2</v>
      </c>
      <c r="AU27" s="4">
        <f t="shared" si="0"/>
        <v>0</v>
      </c>
    </row>
    <row r="28" spans="1:47" x14ac:dyDescent="0.25">
      <c r="A28" s="3">
        <v>27</v>
      </c>
      <c r="B28" s="3" t="str">
        <f>'Raw data'!B28</f>
        <v>Van Suong - Vu Tuan Garment Embroidery Co., Ltd.</v>
      </c>
      <c r="C28" s="3" t="str">
        <f>'Raw data'!C28</f>
        <v>Apparel</v>
      </c>
      <c r="D28" s="3" t="str">
        <f>'Raw data'!D28</f>
        <v>Small</v>
      </c>
      <c r="E28" s="3" t="str">
        <f>'Raw data'!E28</f>
        <v>&lt;= VND 3 bil</v>
      </c>
      <c r="F28" s="3" t="str">
        <f>'Raw data'!F28</f>
        <v>11 to 100</v>
      </c>
      <c r="G28" s="3" t="str">
        <f>'Raw data'!G28</f>
        <v>Ltd</v>
      </c>
      <c r="H28" s="3" t="str">
        <f>'Raw data'!H28</f>
        <v>Male</v>
      </c>
      <c r="I28" s="3" t="str">
        <f>'Raw data'!I28</f>
        <v>&gt;45</v>
      </c>
      <c r="J28" s="3" t="str">
        <f>'Raw data'!J28</f>
        <v>&lt;15</v>
      </c>
      <c r="K28" s="3" t="str">
        <f>'Raw data'!K28</f>
        <v>Employee</v>
      </c>
      <c r="L28" s="3" t="str">
        <f>'Raw data'!L28</f>
        <v>vansuong.vutuan.co@gmail.com</v>
      </c>
      <c r="M28" s="5">
        <f>'Raw data'!M28</f>
        <v>2</v>
      </c>
      <c r="N28" s="2">
        <f>'Raw data'!N28</f>
        <v>1</v>
      </c>
      <c r="O28" s="2">
        <f>'Raw data'!O28</f>
        <v>2</v>
      </c>
      <c r="P28" s="2">
        <f>'Raw data'!P28</f>
        <v>3</v>
      </c>
      <c r="Q28" s="2">
        <f>'Raw data'!Q28</f>
        <v>2</v>
      </c>
      <c r="R28" s="17">
        <f>'Raw data'!R28</f>
        <v>1</v>
      </c>
      <c r="S28" s="1">
        <f>'Raw data'!S28</f>
        <v>2</v>
      </c>
      <c r="T28" s="1">
        <f>'Raw data'!T28</f>
        <v>3</v>
      </c>
      <c r="U28" s="1">
        <f>'Raw data'!U28</f>
        <v>2</v>
      </c>
      <c r="V28" s="1">
        <f>'Raw data'!V28</f>
        <v>3</v>
      </c>
      <c r="W28" s="17">
        <f>'Raw data'!W28</f>
        <v>1</v>
      </c>
      <c r="X28" s="1">
        <f>'Raw data'!X28</f>
        <v>2</v>
      </c>
      <c r="Y28" s="1">
        <f>'Raw data'!Y28</f>
        <v>1</v>
      </c>
      <c r="Z28" s="1">
        <f>'Raw data'!Z28</f>
        <v>2</v>
      </c>
      <c r="AA28" s="18">
        <f>'Raw data'!AA28</f>
        <v>3</v>
      </c>
      <c r="AB28" s="11">
        <f>'Raw data'!AB28</f>
        <v>2</v>
      </c>
      <c r="AC28" s="12">
        <f>'Raw data'!AC28</f>
        <v>3</v>
      </c>
      <c r="AD28" s="12">
        <f>'Raw data'!AD28</f>
        <v>2</v>
      </c>
      <c r="AE28" s="12">
        <f>'Raw data'!AE28</f>
        <v>1</v>
      </c>
      <c r="AF28" s="13">
        <f>'Raw data'!AF28</f>
        <v>3</v>
      </c>
      <c r="AG28" s="50">
        <f>6-'Raw data'!AG28</f>
        <v>2</v>
      </c>
      <c r="AH28" s="51">
        <f>6-'Raw data'!AH28</f>
        <v>3</v>
      </c>
      <c r="AI28" s="2">
        <f>'Raw data'!AI28</f>
        <v>1</v>
      </c>
      <c r="AJ28" s="6">
        <f>'Raw data'!AJ28</f>
        <v>1</v>
      </c>
      <c r="AK28" s="4">
        <f>'Raw data'!AK28</f>
        <v>4</v>
      </c>
      <c r="AL28" s="4">
        <f>'Raw data'!AL28</f>
        <v>4</v>
      </c>
      <c r="AM28" s="4">
        <f>'Raw data'!AM28</f>
        <v>3</v>
      </c>
      <c r="AN28" s="4">
        <f>'Raw data'!AN28</f>
        <v>4</v>
      </c>
      <c r="AO28" s="4">
        <f>'Raw data'!AO28</f>
        <v>4</v>
      </c>
      <c r="AP28" s="11">
        <f>'Raw data'!AP28</f>
        <v>4</v>
      </c>
      <c r="AQ28" s="12">
        <f>'Raw data'!AQ28</f>
        <v>3</v>
      </c>
      <c r="AR28" s="12">
        <f>'Raw data'!AR28</f>
        <v>2</v>
      </c>
      <c r="AS28" s="12">
        <f>'Raw data'!AS28</f>
        <v>2</v>
      </c>
      <c r="AT28" s="13">
        <f>'Raw data'!AT28</f>
        <v>2</v>
      </c>
      <c r="AU28" s="4">
        <f t="shared" si="0"/>
        <v>0</v>
      </c>
    </row>
    <row r="29" spans="1:47" x14ac:dyDescent="0.25">
      <c r="A29" s="3">
        <v>28</v>
      </c>
      <c r="B29" s="3" t="str">
        <f>'Raw data'!B29</f>
        <v>Phat Huy Tre Co., Ltd.</v>
      </c>
      <c r="C29" s="3" t="str">
        <f>'Raw data'!C29</f>
        <v>Apparel</v>
      </c>
      <c r="D29" s="3" t="str">
        <f>'Raw data'!D29</f>
        <v>Small</v>
      </c>
      <c r="E29" s="3" t="str">
        <f>'Raw data'!E29</f>
        <v>&lt;= VND 3 bil</v>
      </c>
      <c r="F29" s="3" t="str">
        <f>'Raw data'!F29</f>
        <v>11 to 100</v>
      </c>
      <c r="G29" s="3" t="str">
        <f>'Raw data'!G29</f>
        <v>Ltd</v>
      </c>
      <c r="H29" s="3" t="str">
        <f>'Raw data'!H29</f>
        <v>Female</v>
      </c>
      <c r="I29" s="3" t="str">
        <f>'Raw data'!I29</f>
        <v>36 to 45</v>
      </c>
      <c r="J29" s="3" t="str">
        <f>'Raw data'!J29</f>
        <v>&lt;15</v>
      </c>
      <c r="K29" s="3" t="str">
        <f>'Raw data'!K29</f>
        <v>Manager</v>
      </c>
      <c r="L29" s="3" t="str">
        <f>'Raw data'!L29</f>
        <v>sale1.phathuytre@gmail.com</v>
      </c>
      <c r="M29" s="5">
        <f>'Raw data'!M29</f>
        <v>5</v>
      </c>
      <c r="N29" s="2">
        <f>'Raw data'!N29</f>
        <v>4</v>
      </c>
      <c r="O29" s="2">
        <f>'Raw data'!O29</f>
        <v>4</v>
      </c>
      <c r="P29" s="2">
        <f>'Raw data'!P29</f>
        <v>3</v>
      </c>
      <c r="Q29" s="2">
        <f>'Raw data'!Q29</f>
        <v>4</v>
      </c>
      <c r="R29" s="17">
        <f>'Raw data'!R29</f>
        <v>2</v>
      </c>
      <c r="S29" s="1">
        <f>'Raw data'!S29</f>
        <v>2</v>
      </c>
      <c r="T29" s="1">
        <f>'Raw data'!T29</f>
        <v>4</v>
      </c>
      <c r="U29" s="1">
        <f>'Raw data'!U29</f>
        <v>1</v>
      </c>
      <c r="V29" s="1">
        <f>'Raw data'!V29</f>
        <v>5</v>
      </c>
      <c r="W29" s="17">
        <f>'Raw data'!W29</f>
        <v>4</v>
      </c>
      <c r="X29" s="1">
        <f>'Raw data'!X29</f>
        <v>2</v>
      </c>
      <c r="Y29" s="1">
        <f>'Raw data'!Y29</f>
        <v>1</v>
      </c>
      <c r="Z29" s="1">
        <f>'Raw data'!Z29</f>
        <v>4</v>
      </c>
      <c r="AA29" s="18">
        <f>'Raw data'!AA29</f>
        <v>1</v>
      </c>
      <c r="AB29" s="11">
        <f>'Raw data'!AB29</f>
        <v>4</v>
      </c>
      <c r="AC29" s="12">
        <f>'Raw data'!AC29</f>
        <v>2</v>
      </c>
      <c r="AD29" s="12">
        <f>'Raw data'!AD29</f>
        <v>2</v>
      </c>
      <c r="AE29" s="12">
        <f>'Raw data'!AE29</f>
        <v>2</v>
      </c>
      <c r="AF29" s="13">
        <f>'Raw data'!AF29</f>
        <v>3</v>
      </c>
      <c r="AG29" s="50">
        <f>6-'Raw data'!AG29</f>
        <v>5</v>
      </c>
      <c r="AH29" s="51">
        <f>6-'Raw data'!AH29</f>
        <v>4</v>
      </c>
      <c r="AI29" s="2">
        <f>'Raw data'!AI29</f>
        <v>5</v>
      </c>
      <c r="AJ29" s="6">
        <f>'Raw data'!AJ29</f>
        <v>4</v>
      </c>
      <c r="AK29" s="4">
        <f>'Raw data'!AK29</f>
        <v>3</v>
      </c>
      <c r="AL29" s="4">
        <f>'Raw data'!AL29</f>
        <v>3</v>
      </c>
      <c r="AM29" s="4">
        <f>'Raw data'!AM29</f>
        <v>2</v>
      </c>
      <c r="AN29" s="4">
        <f>'Raw data'!AN29</f>
        <v>3</v>
      </c>
      <c r="AO29" s="4">
        <f>'Raw data'!AO29</f>
        <v>1</v>
      </c>
      <c r="AP29" s="11">
        <f>'Raw data'!AP29</f>
        <v>4</v>
      </c>
      <c r="AQ29" s="12">
        <f>'Raw data'!AQ29</f>
        <v>3</v>
      </c>
      <c r="AR29" s="12">
        <f>'Raw data'!AR29</f>
        <v>4</v>
      </c>
      <c r="AS29" s="12">
        <f>'Raw data'!AS29</f>
        <v>3</v>
      </c>
      <c r="AT29" s="13">
        <f>'Raw data'!AT29</f>
        <v>3</v>
      </c>
      <c r="AU29" s="4">
        <f t="shared" si="0"/>
        <v>0</v>
      </c>
    </row>
    <row r="30" spans="1:47" x14ac:dyDescent="0.25">
      <c r="A30" s="3">
        <v>29</v>
      </c>
      <c r="B30" s="3" t="str">
        <f>'Raw data'!B30</f>
        <v>Phat Huy Tre Co., Ltd.</v>
      </c>
      <c r="C30" s="3" t="str">
        <f>'Raw data'!C30</f>
        <v>Apparel</v>
      </c>
      <c r="D30" s="3" t="str">
        <f>'Raw data'!D30</f>
        <v>Small</v>
      </c>
      <c r="E30" s="3" t="str">
        <f>'Raw data'!E30</f>
        <v>&lt;= VND 3 bil</v>
      </c>
      <c r="F30" s="3" t="str">
        <f>'Raw data'!F30</f>
        <v>11 to 100</v>
      </c>
      <c r="G30" s="3" t="str">
        <f>'Raw data'!G30</f>
        <v>Ltd</v>
      </c>
      <c r="H30" s="3" t="str">
        <f>'Raw data'!H30</f>
        <v>Female</v>
      </c>
      <c r="I30" s="3" t="str">
        <f>'Raw data'!I30</f>
        <v>36 to 45</v>
      </c>
      <c r="J30" s="3" t="str">
        <f>'Raw data'!J30</f>
        <v>&lt;15</v>
      </c>
      <c r="K30" s="3" t="str">
        <f>'Raw data'!K30</f>
        <v>Manager</v>
      </c>
      <c r="L30" s="3" t="str">
        <f>'Raw data'!L30</f>
        <v>sale1.phathuytre@gmail.com</v>
      </c>
      <c r="M30" s="5">
        <f>'Raw data'!M30</f>
        <v>3</v>
      </c>
      <c r="N30" s="2">
        <f>'Raw data'!N30</f>
        <v>2</v>
      </c>
      <c r="O30" s="2">
        <f>'Raw data'!O30</f>
        <v>2</v>
      </c>
      <c r="P30" s="2">
        <f>'Raw data'!P30</f>
        <v>2</v>
      </c>
      <c r="Q30" s="2">
        <f>'Raw data'!Q30</f>
        <v>2</v>
      </c>
      <c r="R30" s="17">
        <f>'Raw data'!R30</f>
        <v>1</v>
      </c>
      <c r="S30" s="1">
        <f>'Raw data'!S30</f>
        <v>2</v>
      </c>
      <c r="T30" s="1">
        <f>'Raw data'!T30</f>
        <v>2</v>
      </c>
      <c r="U30" s="1">
        <f>'Raw data'!U30</f>
        <v>1</v>
      </c>
      <c r="V30" s="1">
        <f>'Raw data'!V30</f>
        <v>3</v>
      </c>
      <c r="W30" s="17">
        <f>'Raw data'!W30</f>
        <v>3</v>
      </c>
      <c r="X30" s="1">
        <f>'Raw data'!X30</f>
        <v>3</v>
      </c>
      <c r="Y30" s="1">
        <f>'Raw data'!Y30</f>
        <v>2</v>
      </c>
      <c r="Z30" s="1">
        <f>'Raw data'!Z30</f>
        <v>1</v>
      </c>
      <c r="AA30" s="18">
        <f>'Raw data'!AA30</f>
        <v>2</v>
      </c>
      <c r="AB30" s="11">
        <f>'Raw data'!AB30</f>
        <v>3</v>
      </c>
      <c r="AC30" s="12">
        <f>'Raw data'!AC30</f>
        <v>2</v>
      </c>
      <c r="AD30" s="12">
        <f>'Raw data'!AD30</f>
        <v>1</v>
      </c>
      <c r="AE30" s="12">
        <f>'Raw data'!AE30</f>
        <v>3</v>
      </c>
      <c r="AF30" s="13">
        <f>'Raw data'!AF30</f>
        <v>2</v>
      </c>
      <c r="AG30" s="50">
        <f>6-'Raw data'!AG30</f>
        <v>2</v>
      </c>
      <c r="AH30" s="51">
        <f>6-'Raw data'!AH30</f>
        <v>3</v>
      </c>
      <c r="AI30" s="2">
        <f>'Raw data'!AI30</f>
        <v>3</v>
      </c>
      <c r="AJ30" s="6">
        <f>'Raw data'!AJ30</f>
        <v>2</v>
      </c>
      <c r="AK30" s="4">
        <f>'Raw data'!AK30</f>
        <v>3</v>
      </c>
      <c r="AL30" s="4">
        <f>'Raw data'!AL30</f>
        <v>3</v>
      </c>
      <c r="AM30" s="4">
        <f>'Raw data'!AM30</f>
        <v>2</v>
      </c>
      <c r="AN30" s="4">
        <f>'Raw data'!AN30</f>
        <v>1</v>
      </c>
      <c r="AO30" s="4">
        <f>'Raw data'!AO30</f>
        <v>1</v>
      </c>
      <c r="AP30" s="11">
        <f>'Raw data'!AP30</f>
        <v>4</v>
      </c>
      <c r="AQ30" s="12">
        <f>'Raw data'!AQ30</f>
        <v>2</v>
      </c>
      <c r="AR30" s="12">
        <f>'Raw data'!AR30</f>
        <v>3</v>
      </c>
      <c r="AS30" s="12">
        <f>'Raw data'!AS30</f>
        <v>2</v>
      </c>
      <c r="AT30" s="13">
        <f>'Raw data'!AT30</f>
        <v>3</v>
      </c>
      <c r="AU30" s="4">
        <f t="shared" si="0"/>
        <v>0</v>
      </c>
    </row>
    <row r="31" spans="1:47" x14ac:dyDescent="0.25">
      <c r="A31" s="3">
        <v>30</v>
      </c>
      <c r="B31" s="3" t="str">
        <f>'Raw data'!B31</f>
        <v>Thuan Thuan Thanh Co., Ltd</v>
      </c>
      <c r="C31" s="3" t="str">
        <f>'Raw data'!C31</f>
        <v>Apparel</v>
      </c>
      <c r="D31" s="3" t="str">
        <f>'Raw data'!D31</f>
        <v>Small</v>
      </c>
      <c r="E31" s="3" t="str">
        <f>'Raw data'!E31</f>
        <v>&lt;= VND 20 bil</v>
      </c>
      <c r="F31" s="3" t="str">
        <f>'Raw data'!F31</f>
        <v>11 to 100</v>
      </c>
      <c r="G31" s="3" t="str">
        <f>'Raw data'!G31</f>
        <v>Ltd</v>
      </c>
      <c r="H31" s="3" t="str">
        <f>'Raw data'!H31</f>
        <v>Male</v>
      </c>
      <c r="I31" s="3" t="str">
        <f>'Raw data'!I31</f>
        <v>36 to 45</v>
      </c>
      <c r="J31" s="3" t="str">
        <f>'Raw data'!J31</f>
        <v>&lt;15</v>
      </c>
      <c r="K31" s="3" t="str">
        <f>'Raw data'!K31</f>
        <v>Manager</v>
      </c>
      <c r="L31" s="3" t="str">
        <f>'Raw data'!L31</f>
        <v xml:space="preserve">	thuanthanhdinhcuom@gmail.com</v>
      </c>
      <c r="M31" s="5">
        <f>'Raw data'!M31</f>
        <v>3</v>
      </c>
      <c r="N31" s="2">
        <f>'Raw data'!N31</f>
        <v>3</v>
      </c>
      <c r="O31" s="2">
        <f>'Raw data'!O31</f>
        <v>4</v>
      </c>
      <c r="P31" s="2">
        <f>'Raw data'!P31</f>
        <v>3</v>
      </c>
      <c r="Q31" s="2">
        <f>'Raw data'!Q31</f>
        <v>3</v>
      </c>
      <c r="R31" s="17">
        <f>'Raw data'!R31</f>
        <v>3</v>
      </c>
      <c r="S31" s="1">
        <f>'Raw data'!S31</f>
        <v>3</v>
      </c>
      <c r="T31" s="1">
        <f>'Raw data'!T31</f>
        <v>5</v>
      </c>
      <c r="U31" s="1">
        <f>'Raw data'!U31</f>
        <v>3</v>
      </c>
      <c r="V31" s="1">
        <f>'Raw data'!V31</f>
        <v>5</v>
      </c>
      <c r="W31" s="17">
        <f>'Raw data'!W31</f>
        <v>3</v>
      </c>
      <c r="X31" s="1">
        <f>'Raw data'!X31</f>
        <v>3</v>
      </c>
      <c r="Y31" s="1">
        <f>'Raw data'!Y31</f>
        <v>3</v>
      </c>
      <c r="Z31" s="1">
        <f>'Raw data'!Z31</f>
        <v>3</v>
      </c>
      <c r="AA31" s="18">
        <f>'Raw data'!AA31</f>
        <v>3</v>
      </c>
      <c r="AB31" s="11">
        <f>'Raw data'!AB31</f>
        <v>4</v>
      </c>
      <c r="AC31" s="12">
        <f>'Raw data'!AC31</f>
        <v>5</v>
      </c>
      <c r="AD31" s="12">
        <f>'Raw data'!AD31</f>
        <v>3</v>
      </c>
      <c r="AE31" s="12">
        <f>'Raw data'!AE31</f>
        <v>4</v>
      </c>
      <c r="AF31" s="13">
        <f>'Raw data'!AF31</f>
        <v>4</v>
      </c>
      <c r="AG31" s="50">
        <f>6-'Raw data'!AG31</f>
        <v>4</v>
      </c>
      <c r="AH31" s="51">
        <f>6-'Raw data'!AH31</f>
        <v>4</v>
      </c>
      <c r="AI31" s="2">
        <f>'Raw data'!AI31</f>
        <v>4</v>
      </c>
      <c r="AJ31" s="6">
        <f>'Raw data'!AJ31</f>
        <v>3</v>
      </c>
      <c r="AK31" s="4">
        <f>'Raw data'!AK31</f>
        <v>3</v>
      </c>
      <c r="AL31" s="4">
        <f>'Raw data'!AL31</f>
        <v>4</v>
      </c>
      <c r="AM31" s="4">
        <f>'Raw data'!AM31</f>
        <v>5</v>
      </c>
      <c r="AN31" s="4">
        <f>'Raw data'!AN31</f>
        <v>3</v>
      </c>
      <c r="AO31" s="4">
        <f>'Raw data'!AO31</f>
        <v>1</v>
      </c>
      <c r="AP31" s="11">
        <f>'Raw data'!AP31</f>
        <v>5</v>
      </c>
      <c r="AQ31" s="12">
        <f>'Raw data'!AQ31</f>
        <v>3</v>
      </c>
      <c r="AR31" s="12">
        <f>'Raw data'!AR31</f>
        <v>3</v>
      </c>
      <c r="AS31" s="12">
        <f>'Raw data'!AS31</f>
        <v>2</v>
      </c>
      <c r="AT31" s="13">
        <f>'Raw data'!AT31</f>
        <v>3</v>
      </c>
      <c r="AU31" s="4">
        <f t="shared" si="0"/>
        <v>0</v>
      </c>
    </row>
    <row r="32" spans="1:47" x14ac:dyDescent="0.25">
      <c r="A32" s="3">
        <v>31</v>
      </c>
      <c r="B32" s="3" t="str">
        <f>'Raw data'!B32</f>
        <v>Thuan Thuan Thanh Co., Ltd</v>
      </c>
      <c r="C32" s="3" t="str">
        <f>'Raw data'!C32</f>
        <v>Apparel</v>
      </c>
      <c r="D32" s="3" t="str">
        <f>'Raw data'!D32</f>
        <v>Small</v>
      </c>
      <c r="E32" s="3" t="str">
        <f>'Raw data'!E32</f>
        <v>&lt;= VND 20 bil</v>
      </c>
      <c r="F32" s="3" t="str">
        <f>'Raw data'!F32</f>
        <v>11 to 100</v>
      </c>
      <c r="G32" s="3" t="str">
        <f>'Raw data'!G32</f>
        <v>Ltd</v>
      </c>
      <c r="H32" s="3" t="str">
        <f>'Raw data'!H32</f>
        <v>Male</v>
      </c>
      <c r="I32" s="3" t="str">
        <f>'Raw data'!I32</f>
        <v>36 to 45</v>
      </c>
      <c r="J32" s="3" t="str">
        <f>'Raw data'!J32</f>
        <v>&lt;15</v>
      </c>
      <c r="K32" s="3" t="str">
        <f>'Raw data'!K32</f>
        <v>Manager</v>
      </c>
      <c r="L32" s="3" t="str">
        <f>'Raw data'!L32</f>
        <v xml:space="preserve">	thuanthanhdinhcuom@gmail.com</v>
      </c>
      <c r="M32" s="5">
        <f>'Raw data'!M32</f>
        <v>5</v>
      </c>
      <c r="N32" s="2">
        <f>'Raw data'!N32</f>
        <v>5</v>
      </c>
      <c r="O32" s="2">
        <f>'Raw data'!O32</f>
        <v>3</v>
      </c>
      <c r="P32" s="2">
        <f>'Raw data'!P32</f>
        <v>4</v>
      </c>
      <c r="Q32" s="2">
        <f>'Raw data'!Q32</f>
        <v>4</v>
      </c>
      <c r="R32" s="17">
        <f>'Raw data'!R32</f>
        <v>1</v>
      </c>
      <c r="S32" s="1">
        <f>'Raw data'!S32</f>
        <v>2</v>
      </c>
      <c r="T32" s="1">
        <f>'Raw data'!T32</f>
        <v>2</v>
      </c>
      <c r="U32" s="1">
        <f>'Raw data'!U32</f>
        <v>1</v>
      </c>
      <c r="V32" s="1">
        <f>'Raw data'!V32</f>
        <v>2</v>
      </c>
      <c r="W32" s="17">
        <f>'Raw data'!W32</f>
        <v>3</v>
      </c>
      <c r="X32" s="1">
        <f>'Raw data'!X32</f>
        <v>3</v>
      </c>
      <c r="Y32" s="1">
        <f>'Raw data'!Y32</f>
        <v>4</v>
      </c>
      <c r="Z32" s="1">
        <f>'Raw data'!Z32</f>
        <v>5</v>
      </c>
      <c r="AA32" s="18">
        <f>'Raw data'!AA32</f>
        <v>3</v>
      </c>
      <c r="AB32" s="11">
        <f>'Raw data'!AB32</f>
        <v>4</v>
      </c>
      <c r="AC32" s="12">
        <f>'Raw data'!AC32</f>
        <v>3</v>
      </c>
      <c r="AD32" s="12">
        <f>'Raw data'!AD32</f>
        <v>3</v>
      </c>
      <c r="AE32" s="12">
        <f>'Raw data'!AE32</f>
        <v>2</v>
      </c>
      <c r="AF32" s="13">
        <f>'Raw data'!AF32</f>
        <v>3</v>
      </c>
      <c r="AG32" s="50">
        <f>6-'Raw data'!AG32</f>
        <v>3</v>
      </c>
      <c r="AH32" s="51">
        <f>6-'Raw data'!AH32</f>
        <v>3</v>
      </c>
      <c r="AI32" s="2">
        <f>'Raw data'!AI32</f>
        <v>3</v>
      </c>
      <c r="AJ32" s="6">
        <f>'Raw data'!AJ32</f>
        <v>4</v>
      </c>
      <c r="AK32" s="4">
        <f>'Raw data'!AK32</f>
        <v>4</v>
      </c>
      <c r="AL32" s="4">
        <f>'Raw data'!AL32</f>
        <v>3</v>
      </c>
      <c r="AM32" s="4">
        <f>'Raw data'!AM32</f>
        <v>3</v>
      </c>
      <c r="AN32" s="4">
        <f>'Raw data'!AN32</f>
        <v>4</v>
      </c>
      <c r="AO32" s="4">
        <f>'Raw data'!AO32</f>
        <v>3</v>
      </c>
      <c r="AP32" s="11">
        <f>'Raw data'!AP32</f>
        <v>5</v>
      </c>
      <c r="AQ32" s="12">
        <f>'Raw data'!AQ32</f>
        <v>3</v>
      </c>
      <c r="AR32" s="12">
        <f>'Raw data'!AR32</f>
        <v>3</v>
      </c>
      <c r="AS32" s="12">
        <f>'Raw data'!AS32</f>
        <v>4</v>
      </c>
      <c r="AT32" s="13">
        <f>'Raw data'!AT32</f>
        <v>2</v>
      </c>
      <c r="AU32" s="4">
        <f t="shared" si="0"/>
        <v>0</v>
      </c>
    </row>
    <row r="33" spans="1:47" x14ac:dyDescent="0.25">
      <c r="A33" s="3">
        <v>32</v>
      </c>
      <c r="B33" s="3" t="str">
        <f>'Raw data'!B33</f>
        <v>Sai Gon Trading Service, J.S.C</v>
      </c>
      <c r="C33" s="3" t="str">
        <f>'Raw data'!C33</f>
        <v>Supplier</v>
      </c>
      <c r="D33" s="3" t="str">
        <f>'Raw data'!D33</f>
        <v>Small</v>
      </c>
      <c r="E33" s="3" t="str">
        <f>'Raw data'!E33</f>
        <v>&lt;= VND 100 bil</v>
      </c>
      <c r="F33" s="3" t="str">
        <f>'Raw data'!F33</f>
        <v>11 to 100</v>
      </c>
      <c r="G33" s="3" t="str">
        <f>'Raw data'!G33</f>
        <v>JSC</v>
      </c>
      <c r="H33" s="3" t="str">
        <f>'Raw data'!H33</f>
        <v>Male</v>
      </c>
      <c r="I33" s="3" t="str">
        <f>'Raw data'!I33</f>
        <v>36 to 45</v>
      </c>
      <c r="J33" s="3" t="str">
        <f>'Raw data'!J33</f>
        <v>&lt;5</v>
      </c>
      <c r="K33" s="3" t="str">
        <f>'Raw data'!K33</f>
        <v>Manager</v>
      </c>
      <c r="L33" s="3" t="str">
        <f>'Raw data'!L33</f>
        <v>satraseco@gmail.com</v>
      </c>
      <c r="M33" s="5">
        <f>'Raw data'!M33</f>
        <v>5</v>
      </c>
      <c r="N33" s="2">
        <f>'Raw data'!N33</f>
        <v>5</v>
      </c>
      <c r="O33" s="2">
        <f>'Raw data'!O33</f>
        <v>4</v>
      </c>
      <c r="P33" s="2">
        <f>'Raw data'!P33</f>
        <v>4</v>
      </c>
      <c r="Q33" s="2">
        <f>'Raw data'!Q33</f>
        <v>5</v>
      </c>
      <c r="R33" s="17">
        <f>'Raw data'!R33</f>
        <v>4</v>
      </c>
      <c r="S33" s="1">
        <f>'Raw data'!S33</f>
        <v>3</v>
      </c>
      <c r="T33" s="1">
        <f>'Raw data'!T33</f>
        <v>5</v>
      </c>
      <c r="U33" s="1">
        <f>'Raw data'!U33</f>
        <v>3</v>
      </c>
      <c r="V33" s="1">
        <f>'Raw data'!V33</f>
        <v>4</v>
      </c>
      <c r="W33" s="17">
        <f>'Raw data'!W33</f>
        <v>5</v>
      </c>
      <c r="X33" s="1">
        <f>'Raw data'!X33</f>
        <v>4</v>
      </c>
      <c r="Y33" s="1">
        <f>'Raw data'!Y33</f>
        <v>4</v>
      </c>
      <c r="Z33" s="1">
        <f>'Raw data'!Z33</f>
        <v>5</v>
      </c>
      <c r="AA33" s="18">
        <f>'Raw data'!AA33</f>
        <v>4</v>
      </c>
      <c r="AB33" s="11">
        <f>'Raw data'!AB33</f>
        <v>4</v>
      </c>
      <c r="AC33" s="12">
        <f>'Raw data'!AC33</f>
        <v>3</v>
      </c>
      <c r="AD33" s="12">
        <f>'Raw data'!AD33</f>
        <v>3</v>
      </c>
      <c r="AE33" s="12">
        <f>'Raw data'!AE33</f>
        <v>3</v>
      </c>
      <c r="AF33" s="13">
        <f>'Raw data'!AF33</f>
        <v>3</v>
      </c>
      <c r="AG33" s="50">
        <f>6-'Raw data'!AG33</f>
        <v>4</v>
      </c>
      <c r="AH33" s="51">
        <f>6-'Raw data'!AH33</f>
        <v>4</v>
      </c>
      <c r="AI33" s="2">
        <f>'Raw data'!AI33</f>
        <v>3</v>
      </c>
      <c r="AJ33" s="6">
        <f>'Raw data'!AJ33</f>
        <v>4</v>
      </c>
      <c r="AK33" s="4">
        <f>'Raw data'!AK33</f>
        <v>5</v>
      </c>
      <c r="AL33" s="4">
        <f>'Raw data'!AL33</f>
        <v>5</v>
      </c>
      <c r="AM33" s="4">
        <f>'Raw data'!AM33</f>
        <v>4</v>
      </c>
      <c r="AN33" s="4">
        <f>'Raw data'!AN33</f>
        <v>5</v>
      </c>
      <c r="AO33" s="4">
        <f>'Raw data'!AO33</f>
        <v>5</v>
      </c>
      <c r="AP33" s="11">
        <f>'Raw data'!AP33</f>
        <v>4</v>
      </c>
      <c r="AQ33" s="12">
        <f>'Raw data'!AQ33</f>
        <v>5</v>
      </c>
      <c r="AR33" s="12">
        <f>'Raw data'!AR33</f>
        <v>5</v>
      </c>
      <c r="AS33" s="12">
        <f>'Raw data'!AS33</f>
        <v>4</v>
      </c>
      <c r="AT33" s="13">
        <f>'Raw data'!AT33</f>
        <v>4</v>
      </c>
      <c r="AU33" s="4">
        <f t="shared" si="0"/>
        <v>0</v>
      </c>
    </row>
    <row r="34" spans="1:47" x14ac:dyDescent="0.25">
      <c r="A34" s="3">
        <v>33</v>
      </c>
      <c r="B34" s="3" t="str">
        <f>'Raw data'!B34</f>
        <v>Trí Lam Garment JSC</v>
      </c>
      <c r="C34" s="3" t="str">
        <f>'Raw data'!C34</f>
        <v>Apparel</v>
      </c>
      <c r="D34" s="3" t="str">
        <f>'Raw data'!D34</f>
        <v>Small</v>
      </c>
      <c r="E34" s="3" t="str">
        <f>'Raw data'!E34</f>
        <v>&lt;= VND 20 bil</v>
      </c>
      <c r="F34" s="3" t="str">
        <f>'Raw data'!F34</f>
        <v>11 to 100</v>
      </c>
      <c r="G34" s="3" t="str">
        <f>'Raw data'!G34</f>
        <v>JSC</v>
      </c>
      <c r="H34" s="3" t="str">
        <f>'Raw data'!H34</f>
        <v>Male</v>
      </c>
      <c r="I34" s="3" t="str">
        <f>'Raw data'!I34</f>
        <v>26 to 35</v>
      </c>
      <c r="J34" s="3" t="str">
        <f>'Raw data'!J34</f>
        <v>&lt;3</v>
      </c>
      <c r="K34" s="3" t="str">
        <f>'Raw data'!K34</f>
        <v>Manager</v>
      </c>
      <c r="L34" s="3" t="str">
        <f>'Raw data'!L34</f>
        <v xml:space="preserve">	maymactrilam@kaizoo.vn</v>
      </c>
      <c r="M34" s="5">
        <f>'Raw data'!M34</f>
        <v>5</v>
      </c>
      <c r="N34" s="2">
        <f>'Raw data'!N34</f>
        <v>5</v>
      </c>
      <c r="O34" s="2">
        <f>'Raw data'!O34</f>
        <v>5</v>
      </c>
      <c r="P34" s="2">
        <f>'Raw data'!P34</f>
        <v>4</v>
      </c>
      <c r="Q34" s="2">
        <f>'Raw data'!Q34</f>
        <v>4</v>
      </c>
      <c r="R34" s="17">
        <f>'Raw data'!R34</f>
        <v>3</v>
      </c>
      <c r="S34" s="1">
        <f>'Raw data'!S34</f>
        <v>4</v>
      </c>
      <c r="T34" s="1">
        <f>'Raw data'!T34</f>
        <v>3</v>
      </c>
      <c r="U34" s="1">
        <f>'Raw data'!U34</f>
        <v>3</v>
      </c>
      <c r="V34" s="1">
        <f>'Raw data'!V34</f>
        <v>4</v>
      </c>
      <c r="W34" s="17">
        <f>'Raw data'!W34</f>
        <v>3</v>
      </c>
      <c r="X34" s="1">
        <f>'Raw data'!X34</f>
        <v>4</v>
      </c>
      <c r="Y34" s="1">
        <f>'Raw data'!Y34</f>
        <v>3</v>
      </c>
      <c r="Z34" s="1">
        <f>'Raw data'!Z34</f>
        <v>4</v>
      </c>
      <c r="AA34" s="18">
        <f>'Raw data'!AA34</f>
        <v>4</v>
      </c>
      <c r="AB34" s="11">
        <f>'Raw data'!AB34</f>
        <v>4</v>
      </c>
      <c r="AC34" s="12">
        <f>'Raw data'!AC34</f>
        <v>3</v>
      </c>
      <c r="AD34" s="12">
        <f>'Raw data'!AD34</f>
        <v>4</v>
      </c>
      <c r="AE34" s="12">
        <f>'Raw data'!AE34</f>
        <v>4</v>
      </c>
      <c r="AF34" s="13">
        <f>'Raw data'!AF34</f>
        <v>4</v>
      </c>
      <c r="AG34" s="50">
        <f>6-'Raw data'!AG34</f>
        <v>3</v>
      </c>
      <c r="AH34" s="51">
        <f>6-'Raw data'!AH34</f>
        <v>3</v>
      </c>
      <c r="AI34" s="2">
        <f>'Raw data'!AI34</f>
        <v>3</v>
      </c>
      <c r="AJ34" s="6">
        <f>'Raw data'!AJ34</f>
        <v>4</v>
      </c>
      <c r="AK34" s="4">
        <f>'Raw data'!AK34</f>
        <v>4</v>
      </c>
      <c r="AL34" s="4">
        <f>'Raw data'!AL34</f>
        <v>4</v>
      </c>
      <c r="AM34" s="4">
        <f>'Raw data'!AM34</f>
        <v>3</v>
      </c>
      <c r="AN34" s="4">
        <f>'Raw data'!AN34</f>
        <v>4</v>
      </c>
      <c r="AO34" s="4">
        <f>'Raw data'!AO34</f>
        <v>1</v>
      </c>
      <c r="AP34" s="11">
        <f>'Raw data'!AP34</f>
        <v>5</v>
      </c>
      <c r="AQ34" s="12">
        <f>'Raw data'!AQ34</f>
        <v>4</v>
      </c>
      <c r="AR34" s="12">
        <f>'Raw data'!AR34</f>
        <v>4</v>
      </c>
      <c r="AS34" s="12">
        <f>'Raw data'!AS34</f>
        <v>3</v>
      </c>
      <c r="AT34" s="13">
        <f>'Raw data'!AT34</f>
        <v>5</v>
      </c>
      <c r="AU34" s="4">
        <f t="shared" si="0"/>
        <v>0</v>
      </c>
    </row>
    <row r="35" spans="1:47" x14ac:dyDescent="0.25">
      <c r="A35" s="3">
        <v>34</v>
      </c>
      <c r="B35" s="3" t="str">
        <f>'Raw data'!B35</f>
        <v>An Phat Garment Co., Ltd.</v>
      </c>
      <c r="C35" s="3" t="str">
        <f>'Raw data'!C35</f>
        <v>Apparel</v>
      </c>
      <c r="D35" s="3" t="str">
        <f>'Raw data'!D35</f>
        <v>Small</v>
      </c>
      <c r="E35" s="3" t="str">
        <f>'Raw data'!E35</f>
        <v>&lt;= VND 3 bil</v>
      </c>
      <c r="F35" s="3" t="str">
        <f>'Raw data'!F35</f>
        <v>11 to 100</v>
      </c>
      <c r="G35" s="3" t="str">
        <f>'Raw data'!G35</f>
        <v>Ltd</v>
      </c>
      <c r="H35" s="3" t="str">
        <f>'Raw data'!H35</f>
        <v>Male</v>
      </c>
      <c r="I35" s="3" t="str">
        <f>'Raw data'!I35</f>
        <v>26 to 35</v>
      </c>
      <c r="J35" s="3" t="str">
        <f>'Raw data'!J35</f>
        <v>&lt;5</v>
      </c>
      <c r="K35" s="3" t="str">
        <f>'Raw data'!K35</f>
        <v>Manager</v>
      </c>
      <c r="L35" s="3" t="str">
        <f>'Raw data'!L35</f>
        <v xml:space="preserve">	anphatppt@gmail.com</v>
      </c>
      <c r="M35" s="5">
        <f>'Raw data'!M35</f>
        <v>5</v>
      </c>
      <c r="N35" s="2">
        <f>'Raw data'!N35</f>
        <v>4</v>
      </c>
      <c r="O35" s="2">
        <f>'Raw data'!O35</f>
        <v>4</v>
      </c>
      <c r="P35" s="2">
        <f>'Raw data'!P35</f>
        <v>3</v>
      </c>
      <c r="Q35" s="2">
        <f>'Raw data'!Q35</f>
        <v>3</v>
      </c>
      <c r="R35" s="17">
        <f>'Raw data'!R35</f>
        <v>3</v>
      </c>
      <c r="S35" s="1">
        <f>'Raw data'!S35</f>
        <v>2</v>
      </c>
      <c r="T35" s="1">
        <f>'Raw data'!T35</f>
        <v>3</v>
      </c>
      <c r="U35" s="1">
        <f>'Raw data'!U35</f>
        <v>2</v>
      </c>
      <c r="V35" s="1">
        <f>'Raw data'!V35</f>
        <v>2</v>
      </c>
      <c r="W35" s="17">
        <f>'Raw data'!W35</f>
        <v>1</v>
      </c>
      <c r="X35" s="1">
        <f>'Raw data'!X35</f>
        <v>2</v>
      </c>
      <c r="Y35" s="1">
        <f>'Raw data'!Y35</f>
        <v>5</v>
      </c>
      <c r="Z35" s="1">
        <f>'Raw data'!Z35</f>
        <v>4</v>
      </c>
      <c r="AA35" s="18">
        <f>'Raw data'!AA35</f>
        <v>1</v>
      </c>
      <c r="AB35" s="11">
        <f>'Raw data'!AB35</f>
        <v>3</v>
      </c>
      <c r="AC35" s="12">
        <f>'Raw data'!AC35</f>
        <v>4</v>
      </c>
      <c r="AD35" s="12">
        <f>'Raw data'!AD35</f>
        <v>3</v>
      </c>
      <c r="AE35" s="12">
        <f>'Raw data'!AE35</f>
        <v>3</v>
      </c>
      <c r="AF35" s="13">
        <f>'Raw data'!AF35</f>
        <v>3</v>
      </c>
      <c r="AG35" s="50">
        <f>6-'Raw data'!AG35</f>
        <v>3</v>
      </c>
      <c r="AH35" s="51">
        <f>6-'Raw data'!AH35</f>
        <v>5</v>
      </c>
      <c r="AI35" s="2">
        <f>'Raw data'!AI35</f>
        <v>5</v>
      </c>
      <c r="AJ35" s="6">
        <f>'Raw data'!AJ35</f>
        <v>4</v>
      </c>
      <c r="AK35" s="4">
        <f>'Raw data'!AK35</f>
        <v>3</v>
      </c>
      <c r="AL35" s="4">
        <f>'Raw data'!AL35</f>
        <v>4</v>
      </c>
      <c r="AM35" s="4">
        <f>'Raw data'!AM35</f>
        <v>3</v>
      </c>
      <c r="AN35" s="4">
        <f>'Raw data'!AN35</f>
        <v>3</v>
      </c>
      <c r="AO35" s="4">
        <f>'Raw data'!AO35</f>
        <v>4</v>
      </c>
      <c r="AP35" s="11">
        <f>'Raw data'!AP35</f>
        <v>4</v>
      </c>
      <c r="AQ35" s="12">
        <f>'Raw data'!AQ35</f>
        <v>4</v>
      </c>
      <c r="AR35" s="12">
        <f>'Raw data'!AR35</f>
        <v>2</v>
      </c>
      <c r="AS35" s="12">
        <f>'Raw data'!AS35</f>
        <v>2</v>
      </c>
      <c r="AT35" s="13">
        <f>'Raw data'!AT35</f>
        <v>4</v>
      </c>
      <c r="AU35" s="4">
        <f t="shared" si="0"/>
        <v>0</v>
      </c>
    </row>
    <row r="36" spans="1:47" x14ac:dyDescent="0.25">
      <c r="A36" s="3">
        <v>35</v>
      </c>
      <c r="B36" s="3" t="str">
        <f>'Raw data'!B36</f>
        <v>Nguyet Dung</v>
      </c>
      <c r="C36" s="3" t="str">
        <f>'Raw data'!C36</f>
        <v>Apparel</v>
      </c>
      <c r="D36" s="3" t="str">
        <f>'Raw data'!D36</f>
        <v>Small</v>
      </c>
      <c r="E36" s="3" t="str">
        <f>'Raw data'!E36</f>
        <v>&lt;= VND 20 bil</v>
      </c>
      <c r="F36" s="3" t="str">
        <f>'Raw data'!F36</f>
        <v>11 to 100</v>
      </c>
      <c r="G36" s="3" t="str">
        <f>'Raw data'!G36</f>
        <v>Ltd</v>
      </c>
      <c r="H36" s="3" t="str">
        <f>'Raw data'!H36</f>
        <v>Female</v>
      </c>
      <c r="I36" s="3" t="str">
        <f>'Raw data'!I36</f>
        <v>36 to 45</v>
      </c>
      <c r="J36" s="3" t="str">
        <f>'Raw data'!J36</f>
        <v>&lt;10</v>
      </c>
      <c r="K36" s="3" t="str">
        <f>'Raw data'!K36</f>
        <v>Manager</v>
      </c>
      <c r="L36" s="3" t="str">
        <f>'Raw data'!L36</f>
        <v xml:space="preserve">	nguyetdung_company@yahoo.com.vn</v>
      </c>
      <c r="M36" s="5">
        <f>'Raw data'!M36</f>
        <v>2</v>
      </c>
      <c r="N36" s="2">
        <f>'Raw data'!N36</f>
        <v>1</v>
      </c>
      <c r="O36" s="2">
        <f>'Raw data'!O36</f>
        <v>2</v>
      </c>
      <c r="P36" s="2">
        <f>'Raw data'!P36</f>
        <v>3</v>
      </c>
      <c r="Q36" s="2">
        <f>'Raw data'!Q36</f>
        <v>2</v>
      </c>
      <c r="R36" s="17">
        <f>'Raw data'!R36</f>
        <v>2</v>
      </c>
      <c r="S36" s="1">
        <f>'Raw data'!S36</f>
        <v>1</v>
      </c>
      <c r="T36" s="1">
        <f>'Raw data'!T36</f>
        <v>2</v>
      </c>
      <c r="U36" s="1">
        <f>'Raw data'!U36</f>
        <v>2</v>
      </c>
      <c r="V36" s="1">
        <f>'Raw data'!V36</f>
        <v>2</v>
      </c>
      <c r="W36" s="17">
        <f>'Raw data'!W36</f>
        <v>3</v>
      </c>
      <c r="X36" s="1">
        <f>'Raw data'!X36</f>
        <v>2</v>
      </c>
      <c r="Y36" s="1">
        <f>'Raw data'!Y36</f>
        <v>2</v>
      </c>
      <c r="Z36" s="1">
        <f>'Raw data'!Z36</f>
        <v>2</v>
      </c>
      <c r="AA36" s="18">
        <f>'Raw data'!AA36</f>
        <v>3</v>
      </c>
      <c r="AB36" s="11">
        <f>'Raw data'!AB36</f>
        <v>2</v>
      </c>
      <c r="AC36" s="12">
        <f>'Raw data'!AC36</f>
        <v>3</v>
      </c>
      <c r="AD36" s="12">
        <f>'Raw data'!AD36</f>
        <v>2</v>
      </c>
      <c r="AE36" s="12">
        <f>'Raw data'!AE36</f>
        <v>3</v>
      </c>
      <c r="AF36" s="13">
        <f>'Raw data'!AF36</f>
        <v>2</v>
      </c>
      <c r="AG36" s="50">
        <f>6-'Raw data'!AG36</f>
        <v>3</v>
      </c>
      <c r="AH36" s="51">
        <f>6-'Raw data'!AH36</f>
        <v>2</v>
      </c>
      <c r="AI36" s="2">
        <f>'Raw data'!AI36</f>
        <v>3</v>
      </c>
      <c r="AJ36" s="6">
        <f>'Raw data'!AJ36</f>
        <v>1</v>
      </c>
      <c r="AK36" s="4">
        <f>'Raw data'!AK36</f>
        <v>4</v>
      </c>
      <c r="AL36" s="4">
        <f>'Raw data'!AL36</f>
        <v>3</v>
      </c>
      <c r="AM36" s="4">
        <f>'Raw data'!AM36</f>
        <v>2</v>
      </c>
      <c r="AN36" s="4">
        <f>'Raw data'!AN36</f>
        <v>3</v>
      </c>
      <c r="AO36" s="4">
        <f>'Raw data'!AO36</f>
        <v>2</v>
      </c>
      <c r="AP36" s="11">
        <f>'Raw data'!AP36</f>
        <v>4</v>
      </c>
      <c r="AQ36" s="12">
        <f>'Raw data'!AQ36</f>
        <v>3</v>
      </c>
      <c r="AR36" s="12">
        <f>'Raw data'!AR36</f>
        <v>2</v>
      </c>
      <c r="AS36" s="12">
        <f>'Raw data'!AS36</f>
        <v>1</v>
      </c>
      <c r="AT36" s="13">
        <f>'Raw data'!AT36</f>
        <v>2</v>
      </c>
      <c r="AU36" s="4">
        <f t="shared" si="0"/>
        <v>0</v>
      </c>
    </row>
    <row r="37" spans="1:47" x14ac:dyDescent="0.25">
      <c r="A37" s="3">
        <v>36</v>
      </c>
      <c r="B37" s="3" t="str">
        <f>'Raw data'!B37</f>
        <v>Mai Lan Anh Garment and Trading Co., Ltd.</v>
      </c>
      <c r="C37" s="3" t="str">
        <f>'Raw data'!C37</f>
        <v>Apparel</v>
      </c>
      <c r="D37" s="3" t="str">
        <f>'Raw data'!D37</f>
        <v>Small</v>
      </c>
      <c r="E37" s="3" t="str">
        <f>'Raw data'!E37</f>
        <v>&lt;= VND 3 bil</v>
      </c>
      <c r="F37" s="3" t="str">
        <f>'Raw data'!F37</f>
        <v>11 to 100</v>
      </c>
      <c r="G37" s="3" t="str">
        <f>'Raw data'!G37</f>
        <v>Ltd</v>
      </c>
      <c r="H37" s="3" t="str">
        <f>'Raw data'!H37</f>
        <v>Female</v>
      </c>
      <c r="I37" s="3" t="str">
        <f>'Raw data'!I37</f>
        <v>26 to 35</v>
      </c>
      <c r="J37" s="3" t="str">
        <f>'Raw data'!J37</f>
        <v>&lt;10</v>
      </c>
      <c r="K37" s="3" t="str">
        <f>'Raw data'!K37</f>
        <v>Employee</v>
      </c>
      <c r="L37" s="3" t="str">
        <f>'Raw data'!L37</f>
        <v xml:space="preserve">	sales@mailananh.com</v>
      </c>
      <c r="M37" s="5">
        <f>'Raw data'!M37</f>
        <v>1</v>
      </c>
      <c r="N37" s="2">
        <f>'Raw data'!N37</f>
        <v>2</v>
      </c>
      <c r="O37" s="2">
        <f>'Raw data'!O37</f>
        <v>2</v>
      </c>
      <c r="P37" s="2">
        <f>'Raw data'!P37</f>
        <v>3</v>
      </c>
      <c r="Q37" s="2">
        <f>'Raw data'!Q37</f>
        <v>1</v>
      </c>
      <c r="R37" s="17">
        <f>'Raw data'!R37</f>
        <v>1</v>
      </c>
      <c r="S37" s="1">
        <f>'Raw data'!S37</f>
        <v>3</v>
      </c>
      <c r="T37" s="1">
        <f>'Raw data'!T37</f>
        <v>3</v>
      </c>
      <c r="U37" s="1">
        <f>'Raw data'!U37</f>
        <v>3</v>
      </c>
      <c r="V37" s="1">
        <f>'Raw data'!V37</f>
        <v>3</v>
      </c>
      <c r="W37" s="17">
        <f>'Raw data'!W37</f>
        <v>3</v>
      </c>
      <c r="X37" s="1">
        <f>'Raw data'!X37</f>
        <v>1</v>
      </c>
      <c r="Y37" s="1">
        <f>'Raw data'!Y37</f>
        <v>3</v>
      </c>
      <c r="Z37" s="1">
        <f>'Raw data'!Z37</f>
        <v>2</v>
      </c>
      <c r="AA37" s="18">
        <f>'Raw data'!AA37</f>
        <v>3</v>
      </c>
      <c r="AB37" s="11">
        <f>'Raw data'!AB37</f>
        <v>3</v>
      </c>
      <c r="AC37" s="12">
        <f>'Raw data'!AC37</f>
        <v>3</v>
      </c>
      <c r="AD37" s="12">
        <f>'Raw data'!AD37</f>
        <v>3</v>
      </c>
      <c r="AE37" s="12">
        <f>'Raw data'!AE37</f>
        <v>2</v>
      </c>
      <c r="AF37" s="13">
        <f>'Raw data'!AF37</f>
        <v>2</v>
      </c>
      <c r="AG37" s="50">
        <f>6-'Raw data'!AG37</f>
        <v>2</v>
      </c>
      <c r="AH37" s="51">
        <f>6-'Raw data'!AH37</f>
        <v>2</v>
      </c>
      <c r="AI37" s="2">
        <f>'Raw data'!AI37</f>
        <v>3</v>
      </c>
      <c r="AJ37" s="6">
        <f>'Raw data'!AJ37</f>
        <v>3</v>
      </c>
      <c r="AK37" s="4">
        <f>'Raw data'!AK37</f>
        <v>2</v>
      </c>
      <c r="AL37" s="4">
        <f>'Raw data'!AL37</f>
        <v>2</v>
      </c>
      <c r="AM37" s="4">
        <f>'Raw data'!AM37</f>
        <v>3</v>
      </c>
      <c r="AN37" s="4">
        <f>'Raw data'!AN37</f>
        <v>2</v>
      </c>
      <c r="AO37" s="4">
        <f>'Raw data'!AO37</f>
        <v>1</v>
      </c>
      <c r="AP37" s="11">
        <f>'Raw data'!AP37</f>
        <v>4</v>
      </c>
      <c r="AQ37" s="12">
        <f>'Raw data'!AQ37</f>
        <v>3</v>
      </c>
      <c r="AR37" s="12">
        <f>'Raw data'!AR37</f>
        <v>1</v>
      </c>
      <c r="AS37" s="12">
        <f>'Raw data'!AS37</f>
        <v>2</v>
      </c>
      <c r="AT37" s="13">
        <f>'Raw data'!AT37</f>
        <v>2</v>
      </c>
      <c r="AU37" s="4">
        <f t="shared" si="0"/>
        <v>0</v>
      </c>
    </row>
    <row r="38" spans="1:47" x14ac:dyDescent="0.25">
      <c r="A38" s="3">
        <v>37</v>
      </c>
      <c r="B38" s="3" t="str">
        <f>'Raw data'!B38</f>
        <v>Nguyen Dinh Co Ltd.</v>
      </c>
      <c r="C38" s="3" t="str">
        <f>'Raw data'!C38</f>
        <v>Apparel</v>
      </c>
      <c r="D38" s="3" t="str">
        <f>'Raw data'!D38</f>
        <v>Small</v>
      </c>
      <c r="E38" s="3" t="str">
        <f>'Raw data'!E38</f>
        <v>&lt;= VND 3 bil</v>
      </c>
      <c r="F38" s="3" t="str">
        <f>'Raw data'!F38</f>
        <v>11 to 100</v>
      </c>
      <c r="G38" s="3" t="str">
        <f>'Raw data'!G38</f>
        <v>Ltd</v>
      </c>
      <c r="H38" s="3" t="str">
        <f>'Raw data'!H38</f>
        <v>Male</v>
      </c>
      <c r="I38" s="3" t="str">
        <f>'Raw data'!I38</f>
        <v>36 to 45</v>
      </c>
      <c r="J38" s="3" t="str">
        <f>'Raw data'!J38</f>
        <v>&lt;10</v>
      </c>
      <c r="K38" s="3" t="str">
        <f>'Raw data'!K38</f>
        <v>Manager</v>
      </c>
      <c r="L38" s="3" t="str">
        <f>'Raw data'!L38</f>
        <v xml:space="preserve">	thamxuan@gmail.com</v>
      </c>
      <c r="M38" s="5">
        <f>'Raw data'!M38</f>
        <v>3</v>
      </c>
      <c r="N38" s="2">
        <f>'Raw data'!N38</f>
        <v>2</v>
      </c>
      <c r="O38" s="2">
        <f>'Raw data'!O38</f>
        <v>3</v>
      </c>
      <c r="P38" s="2">
        <f>'Raw data'!P38</f>
        <v>2</v>
      </c>
      <c r="Q38" s="2">
        <f>'Raw data'!Q38</f>
        <v>2</v>
      </c>
      <c r="R38" s="17">
        <f>'Raw data'!R38</f>
        <v>2</v>
      </c>
      <c r="S38" s="1">
        <f>'Raw data'!S38</f>
        <v>1</v>
      </c>
      <c r="T38" s="1">
        <f>'Raw data'!T38</f>
        <v>4</v>
      </c>
      <c r="U38" s="1">
        <f>'Raw data'!U38</f>
        <v>3</v>
      </c>
      <c r="V38" s="1">
        <f>'Raw data'!V38</f>
        <v>4</v>
      </c>
      <c r="W38" s="17">
        <f>'Raw data'!W38</f>
        <v>2</v>
      </c>
      <c r="X38" s="1">
        <f>'Raw data'!X38</f>
        <v>2</v>
      </c>
      <c r="Y38" s="1">
        <f>'Raw data'!Y38</f>
        <v>2</v>
      </c>
      <c r="Z38" s="1">
        <f>'Raw data'!Z38</f>
        <v>3</v>
      </c>
      <c r="AA38" s="18">
        <f>'Raw data'!AA38</f>
        <v>2</v>
      </c>
      <c r="AB38" s="11">
        <f>'Raw data'!AB38</f>
        <v>2</v>
      </c>
      <c r="AC38" s="12">
        <f>'Raw data'!AC38</f>
        <v>3</v>
      </c>
      <c r="AD38" s="12">
        <f>'Raw data'!AD38</f>
        <v>1</v>
      </c>
      <c r="AE38" s="12">
        <f>'Raw data'!AE38</f>
        <v>1</v>
      </c>
      <c r="AF38" s="13">
        <f>'Raw data'!AF38</f>
        <v>1</v>
      </c>
      <c r="AG38" s="50">
        <f>6-'Raw data'!AG38</f>
        <v>1</v>
      </c>
      <c r="AH38" s="51">
        <f>6-'Raw data'!AH38</f>
        <v>3</v>
      </c>
      <c r="AI38" s="2">
        <f>'Raw data'!AI38</f>
        <v>4</v>
      </c>
      <c r="AJ38" s="6">
        <f>'Raw data'!AJ38</f>
        <v>1</v>
      </c>
      <c r="AK38" s="4">
        <f>'Raw data'!AK38</f>
        <v>2</v>
      </c>
      <c r="AL38" s="4">
        <f>'Raw data'!AL38</f>
        <v>1</v>
      </c>
      <c r="AM38" s="4">
        <f>'Raw data'!AM38</f>
        <v>2</v>
      </c>
      <c r="AN38" s="4">
        <f>'Raw data'!AN38</f>
        <v>2</v>
      </c>
      <c r="AO38" s="4">
        <f>'Raw data'!AO38</f>
        <v>1</v>
      </c>
      <c r="AP38" s="11">
        <f>'Raw data'!AP38</f>
        <v>4</v>
      </c>
      <c r="AQ38" s="12">
        <f>'Raw data'!AQ38</f>
        <v>2</v>
      </c>
      <c r="AR38" s="12">
        <f>'Raw data'!AR38</f>
        <v>3</v>
      </c>
      <c r="AS38" s="12">
        <f>'Raw data'!AS38</f>
        <v>2</v>
      </c>
      <c r="AT38" s="13">
        <f>'Raw data'!AT38</f>
        <v>2</v>
      </c>
      <c r="AU38" s="4">
        <f t="shared" si="0"/>
        <v>0</v>
      </c>
    </row>
    <row r="39" spans="1:47" x14ac:dyDescent="0.25">
      <c r="A39" s="3">
        <v>38</v>
      </c>
      <c r="B39" s="3" t="str">
        <f>'Raw data'!B39</f>
        <v>Tuan Nhan Co., Ltd.</v>
      </c>
      <c r="C39" s="3" t="str">
        <f>'Raw data'!C39</f>
        <v>Supplier</v>
      </c>
      <c r="D39" s="3" t="str">
        <f>'Raw data'!D39</f>
        <v>Small</v>
      </c>
      <c r="E39" s="3" t="str">
        <f>'Raw data'!E39</f>
        <v>&lt;= VND 20 bil</v>
      </c>
      <c r="F39" s="3" t="str">
        <f>'Raw data'!F39</f>
        <v>11 to 100</v>
      </c>
      <c r="G39" s="3" t="str">
        <f>'Raw data'!G39</f>
        <v>Ltd</v>
      </c>
      <c r="H39" s="3" t="str">
        <f>'Raw data'!H39</f>
        <v>Male</v>
      </c>
      <c r="I39" s="3" t="str">
        <f>'Raw data'!I39</f>
        <v>&gt;45</v>
      </c>
      <c r="J39" s="3" t="str">
        <f>'Raw data'!J39</f>
        <v>&lt;15</v>
      </c>
      <c r="K39" s="3" t="str">
        <f>'Raw data'!K39</f>
        <v>Manager</v>
      </c>
      <c r="L39" s="3" t="str">
        <f>'Raw data'!L39</f>
        <v>kinhdoanh@dettuannhan.com</v>
      </c>
      <c r="M39" s="5">
        <f>'Raw data'!M39</f>
        <v>4</v>
      </c>
      <c r="N39" s="2">
        <f>'Raw data'!N39</f>
        <v>4</v>
      </c>
      <c r="O39" s="2">
        <f>'Raw data'!O39</f>
        <v>3</v>
      </c>
      <c r="P39" s="2">
        <f>'Raw data'!P39</f>
        <v>3</v>
      </c>
      <c r="Q39" s="2">
        <f>'Raw data'!Q39</f>
        <v>3</v>
      </c>
      <c r="R39" s="17">
        <f>'Raw data'!R39</f>
        <v>4</v>
      </c>
      <c r="S39" s="1">
        <f>'Raw data'!S39</f>
        <v>4</v>
      </c>
      <c r="T39" s="1">
        <f>'Raw data'!T39</f>
        <v>5</v>
      </c>
      <c r="U39" s="1">
        <f>'Raw data'!U39</f>
        <v>3</v>
      </c>
      <c r="V39" s="1">
        <f>'Raw data'!V39</f>
        <v>5</v>
      </c>
      <c r="W39" s="17">
        <f>'Raw data'!W39</f>
        <v>4</v>
      </c>
      <c r="X39" s="1">
        <f>'Raw data'!X39</f>
        <v>5</v>
      </c>
      <c r="Y39" s="1">
        <f>'Raw data'!Y39</f>
        <v>4</v>
      </c>
      <c r="Z39" s="1">
        <f>'Raw data'!Z39</f>
        <v>5</v>
      </c>
      <c r="AA39" s="18">
        <f>'Raw data'!AA39</f>
        <v>5</v>
      </c>
      <c r="AB39" s="11">
        <f>'Raw data'!AB39</f>
        <v>4</v>
      </c>
      <c r="AC39" s="12">
        <f>'Raw data'!AC39</f>
        <v>4</v>
      </c>
      <c r="AD39" s="12">
        <f>'Raw data'!AD39</f>
        <v>3</v>
      </c>
      <c r="AE39" s="12">
        <f>'Raw data'!AE39</f>
        <v>4</v>
      </c>
      <c r="AF39" s="13">
        <f>'Raw data'!AF39</f>
        <v>4</v>
      </c>
      <c r="AG39" s="50">
        <f>6-'Raw data'!AG39</f>
        <v>5</v>
      </c>
      <c r="AH39" s="51">
        <f>6-'Raw data'!AH39</f>
        <v>4</v>
      </c>
      <c r="AI39" s="2">
        <f>'Raw data'!AI39</f>
        <v>4</v>
      </c>
      <c r="AJ39" s="6">
        <f>'Raw data'!AJ39</f>
        <v>5</v>
      </c>
      <c r="AK39" s="4">
        <f>'Raw data'!AK39</f>
        <v>5</v>
      </c>
      <c r="AL39" s="4">
        <f>'Raw data'!AL39</f>
        <v>3</v>
      </c>
      <c r="AM39" s="4">
        <f>'Raw data'!AM39</f>
        <v>5</v>
      </c>
      <c r="AN39" s="4">
        <f>'Raw data'!AN39</f>
        <v>5</v>
      </c>
      <c r="AO39" s="4">
        <f>'Raw data'!AO39</f>
        <v>4</v>
      </c>
      <c r="AP39" s="11">
        <f>'Raw data'!AP39</f>
        <v>5</v>
      </c>
      <c r="AQ39" s="12">
        <f>'Raw data'!AQ39</f>
        <v>2</v>
      </c>
      <c r="AR39" s="12">
        <f>'Raw data'!AR39</f>
        <v>5</v>
      </c>
      <c r="AS39" s="12">
        <f>'Raw data'!AS39</f>
        <v>4</v>
      </c>
      <c r="AT39" s="13">
        <f>'Raw data'!AT39</f>
        <v>2</v>
      </c>
      <c r="AU39" s="4">
        <f t="shared" si="0"/>
        <v>0</v>
      </c>
    </row>
    <row r="40" spans="1:47" x14ac:dyDescent="0.25">
      <c r="A40" s="3">
        <v>39</v>
      </c>
      <c r="B40" s="3" t="str">
        <f>'Raw data'!B40</f>
        <v>GFC Garment Co., LTd.</v>
      </c>
      <c r="C40" s="3" t="str">
        <f>'Raw data'!C40</f>
        <v>Apparel</v>
      </c>
      <c r="D40" s="3" t="str">
        <f>'Raw data'!D40</f>
        <v>Small</v>
      </c>
      <c r="E40" s="3" t="str">
        <f>'Raw data'!E40</f>
        <v>&lt;= VND 20 bil</v>
      </c>
      <c r="F40" s="3" t="str">
        <f>'Raw data'!F40</f>
        <v>11 to 100</v>
      </c>
      <c r="G40" s="3" t="str">
        <f>'Raw data'!G40</f>
        <v>Ltd</v>
      </c>
      <c r="H40" s="3" t="str">
        <f>'Raw data'!H40</f>
        <v>Male</v>
      </c>
      <c r="I40" s="3" t="str">
        <f>'Raw data'!I40</f>
        <v>26 to 35</v>
      </c>
      <c r="J40" s="3" t="str">
        <f>'Raw data'!J40</f>
        <v>&lt;5</v>
      </c>
      <c r="K40" s="3" t="str">
        <f>'Raw data'!K40</f>
        <v>Manager</v>
      </c>
      <c r="L40" s="3" t="str">
        <f>'Raw data'!L40</f>
        <v>designer1@gfcgarment.com</v>
      </c>
      <c r="M40" s="5">
        <f>'Raw data'!M40</f>
        <v>5</v>
      </c>
      <c r="N40" s="2">
        <f>'Raw data'!N40</f>
        <v>4</v>
      </c>
      <c r="O40" s="2">
        <f>'Raw data'!O40</f>
        <v>3</v>
      </c>
      <c r="P40" s="2">
        <f>'Raw data'!P40</f>
        <v>3</v>
      </c>
      <c r="Q40" s="2">
        <f>'Raw data'!Q40</f>
        <v>4</v>
      </c>
      <c r="R40" s="17">
        <f>'Raw data'!R40</f>
        <v>3</v>
      </c>
      <c r="S40" s="1">
        <f>'Raw data'!S40</f>
        <v>2</v>
      </c>
      <c r="T40" s="1">
        <f>'Raw data'!T40</f>
        <v>4</v>
      </c>
      <c r="U40" s="1">
        <f>'Raw data'!U40</f>
        <v>3</v>
      </c>
      <c r="V40" s="1">
        <f>'Raw data'!V40</f>
        <v>4</v>
      </c>
      <c r="W40" s="17">
        <f>'Raw data'!W40</f>
        <v>3</v>
      </c>
      <c r="X40" s="1">
        <f>'Raw data'!X40</f>
        <v>2</v>
      </c>
      <c r="Y40" s="1">
        <f>'Raw data'!Y40</f>
        <v>5</v>
      </c>
      <c r="Z40" s="1">
        <f>'Raw data'!Z40</f>
        <v>5</v>
      </c>
      <c r="AA40" s="18">
        <f>'Raw data'!AA40</f>
        <v>1</v>
      </c>
      <c r="AB40" s="11">
        <f>'Raw data'!AB40</f>
        <v>3</v>
      </c>
      <c r="AC40" s="12">
        <f>'Raw data'!AC40</f>
        <v>5</v>
      </c>
      <c r="AD40" s="12">
        <f>'Raw data'!AD40</f>
        <v>4</v>
      </c>
      <c r="AE40" s="12">
        <f>'Raw data'!AE40</f>
        <v>4</v>
      </c>
      <c r="AF40" s="13">
        <f>'Raw data'!AF40</f>
        <v>4</v>
      </c>
      <c r="AG40" s="50">
        <f>6-'Raw data'!AG40</f>
        <v>3</v>
      </c>
      <c r="AH40" s="51">
        <f>6-'Raw data'!AH40</f>
        <v>3</v>
      </c>
      <c r="AI40" s="2">
        <f>'Raw data'!AI40</f>
        <v>3</v>
      </c>
      <c r="AJ40" s="6">
        <f>'Raw data'!AJ40</f>
        <v>5</v>
      </c>
      <c r="AK40" s="4">
        <f>'Raw data'!AK40</f>
        <v>3</v>
      </c>
      <c r="AL40" s="4">
        <f>'Raw data'!AL40</f>
        <v>3</v>
      </c>
      <c r="AM40" s="4">
        <f>'Raw data'!AM40</f>
        <v>3</v>
      </c>
      <c r="AN40" s="4">
        <f>'Raw data'!AN40</f>
        <v>1</v>
      </c>
      <c r="AO40" s="4">
        <f>'Raw data'!AO40</f>
        <v>1</v>
      </c>
      <c r="AP40" s="11">
        <f>'Raw data'!AP40</f>
        <v>3</v>
      </c>
      <c r="AQ40" s="12">
        <f>'Raw data'!AQ40</f>
        <v>2</v>
      </c>
      <c r="AR40" s="12">
        <f>'Raw data'!AR40</f>
        <v>4</v>
      </c>
      <c r="AS40" s="12">
        <f>'Raw data'!AS40</f>
        <v>3</v>
      </c>
      <c r="AT40" s="13">
        <f>'Raw data'!AT40</f>
        <v>3</v>
      </c>
      <c r="AU40" s="4">
        <f t="shared" si="0"/>
        <v>0</v>
      </c>
    </row>
    <row r="41" spans="1:47" x14ac:dyDescent="0.25">
      <c r="A41" s="3">
        <v>40</v>
      </c>
      <c r="B41" s="3" t="str">
        <f>'Raw data'!B41</f>
        <v>Tai Khang Co., Ltd.</v>
      </c>
      <c r="C41" s="3" t="str">
        <f>'Raw data'!C41</f>
        <v>Apparel</v>
      </c>
      <c r="D41" s="3" t="str">
        <f>'Raw data'!D41</f>
        <v>Small</v>
      </c>
      <c r="E41" s="3" t="str">
        <f>'Raw data'!E41</f>
        <v>&lt;= VND 3 bil</v>
      </c>
      <c r="F41" s="3" t="str">
        <f>'Raw data'!F41</f>
        <v>11 to 100</v>
      </c>
      <c r="G41" s="3" t="str">
        <f>'Raw data'!G41</f>
        <v>Ltd</v>
      </c>
      <c r="H41" s="3" t="str">
        <f>'Raw data'!H41</f>
        <v>Female</v>
      </c>
      <c r="I41" s="3" t="str">
        <f>'Raw data'!I41</f>
        <v>36 to 45</v>
      </c>
      <c r="J41" s="3" t="str">
        <f>'Raw data'!J41</f>
        <v>&lt;10</v>
      </c>
      <c r="K41" s="3" t="str">
        <f>'Raw data'!K41</f>
        <v>Manager</v>
      </c>
      <c r="L41" s="3" t="str">
        <f>'Raw data'!L41</f>
        <v>taikhang.haiyen@gmail.com</v>
      </c>
      <c r="M41" s="5">
        <f>'Raw data'!M41</f>
        <v>4</v>
      </c>
      <c r="N41" s="2">
        <f>'Raw data'!N41</f>
        <v>4</v>
      </c>
      <c r="O41" s="2">
        <f>'Raw data'!O41</f>
        <v>3</v>
      </c>
      <c r="P41" s="2">
        <f>'Raw data'!P41</f>
        <v>3</v>
      </c>
      <c r="Q41" s="2">
        <f>'Raw data'!Q41</f>
        <v>3</v>
      </c>
      <c r="R41" s="17">
        <f>'Raw data'!R41</f>
        <v>3</v>
      </c>
      <c r="S41" s="1">
        <f>'Raw data'!S41</f>
        <v>3</v>
      </c>
      <c r="T41" s="1">
        <f>'Raw data'!T41</f>
        <v>3</v>
      </c>
      <c r="U41" s="1">
        <f>'Raw data'!U41</f>
        <v>1</v>
      </c>
      <c r="V41" s="1">
        <f>'Raw data'!V41</f>
        <v>4</v>
      </c>
      <c r="W41" s="17">
        <f>'Raw data'!W41</f>
        <v>4</v>
      </c>
      <c r="X41" s="1">
        <f>'Raw data'!X41</f>
        <v>4</v>
      </c>
      <c r="Y41" s="1">
        <f>'Raw data'!Y41</f>
        <v>3</v>
      </c>
      <c r="Z41" s="1">
        <f>'Raw data'!Z41</f>
        <v>4</v>
      </c>
      <c r="AA41" s="18">
        <f>'Raw data'!AA41</f>
        <v>3</v>
      </c>
      <c r="AB41" s="11">
        <f>'Raw data'!AB41</f>
        <v>5</v>
      </c>
      <c r="AC41" s="12">
        <f>'Raw data'!AC41</f>
        <v>5</v>
      </c>
      <c r="AD41" s="12">
        <f>'Raw data'!AD41</f>
        <v>5</v>
      </c>
      <c r="AE41" s="12">
        <f>'Raw data'!AE41</f>
        <v>4</v>
      </c>
      <c r="AF41" s="13">
        <f>'Raw data'!AF41</f>
        <v>4</v>
      </c>
      <c r="AG41" s="50">
        <f>6-'Raw data'!AG41</f>
        <v>4</v>
      </c>
      <c r="AH41" s="51">
        <f>6-'Raw data'!AH41</f>
        <v>4</v>
      </c>
      <c r="AI41" s="2">
        <f>'Raw data'!AI41</f>
        <v>5</v>
      </c>
      <c r="AJ41" s="6">
        <f>'Raw data'!AJ41</f>
        <v>4</v>
      </c>
      <c r="AK41" s="4">
        <f>'Raw data'!AK41</f>
        <v>3</v>
      </c>
      <c r="AL41" s="4">
        <f>'Raw data'!AL41</f>
        <v>4</v>
      </c>
      <c r="AM41" s="4">
        <f>'Raw data'!AM41</f>
        <v>3</v>
      </c>
      <c r="AN41" s="4">
        <f>'Raw data'!AN41</f>
        <v>3</v>
      </c>
      <c r="AO41" s="4">
        <f>'Raw data'!AO41</f>
        <v>4</v>
      </c>
      <c r="AP41" s="11">
        <f>'Raw data'!AP41</f>
        <v>4</v>
      </c>
      <c r="AQ41" s="12">
        <f>'Raw data'!AQ41</f>
        <v>3</v>
      </c>
      <c r="AR41" s="12">
        <f>'Raw data'!AR41</f>
        <v>3</v>
      </c>
      <c r="AS41" s="12">
        <f>'Raw data'!AS41</f>
        <v>4</v>
      </c>
      <c r="AT41" s="13">
        <f>'Raw data'!AT41</f>
        <v>3</v>
      </c>
      <c r="AU41" s="4">
        <f t="shared" si="0"/>
        <v>0</v>
      </c>
    </row>
    <row r="42" spans="1:47" x14ac:dyDescent="0.25">
      <c r="A42" s="3">
        <v>41</v>
      </c>
      <c r="B42" s="3" t="str">
        <f>'Raw data'!B42</f>
        <v>Thien Phat Trading Service Import Export Co., Ltd.</v>
      </c>
      <c r="C42" s="3" t="str">
        <f>'Raw data'!C42</f>
        <v>Apparel</v>
      </c>
      <c r="D42" s="3" t="str">
        <f>'Raw data'!D42</f>
        <v>Small</v>
      </c>
      <c r="E42" s="3" t="str">
        <f>'Raw data'!E42</f>
        <v>&lt;= VND 20 bil</v>
      </c>
      <c r="F42" s="3" t="str">
        <f>'Raw data'!F42</f>
        <v>11 to 100</v>
      </c>
      <c r="G42" s="3" t="str">
        <f>'Raw data'!G42</f>
        <v>Ltd</v>
      </c>
      <c r="H42" s="3" t="str">
        <f>'Raw data'!H42</f>
        <v>Female</v>
      </c>
      <c r="I42" s="3" t="str">
        <f>'Raw data'!I42</f>
        <v>26 to 35</v>
      </c>
      <c r="J42" s="3" t="str">
        <f>'Raw data'!J42</f>
        <v>&lt;5</v>
      </c>
      <c r="K42" s="3" t="str">
        <f>'Raw data'!K42</f>
        <v>Employee</v>
      </c>
      <c r="L42" s="3" t="str">
        <f>'Raw data'!L42</f>
        <v>maydongphuc.tp@gmail.com</v>
      </c>
      <c r="M42" s="5">
        <f>'Raw data'!M42</f>
        <v>3</v>
      </c>
      <c r="N42" s="2">
        <f>'Raw data'!N42</f>
        <v>5</v>
      </c>
      <c r="O42" s="2">
        <f>'Raw data'!O42</f>
        <v>3</v>
      </c>
      <c r="P42" s="2">
        <f>'Raw data'!P42</f>
        <v>3</v>
      </c>
      <c r="Q42" s="2">
        <f>'Raw data'!Q42</f>
        <v>5</v>
      </c>
      <c r="R42" s="17">
        <f>'Raw data'!R42</f>
        <v>4</v>
      </c>
      <c r="S42" s="1">
        <f>'Raw data'!S42</f>
        <v>3</v>
      </c>
      <c r="T42" s="1">
        <f>'Raw data'!T42</f>
        <v>5</v>
      </c>
      <c r="U42" s="1">
        <f>'Raw data'!U42</f>
        <v>3</v>
      </c>
      <c r="V42" s="1">
        <f>'Raw data'!V42</f>
        <v>5</v>
      </c>
      <c r="W42" s="17">
        <f>'Raw data'!W42</f>
        <v>3</v>
      </c>
      <c r="X42" s="1">
        <f>'Raw data'!X42</f>
        <v>4</v>
      </c>
      <c r="Y42" s="1">
        <f>'Raw data'!Y42</f>
        <v>3</v>
      </c>
      <c r="Z42" s="1">
        <f>'Raw data'!Z42</f>
        <v>5</v>
      </c>
      <c r="AA42" s="18">
        <f>'Raw data'!AA42</f>
        <v>5</v>
      </c>
      <c r="AB42" s="11">
        <f>'Raw data'!AB42</f>
        <v>3</v>
      </c>
      <c r="AC42" s="12">
        <f>'Raw data'!AC42</f>
        <v>3</v>
      </c>
      <c r="AD42" s="12">
        <f>'Raw data'!AD42</f>
        <v>3</v>
      </c>
      <c r="AE42" s="12">
        <f>'Raw data'!AE42</f>
        <v>3</v>
      </c>
      <c r="AF42" s="13">
        <f>'Raw data'!AF42</f>
        <v>3</v>
      </c>
      <c r="AG42" s="50">
        <f>6-'Raw data'!AG42</f>
        <v>5</v>
      </c>
      <c r="AH42" s="51">
        <f>6-'Raw data'!AH42</f>
        <v>4</v>
      </c>
      <c r="AI42" s="2">
        <f>'Raw data'!AI42</f>
        <v>3</v>
      </c>
      <c r="AJ42" s="6">
        <f>'Raw data'!AJ42</f>
        <v>4</v>
      </c>
      <c r="AK42" s="4">
        <f>'Raw data'!AK42</f>
        <v>4</v>
      </c>
      <c r="AL42" s="4">
        <f>'Raw data'!AL42</f>
        <v>2</v>
      </c>
      <c r="AM42" s="4">
        <f>'Raw data'!AM42</f>
        <v>2</v>
      </c>
      <c r="AN42" s="4">
        <f>'Raw data'!AN42</f>
        <v>2</v>
      </c>
      <c r="AO42" s="4">
        <f>'Raw data'!AO42</f>
        <v>2</v>
      </c>
      <c r="AP42" s="11">
        <f>'Raw data'!AP42</f>
        <v>5</v>
      </c>
      <c r="AQ42" s="12">
        <f>'Raw data'!AQ42</f>
        <v>4</v>
      </c>
      <c r="AR42" s="12">
        <f>'Raw data'!AR42</f>
        <v>4</v>
      </c>
      <c r="AS42" s="12">
        <f>'Raw data'!AS42</f>
        <v>4</v>
      </c>
      <c r="AT42" s="13">
        <f>'Raw data'!AT42</f>
        <v>3</v>
      </c>
      <c r="AU42" s="4">
        <f t="shared" si="0"/>
        <v>0</v>
      </c>
    </row>
    <row r="43" spans="1:47" x14ac:dyDescent="0.25">
      <c r="A43" s="3">
        <v>42</v>
      </c>
      <c r="B43" s="3" t="str">
        <f>'Raw data'!B43</f>
        <v>Diem Khanh Garment Textile Co., Ltd.</v>
      </c>
      <c r="C43" s="3" t="str">
        <f>'Raw data'!C43</f>
        <v>Apparel</v>
      </c>
      <c r="D43" s="3" t="str">
        <f>'Raw data'!D43</f>
        <v>Small</v>
      </c>
      <c r="E43" s="3" t="str">
        <f>'Raw data'!E43</f>
        <v>&lt;= VND 20 bil</v>
      </c>
      <c r="F43" s="3" t="str">
        <f>'Raw data'!F43</f>
        <v>11 to 100</v>
      </c>
      <c r="G43" s="3" t="str">
        <f>'Raw data'!G43</f>
        <v>Ltd</v>
      </c>
      <c r="H43" s="3" t="str">
        <f>'Raw data'!H43</f>
        <v>Female</v>
      </c>
      <c r="I43" s="3" t="str">
        <f>'Raw data'!I43</f>
        <v>26 to 35</v>
      </c>
      <c r="J43" s="3" t="str">
        <f>'Raw data'!J43</f>
        <v>&lt;3</v>
      </c>
      <c r="K43" s="3" t="str">
        <f>'Raw data'!K43</f>
        <v>Manager</v>
      </c>
      <c r="L43" s="3" t="str">
        <f>'Raw data'!L43</f>
        <v xml:space="preserve">	info.diemkhanh@gmail.com</v>
      </c>
      <c r="M43" s="5">
        <f>'Raw data'!M43</f>
        <v>2</v>
      </c>
      <c r="N43" s="2">
        <f>'Raw data'!N43</f>
        <v>2</v>
      </c>
      <c r="O43" s="2">
        <f>'Raw data'!O43</f>
        <v>3</v>
      </c>
      <c r="P43" s="2">
        <f>'Raw data'!P43</f>
        <v>2</v>
      </c>
      <c r="Q43" s="2">
        <f>'Raw data'!Q43</f>
        <v>2</v>
      </c>
      <c r="R43" s="17">
        <f>'Raw data'!R43</f>
        <v>2</v>
      </c>
      <c r="S43" s="1">
        <f>'Raw data'!S43</f>
        <v>3</v>
      </c>
      <c r="T43" s="1">
        <f>'Raw data'!T43</f>
        <v>3</v>
      </c>
      <c r="U43" s="1">
        <f>'Raw data'!U43</f>
        <v>2</v>
      </c>
      <c r="V43" s="1">
        <f>'Raw data'!V43</f>
        <v>3</v>
      </c>
      <c r="W43" s="17">
        <f>'Raw data'!W43</f>
        <v>3</v>
      </c>
      <c r="X43" s="1">
        <f>'Raw data'!X43</f>
        <v>1</v>
      </c>
      <c r="Y43" s="1">
        <f>'Raw data'!Y43</f>
        <v>2</v>
      </c>
      <c r="Z43" s="1">
        <f>'Raw data'!Z43</f>
        <v>3</v>
      </c>
      <c r="AA43" s="18">
        <f>'Raw data'!AA43</f>
        <v>2</v>
      </c>
      <c r="AB43" s="11">
        <f>'Raw data'!AB43</f>
        <v>2</v>
      </c>
      <c r="AC43" s="12">
        <f>'Raw data'!AC43</f>
        <v>2</v>
      </c>
      <c r="AD43" s="12">
        <f>'Raw data'!AD43</f>
        <v>2</v>
      </c>
      <c r="AE43" s="12">
        <f>'Raw data'!AE43</f>
        <v>3</v>
      </c>
      <c r="AF43" s="13">
        <f>'Raw data'!AF43</f>
        <v>2</v>
      </c>
      <c r="AG43" s="50">
        <f>6-'Raw data'!AG43</f>
        <v>2</v>
      </c>
      <c r="AH43" s="51">
        <f>6-'Raw data'!AH43</f>
        <v>3</v>
      </c>
      <c r="AI43" s="2">
        <f>'Raw data'!AI43</f>
        <v>4</v>
      </c>
      <c r="AJ43" s="6">
        <f>'Raw data'!AJ43</f>
        <v>2</v>
      </c>
      <c r="AK43" s="4">
        <f>'Raw data'!AK43</f>
        <v>3</v>
      </c>
      <c r="AL43" s="4">
        <f>'Raw data'!AL43</f>
        <v>4</v>
      </c>
      <c r="AM43" s="4">
        <f>'Raw data'!AM43</f>
        <v>3</v>
      </c>
      <c r="AN43" s="4">
        <f>'Raw data'!AN43</f>
        <v>3</v>
      </c>
      <c r="AO43" s="4">
        <f>'Raw data'!AO43</f>
        <v>3</v>
      </c>
      <c r="AP43" s="11">
        <f>'Raw data'!AP43</f>
        <v>3</v>
      </c>
      <c r="AQ43" s="12">
        <f>'Raw data'!AQ43</f>
        <v>2</v>
      </c>
      <c r="AR43" s="12">
        <f>'Raw data'!AR43</f>
        <v>2</v>
      </c>
      <c r="AS43" s="12">
        <f>'Raw data'!AS43</f>
        <v>2</v>
      </c>
      <c r="AT43" s="13">
        <f>'Raw data'!AT43</f>
        <v>3</v>
      </c>
      <c r="AU43" s="4">
        <f t="shared" si="0"/>
        <v>0</v>
      </c>
    </row>
    <row r="44" spans="1:47" x14ac:dyDescent="0.25">
      <c r="A44" s="3">
        <v>43</v>
      </c>
      <c r="B44" s="3" t="str">
        <f>'Raw data'!B44</f>
        <v>Dong Thinh Garment Co., Ltd.</v>
      </c>
      <c r="C44" s="3" t="str">
        <f>'Raw data'!C44</f>
        <v>Apparel</v>
      </c>
      <c r="D44" s="3" t="str">
        <f>'Raw data'!D44</f>
        <v>Small</v>
      </c>
      <c r="E44" s="3" t="str">
        <f>'Raw data'!E44</f>
        <v>&lt;= VND 20 bil</v>
      </c>
      <c r="F44" s="3" t="str">
        <f>'Raw data'!F44</f>
        <v>11 to 100</v>
      </c>
      <c r="G44" s="3" t="str">
        <f>'Raw data'!G44</f>
        <v>Ltd</v>
      </c>
      <c r="H44" s="3" t="str">
        <f>'Raw data'!H44</f>
        <v>Male</v>
      </c>
      <c r="I44" s="3" t="str">
        <f>'Raw data'!I44</f>
        <v>26 to 35</v>
      </c>
      <c r="J44" s="3" t="str">
        <f>'Raw data'!J44</f>
        <v>&lt;5</v>
      </c>
      <c r="K44" s="3" t="str">
        <f>'Raw data'!K44</f>
        <v>Manager</v>
      </c>
      <c r="L44" s="3" t="str">
        <f>'Raw data'!L44</f>
        <v>nhamaydongthinhvvt@gmail.com</v>
      </c>
      <c r="M44" s="5">
        <f>'Raw data'!M44</f>
        <v>2</v>
      </c>
      <c r="N44" s="2">
        <f>'Raw data'!N44</f>
        <v>3</v>
      </c>
      <c r="O44" s="2">
        <f>'Raw data'!O44</f>
        <v>3</v>
      </c>
      <c r="P44" s="2">
        <f>'Raw data'!P44</f>
        <v>3</v>
      </c>
      <c r="Q44" s="2">
        <f>'Raw data'!Q44</f>
        <v>2</v>
      </c>
      <c r="R44" s="17">
        <f>'Raw data'!R44</f>
        <v>3</v>
      </c>
      <c r="S44" s="1">
        <f>'Raw data'!S44</f>
        <v>3</v>
      </c>
      <c r="T44" s="1">
        <f>'Raw data'!T44</f>
        <v>1</v>
      </c>
      <c r="U44" s="1">
        <f>'Raw data'!U44</f>
        <v>1</v>
      </c>
      <c r="V44" s="1">
        <f>'Raw data'!V44</f>
        <v>3</v>
      </c>
      <c r="W44" s="17">
        <f>'Raw data'!W44</f>
        <v>3</v>
      </c>
      <c r="X44" s="1">
        <f>'Raw data'!X44</f>
        <v>3</v>
      </c>
      <c r="Y44" s="1">
        <f>'Raw data'!Y44</f>
        <v>2</v>
      </c>
      <c r="Z44" s="1">
        <f>'Raw data'!Z44</f>
        <v>3</v>
      </c>
      <c r="AA44" s="18">
        <f>'Raw data'!AA44</f>
        <v>3</v>
      </c>
      <c r="AB44" s="11">
        <f>'Raw data'!AB44</f>
        <v>3</v>
      </c>
      <c r="AC44" s="12">
        <f>'Raw data'!AC44</f>
        <v>3</v>
      </c>
      <c r="AD44" s="12">
        <f>'Raw data'!AD44</f>
        <v>3</v>
      </c>
      <c r="AE44" s="12">
        <f>'Raw data'!AE44</f>
        <v>2</v>
      </c>
      <c r="AF44" s="13">
        <f>'Raw data'!AF44</f>
        <v>3</v>
      </c>
      <c r="AG44" s="50">
        <f>6-'Raw data'!AG44</f>
        <v>2</v>
      </c>
      <c r="AH44" s="51">
        <f>6-'Raw data'!AH44</f>
        <v>3</v>
      </c>
      <c r="AI44" s="2">
        <f>'Raw data'!AI44</f>
        <v>4</v>
      </c>
      <c r="AJ44" s="6">
        <f>'Raw data'!AJ44</f>
        <v>1</v>
      </c>
      <c r="AK44" s="4">
        <f>'Raw data'!AK44</f>
        <v>3</v>
      </c>
      <c r="AL44" s="4">
        <f>'Raw data'!AL44</f>
        <v>3</v>
      </c>
      <c r="AM44" s="4">
        <f>'Raw data'!AM44</f>
        <v>2</v>
      </c>
      <c r="AN44" s="4">
        <f>'Raw data'!AN44</f>
        <v>3</v>
      </c>
      <c r="AO44" s="4">
        <f>'Raw data'!AO44</f>
        <v>4</v>
      </c>
      <c r="AP44" s="11">
        <f>'Raw data'!AP44</f>
        <v>4</v>
      </c>
      <c r="AQ44" s="12">
        <f>'Raw data'!AQ44</f>
        <v>1</v>
      </c>
      <c r="AR44" s="12">
        <f>'Raw data'!AR44</f>
        <v>2</v>
      </c>
      <c r="AS44" s="12">
        <f>'Raw data'!AS44</f>
        <v>1</v>
      </c>
      <c r="AT44" s="13">
        <f>'Raw data'!AT44</f>
        <v>1</v>
      </c>
      <c r="AU44" s="4">
        <f t="shared" si="0"/>
        <v>0</v>
      </c>
    </row>
    <row r="45" spans="1:47" x14ac:dyDescent="0.25">
      <c r="A45" s="3">
        <v>44</v>
      </c>
      <c r="B45" s="3" t="str">
        <f>'Raw data'!B45</f>
        <v>Que Lam Fashion - Que Lam Import Export Garment Co., Ltd</v>
      </c>
      <c r="C45" s="3" t="str">
        <f>'Raw data'!C45</f>
        <v>Apparel</v>
      </c>
      <c r="D45" s="3" t="str">
        <f>'Raw data'!D45</f>
        <v>Small</v>
      </c>
      <c r="E45" s="3" t="str">
        <f>'Raw data'!E45</f>
        <v>&lt;= VND 3 bil</v>
      </c>
      <c r="F45" s="3" t="str">
        <f>'Raw data'!F45</f>
        <v>11 to 100</v>
      </c>
      <c r="G45" s="3" t="str">
        <f>'Raw data'!G45</f>
        <v>Ltd</v>
      </c>
      <c r="H45" s="3" t="str">
        <f>'Raw data'!H45</f>
        <v>Female</v>
      </c>
      <c r="I45" s="3" t="str">
        <f>'Raw data'!I45</f>
        <v>36 to 45</v>
      </c>
      <c r="J45" s="3" t="str">
        <f>'Raw data'!J45</f>
        <v>&lt;10</v>
      </c>
      <c r="K45" s="3" t="str">
        <f>'Raw data'!K45</f>
        <v>Manager</v>
      </c>
      <c r="L45" s="3" t="str">
        <f>'Raw data'!L45</f>
        <v>nguyenquehuong@me.com</v>
      </c>
      <c r="M45" s="5">
        <f>'Raw data'!M45</f>
        <v>3</v>
      </c>
      <c r="N45" s="2">
        <f>'Raw data'!N45</f>
        <v>3</v>
      </c>
      <c r="O45" s="2">
        <f>'Raw data'!O45</f>
        <v>2</v>
      </c>
      <c r="P45" s="2">
        <f>'Raw data'!P45</f>
        <v>3</v>
      </c>
      <c r="Q45" s="2">
        <f>'Raw data'!Q45</f>
        <v>3</v>
      </c>
      <c r="R45" s="17">
        <f>'Raw data'!R45</f>
        <v>2</v>
      </c>
      <c r="S45" s="1">
        <f>'Raw data'!S45</f>
        <v>1</v>
      </c>
      <c r="T45" s="1">
        <f>'Raw data'!T45</f>
        <v>2</v>
      </c>
      <c r="U45" s="1">
        <f>'Raw data'!U45</f>
        <v>2</v>
      </c>
      <c r="V45" s="1">
        <f>'Raw data'!V45</f>
        <v>5</v>
      </c>
      <c r="W45" s="17">
        <f>'Raw data'!W45</f>
        <v>2</v>
      </c>
      <c r="X45" s="1">
        <f>'Raw data'!X45</f>
        <v>2</v>
      </c>
      <c r="Y45" s="1">
        <f>'Raw data'!Y45</f>
        <v>3</v>
      </c>
      <c r="Z45" s="1">
        <f>'Raw data'!Z45</f>
        <v>3</v>
      </c>
      <c r="AA45" s="18">
        <f>'Raw data'!AA45</f>
        <v>3</v>
      </c>
      <c r="AB45" s="11">
        <f>'Raw data'!AB45</f>
        <v>3</v>
      </c>
      <c r="AC45" s="12">
        <f>'Raw data'!AC45</f>
        <v>3</v>
      </c>
      <c r="AD45" s="12">
        <f>'Raw data'!AD45</f>
        <v>2</v>
      </c>
      <c r="AE45" s="12">
        <f>'Raw data'!AE45</f>
        <v>2</v>
      </c>
      <c r="AF45" s="13">
        <f>'Raw data'!AF45</f>
        <v>4</v>
      </c>
      <c r="AG45" s="50">
        <f>6-'Raw data'!AG45</f>
        <v>3</v>
      </c>
      <c r="AH45" s="51">
        <f>6-'Raw data'!AH45</f>
        <v>2</v>
      </c>
      <c r="AI45" s="2">
        <f>'Raw data'!AI45</f>
        <v>1</v>
      </c>
      <c r="AJ45" s="6">
        <f>'Raw data'!AJ45</f>
        <v>1</v>
      </c>
      <c r="AK45" s="4">
        <f>'Raw data'!AK45</f>
        <v>1</v>
      </c>
      <c r="AL45" s="4">
        <f>'Raw data'!AL45</f>
        <v>1</v>
      </c>
      <c r="AM45" s="4">
        <f>'Raw data'!AM45</f>
        <v>1</v>
      </c>
      <c r="AN45" s="4">
        <f>'Raw data'!AN45</f>
        <v>3</v>
      </c>
      <c r="AO45" s="4">
        <f>'Raw data'!AO45</f>
        <v>1</v>
      </c>
      <c r="AP45" s="11">
        <f>'Raw data'!AP45</f>
        <v>3</v>
      </c>
      <c r="AQ45" s="12">
        <f>'Raw data'!AQ45</f>
        <v>4</v>
      </c>
      <c r="AR45" s="12">
        <f>'Raw data'!AR45</f>
        <v>5</v>
      </c>
      <c r="AS45" s="12">
        <f>'Raw data'!AS45</f>
        <v>4</v>
      </c>
      <c r="AT45" s="13">
        <f>'Raw data'!AT45</f>
        <v>4</v>
      </c>
      <c r="AU45" s="4">
        <f t="shared" si="0"/>
        <v>0</v>
      </c>
    </row>
    <row r="46" spans="1:47" x14ac:dyDescent="0.25">
      <c r="A46" s="3">
        <v>45</v>
      </c>
      <c r="B46" s="3" t="str">
        <f>'Raw data'!B46</f>
        <v>Minh Thu Fashion, Co., Ltd.</v>
      </c>
      <c r="C46" s="3" t="str">
        <f>'Raw data'!C46</f>
        <v>Apparel</v>
      </c>
      <c r="D46" s="3" t="str">
        <f>'Raw data'!D46</f>
        <v>Small</v>
      </c>
      <c r="E46" s="3" t="str">
        <f>'Raw data'!E46</f>
        <v>&lt;= VND 3 bil</v>
      </c>
      <c r="F46" s="3" t="str">
        <f>'Raw data'!F46</f>
        <v>1 to 10</v>
      </c>
      <c r="G46" s="3" t="str">
        <f>'Raw data'!G46</f>
        <v>Ltd</v>
      </c>
      <c r="H46" s="3" t="str">
        <f>'Raw data'!H46</f>
        <v>Male</v>
      </c>
      <c r="I46" s="3" t="str">
        <f>'Raw data'!I46</f>
        <v>36 to 45</v>
      </c>
      <c r="J46" s="3" t="str">
        <f>'Raw data'!J46</f>
        <v>&gt;=15</v>
      </c>
      <c r="K46" s="3" t="str">
        <f>'Raw data'!K46</f>
        <v>Manager</v>
      </c>
      <c r="L46" s="3" t="str">
        <f>'Raw data'!L46</f>
        <v>aodaiminhthu@yahoo.com</v>
      </c>
      <c r="M46" s="5">
        <f>'Raw data'!M46</f>
        <v>5</v>
      </c>
      <c r="N46" s="2">
        <f>'Raw data'!N46</f>
        <v>4</v>
      </c>
      <c r="O46" s="2">
        <f>'Raw data'!O46</f>
        <v>4</v>
      </c>
      <c r="P46" s="2">
        <f>'Raw data'!P46</f>
        <v>4</v>
      </c>
      <c r="Q46" s="2">
        <f>'Raw data'!Q46</f>
        <v>4</v>
      </c>
      <c r="R46" s="17">
        <f>'Raw data'!R46</f>
        <v>3</v>
      </c>
      <c r="S46" s="1">
        <f>'Raw data'!S46</f>
        <v>2</v>
      </c>
      <c r="T46" s="1">
        <f>'Raw data'!T46</f>
        <v>3</v>
      </c>
      <c r="U46" s="1">
        <f>'Raw data'!U46</f>
        <v>2</v>
      </c>
      <c r="V46" s="1">
        <f>'Raw data'!V46</f>
        <v>4</v>
      </c>
      <c r="W46" s="17">
        <f>'Raw data'!W46</f>
        <v>2</v>
      </c>
      <c r="X46" s="1">
        <f>'Raw data'!X46</f>
        <v>2</v>
      </c>
      <c r="Y46" s="1">
        <f>'Raw data'!Y46</f>
        <v>2</v>
      </c>
      <c r="Z46" s="1">
        <f>'Raw data'!Z46</f>
        <v>2</v>
      </c>
      <c r="AA46" s="18">
        <f>'Raw data'!AA46</f>
        <v>2</v>
      </c>
      <c r="AB46" s="11">
        <f>'Raw data'!AB46</f>
        <v>2</v>
      </c>
      <c r="AC46" s="12">
        <f>'Raw data'!AC46</f>
        <v>3</v>
      </c>
      <c r="AD46" s="12">
        <f>'Raw data'!AD46</f>
        <v>1</v>
      </c>
      <c r="AE46" s="12">
        <f>'Raw data'!AE46</f>
        <v>2</v>
      </c>
      <c r="AF46" s="13">
        <f>'Raw data'!AF46</f>
        <v>2</v>
      </c>
      <c r="AG46" s="50">
        <f>6-'Raw data'!AG46</f>
        <v>3</v>
      </c>
      <c r="AH46" s="51">
        <f>6-'Raw data'!AH46</f>
        <v>3</v>
      </c>
      <c r="AI46" s="2">
        <f>'Raw data'!AI46</f>
        <v>3</v>
      </c>
      <c r="AJ46" s="6">
        <f>'Raw data'!AJ46</f>
        <v>5</v>
      </c>
      <c r="AK46" s="4">
        <f>'Raw data'!AK46</f>
        <v>3</v>
      </c>
      <c r="AL46" s="4">
        <f>'Raw data'!AL46</f>
        <v>4</v>
      </c>
      <c r="AM46" s="4">
        <f>'Raw data'!AM46</f>
        <v>5</v>
      </c>
      <c r="AN46" s="4">
        <f>'Raw data'!AN46</f>
        <v>5</v>
      </c>
      <c r="AO46" s="4">
        <f>'Raw data'!AO46</f>
        <v>3</v>
      </c>
      <c r="AP46" s="11">
        <f>'Raw data'!AP46</f>
        <v>4</v>
      </c>
      <c r="AQ46" s="12">
        <f>'Raw data'!AQ46</f>
        <v>3</v>
      </c>
      <c r="AR46" s="12">
        <f>'Raw data'!AR46</f>
        <v>5</v>
      </c>
      <c r="AS46" s="12">
        <f>'Raw data'!AS46</f>
        <v>2</v>
      </c>
      <c r="AT46" s="13">
        <f>'Raw data'!AT46</f>
        <v>3</v>
      </c>
      <c r="AU46" s="4">
        <f t="shared" si="0"/>
        <v>0</v>
      </c>
    </row>
    <row r="47" spans="1:47" x14ac:dyDescent="0.25">
      <c r="A47" s="3">
        <v>46</v>
      </c>
      <c r="B47" s="3" t="str">
        <f>'Raw data'!B47</f>
        <v>Vinh Tai Manufacturing and Trading Co., Ltd.</v>
      </c>
      <c r="C47" s="3" t="str">
        <f>'Raw data'!C47</f>
        <v>Apparel</v>
      </c>
      <c r="D47" s="3" t="str">
        <f>'Raw data'!D47</f>
        <v>Small</v>
      </c>
      <c r="E47" s="3" t="str">
        <f>'Raw data'!E47</f>
        <v>&lt;= VND 20 bil</v>
      </c>
      <c r="F47" s="3" t="str">
        <f>'Raw data'!F47</f>
        <v>11 to 100</v>
      </c>
      <c r="G47" s="3" t="str">
        <f>'Raw data'!G47</f>
        <v>Ltd</v>
      </c>
      <c r="H47" s="3" t="str">
        <f>'Raw data'!H47</f>
        <v>Female</v>
      </c>
      <c r="I47" s="3" t="str">
        <f>'Raw data'!I47</f>
        <v>26 to 35</v>
      </c>
      <c r="J47" s="3" t="str">
        <f>'Raw data'!J47</f>
        <v>&lt;10</v>
      </c>
      <c r="K47" s="3" t="str">
        <f>'Raw data'!K47</f>
        <v>Employee</v>
      </c>
      <c r="L47" s="3" t="str">
        <f>'Raw data'!L47</f>
        <v>kinhdoanh@vinhtai.vn</v>
      </c>
      <c r="M47" s="5">
        <f>'Raw data'!M47</f>
        <v>3</v>
      </c>
      <c r="N47" s="2">
        <f>'Raw data'!N47</f>
        <v>3</v>
      </c>
      <c r="O47" s="2">
        <f>'Raw data'!O47</f>
        <v>4</v>
      </c>
      <c r="P47" s="2">
        <f>'Raw data'!P47</f>
        <v>3</v>
      </c>
      <c r="Q47" s="2">
        <f>'Raw data'!Q47</f>
        <v>3</v>
      </c>
      <c r="R47" s="17">
        <f>'Raw data'!R47</f>
        <v>3</v>
      </c>
      <c r="S47" s="1">
        <f>'Raw data'!S47</f>
        <v>3</v>
      </c>
      <c r="T47" s="1">
        <f>'Raw data'!T47</f>
        <v>3</v>
      </c>
      <c r="U47" s="1">
        <f>'Raw data'!U47</f>
        <v>3</v>
      </c>
      <c r="V47" s="1">
        <f>'Raw data'!V47</f>
        <v>3</v>
      </c>
      <c r="W47" s="17">
        <f>'Raw data'!W47</f>
        <v>3</v>
      </c>
      <c r="X47" s="1">
        <f>'Raw data'!X47</f>
        <v>3</v>
      </c>
      <c r="Y47" s="1">
        <f>'Raw data'!Y47</f>
        <v>3</v>
      </c>
      <c r="Z47" s="1">
        <f>'Raw data'!Z47</f>
        <v>3</v>
      </c>
      <c r="AA47" s="18">
        <f>'Raw data'!AA47</f>
        <v>2</v>
      </c>
      <c r="AB47" s="11">
        <f>'Raw data'!AB47</f>
        <v>3</v>
      </c>
      <c r="AC47" s="12">
        <f>'Raw data'!AC47</f>
        <v>2</v>
      </c>
      <c r="AD47" s="12">
        <f>'Raw data'!AD47</f>
        <v>4</v>
      </c>
      <c r="AE47" s="12">
        <f>'Raw data'!AE47</f>
        <v>2</v>
      </c>
      <c r="AF47" s="13">
        <f>'Raw data'!AF47</f>
        <v>2</v>
      </c>
      <c r="AG47" s="50">
        <f>6-'Raw data'!AG47</f>
        <v>3</v>
      </c>
      <c r="AH47" s="51">
        <f>6-'Raw data'!AH47</f>
        <v>3</v>
      </c>
      <c r="AI47" s="2">
        <f>'Raw data'!AI47</f>
        <v>2</v>
      </c>
      <c r="AJ47" s="6">
        <f>'Raw data'!AJ47</f>
        <v>2</v>
      </c>
      <c r="AK47" s="4">
        <f>'Raw data'!AK47</f>
        <v>4</v>
      </c>
      <c r="AL47" s="4">
        <f>'Raw data'!AL47</f>
        <v>5</v>
      </c>
      <c r="AM47" s="4">
        <f>'Raw data'!AM47</f>
        <v>3</v>
      </c>
      <c r="AN47" s="4">
        <f>'Raw data'!AN47</f>
        <v>4</v>
      </c>
      <c r="AO47" s="4">
        <f>'Raw data'!AO47</f>
        <v>3</v>
      </c>
      <c r="AP47" s="11">
        <f>'Raw data'!AP47</f>
        <v>5</v>
      </c>
      <c r="AQ47" s="12">
        <f>'Raw data'!AQ47</f>
        <v>5</v>
      </c>
      <c r="AR47" s="12">
        <f>'Raw data'!AR47</f>
        <v>5</v>
      </c>
      <c r="AS47" s="12">
        <f>'Raw data'!AS47</f>
        <v>5</v>
      </c>
      <c r="AT47" s="13">
        <f>'Raw data'!AT47</f>
        <v>5</v>
      </c>
      <c r="AU47" s="4">
        <f t="shared" si="0"/>
        <v>0</v>
      </c>
    </row>
    <row r="48" spans="1:47" x14ac:dyDescent="0.25">
      <c r="A48" s="3">
        <v>47</v>
      </c>
      <c r="B48" s="3" t="str">
        <f>'Raw data'!B48</f>
        <v>Tin Dat Garment Co., Ltd.</v>
      </c>
      <c r="C48" s="3" t="str">
        <f>'Raw data'!C48</f>
        <v>Apparel</v>
      </c>
      <c r="D48" s="3" t="str">
        <f>'Raw data'!D48</f>
        <v>Small</v>
      </c>
      <c r="E48" s="3" t="str">
        <f>'Raw data'!E48</f>
        <v>&lt;= VND 3 bil</v>
      </c>
      <c r="F48" s="3" t="str">
        <f>'Raw data'!F48</f>
        <v>11 to 100</v>
      </c>
      <c r="G48" s="3" t="str">
        <f>'Raw data'!G48</f>
        <v>Ltd</v>
      </c>
      <c r="H48" s="3" t="str">
        <f>'Raw data'!H48</f>
        <v>Male</v>
      </c>
      <c r="I48" s="3" t="str">
        <f>'Raw data'!I48</f>
        <v>26 to 35</v>
      </c>
      <c r="J48" s="3" t="str">
        <f>'Raw data'!J48</f>
        <v>&lt;5</v>
      </c>
      <c r="K48" s="3" t="str">
        <f>'Raw data'!K48</f>
        <v>Employee</v>
      </c>
      <c r="L48" s="3" t="str">
        <f>'Raw data'!L48</f>
        <v>tindatco168@gmail.com</v>
      </c>
      <c r="M48" s="5">
        <f>'Raw data'!M48</f>
        <v>3</v>
      </c>
      <c r="N48" s="2">
        <f>'Raw data'!N48</f>
        <v>4</v>
      </c>
      <c r="O48" s="2">
        <f>'Raw data'!O48</f>
        <v>4</v>
      </c>
      <c r="P48" s="2">
        <f>'Raw data'!P48</f>
        <v>3</v>
      </c>
      <c r="Q48" s="2">
        <f>'Raw data'!Q48</f>
        <v>3</v>
      </c>
      <c r="R48" s="17">
        <f>'Raw data'!R48</f>
        <v>3</v>
      </c>
      <c r="S48" s="1">
        <f>'Raw data'!S48</f>
        <v>5</v>
      </c>
      <c r="T48" s="1">
        <f>'Raw data'!T48</f>
        <v>3</v>
      </c>
      <c r="U48" s="1">
        <f>'Raw data'!U48</f>
        <v>4</v>
      </c>
      <c r="V48" s="1">
        <f>'Raw data'!V48</f>
        <v>4</v>
      </c>
      <c r="W48" s="17">
        <f>'Raw data'!W48</f>
        <v>2</v>
      </c>
      <c r="X48" s="1">
        <f>'Raw data'!X48</f>
        <v>2</v>
      </c>
      <c r="Y48" s="1">
        <f>'Raw data'!Y48</f>
        <v>3</v>
      </c>
      <c r="Z48" s="1">
        <f>'Raw data'!Z48</f>
        <v>3</v>
      </c>
      <c r="AA48" s="18">
        <f>'Raw data'!AA48</f>
        <v>2</v>
      </c>
      <c r="AB48" s="11">
        <f>'Raw data'!AB48</f>
        <v>5</v>
      </c>
      <c r="AC48" s="12">
        <f>'Raw data'!AC48</f>
        <v>4</v>
      </c>
      <c r="AD48" s="12">
        <f>'Raw data'!AD48</f>
        <v>3</v>
      </c>
      <c r="AE48" s="12">
        <f>'Raw data'!AE48</f>
        <v>4</v>
      </c>
      <c r="AF48" s="13">
        <f>'Raw data'!AF48</f>
        <v>4</v>
      </c>
      <c r="AG48" s="50">
        <f>6-'Raw data'!AG48</f>
        <v>4</v>
      </c>
      <c r="AH48" s="51">
        <f>6-'Raw data'!AH48</f>
        <v>3</v>
      </c>
      <c r="AI48" s="2">
        <f>'Raw data'!AI48</f>
        <v>4</v>
      </c>
      <c r="AJ48" s="6">
        <f>'Raw data'!AJ48</f>
        <v>4</v>
      </c>
      <c r="AK48" s="4">
        <f>'Raw data'!AK48</f>
        <v>4</v>
      </c>
      <c r="AL48" s="4">
        <f>'Raw data'!AL48</f>
        <v>4</v>
      </c>
      <c r="AM48" s="4">
        <f>'Raw data'!AM48</f>
        <v>2</v>
      </c>
      <c r="AN48" s="4">
        <f>'Raw data'!AN48</f>
        <v>4</v>
      </c>
      <c r="AO48" s="4">
        <f>'Raw data'!AO48</f>
        <v>1</v>
      </c>
      <c r="AP48" s="11">
        <f>'Raw data'!AP48</f>
        <v>2</v>
      </c>
      <c r="AQ48" s="12">
        <f>'Raw data'!AQ48</f>
        <v>5</v>
      </c>
      <c r="AR48" s="12">
        <f>'Raw data'!AR48</f>
        <v>4</v>
      </c>
      <c r="AS48" s="12">
        <f>'Raw data'!AS48</f>
        <v>3</v>
      </c>
      <c r="AT48" s="13">
        <f>'Raw data'!AT48</f>
        <v>3</v>
      </c>
      <c r="AU48" s="4">
        <f t="shared" si="0"/>
        <v>0</v>
      </c>
    </row>
    <row r="49" spans="1:47" x14ac:dyDescent="0.25">
      <c r="A49" s="3">
        <v>48</v>
      </c>
      <c r="B49" s="3" t="str">
        <f>'Raw data'!B49</f>
        <v>An Phuc Garment Import Trading Service</v>
      </c>
      <c r="C49" s="3" t="str">
        <f>'Raw data'!C49</f>
        <v>Apparel</v>
      </c>
      <c r="D49" s="3" t="str">
        <f>'Raw data'!D49</f>
        <v>Small</v>
      </c>
      <c r="E49" s="3" t="str">
        <f>'Raw data'!E49</f>
        <v>&lt;= VND 20 bil</v>
      </c>
      <c r="F49" s="3" t="str">
        <f>'Raw data'!F49</f>
        <v>11 to 100</v>
      </c>
      <c r="G49" s="3" t="str">
        <f>'Raw data'!G49</f>
        <v>Ltd</v>
      </c>
      <c r="H49" s="3" t="str">
        <f>'Raw data'!H49</f>
        <v>Male</v>
      </c>
      <c r="I49" s="3" t="str">
        <f>'Raw data'!I49</f>
        <v>36 to 45</v>
      </c>
      <c r="J49" s="3" t="str">
        <f>'Raw data'!J49</f>
        <v>&lt;3</v>
      </c>
      <c r="K49" s="3" t="str">
        <f>'Raw data'!K49</f>
        <v>Manager</v>
      </c>
      <c r="L49" s="3" t="str">
        <f>'Raw data'!L49</f>
        <v>anphucgarment@gmail.com</v>
      </c>
      <c r="M49" s="5">
        <f>'Raw data'!M49</f>
        <v>1</v>
      </c>
      <c r="N49" s="2">
        <f>'Raw data'!N49</f>
        <v>1</v>
      </c>
      <c r="O49" s="2">
        <f>'Raw data'!O49</f>
        <v>2</v>
      </c>
      <c r="P49" s="2">
        <f>'Raw data'!P49</f>
        <v>1</v>
      </c>
      <c r="Q49" s="2">
        <f>'Raw data'!Q49</f>
        <v>2</v>
      </c>
      <c r="R49" s="17">
        <f>'Raw data'!R49</f>
        <v>2</v>
      </c>
      <c r="S49" s="1">
        <f>'Raw data'!S49</f>
        <v>2</v>
      </c>
      <c r="T49" s="1">
        <f>'Raw data'!T49</f>
        <v>2</v>
      </c>
      <c r="U49" s="1">
        <f>'Raw data'!U49</f>
        <v>1</v>
      </c>
      <c r="V49" s="1">
        <f>'Raw data'!V49</f>
        <v>3</v>
      </c>
      <c r="W49" s="17">
        <f>'Raw data'!W49</f>
        <v>1</v>
      </c>
      <c r="X49" s="1">
        <f>'Raw data'!X49</f>
        <v>2</v>
      </c>
      <c r="Y49" s="1">
        <f>'Raw data'!Y49</f>
        <v>2</v>
      </c>
      <c r="Z49" s="1">
        <f>'Raw data'!Z49</f>
        <v>3</v>
      </c>
      <c r="AA49" s="18">
        <f>'Raw data'!AA49</f>
        <v>3</v>
      </c>
      <c r="AB49" s="11">
        <f>'Raw data'!AB49</f>
        <v>2</v>
      </c>
      <c r="AC49" s="12">
        <f>'Raw data'!AC49</f>
        <v>2</v>
      </c>
      <c r="AD49" s="12">
        <f>'Raw data'!AD49</f>
        <v>2</v>
      </c>
      <c r="AE49" s="12">
        <f>'Raw data'!AE49</f>
        <v>2</v>
      </c>
      <c r="AF49" s="13">
        <f>'Raw data'!AF49</f>
        <v>2</v>
      </c>
      <c r="AG49" s="50">
        <f>6-'Raw data'!AG49</f>
        <v>2</v>
      </c>
      <c r="AH49" s="51">
        <f>6-'Raw data'!AH49</f>
        <v>3</v>
      </c>
      <c r="AI49" s="2">
        <f>'Raw data'!AI49</f>
        <v>2</v>
      </c>
      <c r="AJ49" s="6">
        <f>'Raw data'!AJ49</f>
        <v>3</v>
      </c>
      <c r="AK49" s="4">
        <f>'Raw data'!AK49</f>
        <v>2</v>
      </c>
      <c r="AL49" s="4">
        <f>'Raw data'!AL49</f>
        <v>2</v>
      </c>
      <c r="AM49" s="4">
        <f>'Raw data'!AM49</f>
        <v>2</v>
      </c>
      <c r="AN49" s="4">
        <f>'Raw data'!AN49</f>
        <v>4</v>
      </c>
      <c r="AO49" s="4">
        <f>'Raw data'!AO49</f>
        <v>1</v>
      </c>
      <c r="AP49" s="11">
        <f>'Raw data'!AP49</f>
        <v>5</v>
      </c>
      <c r="AQ49" s="12">
        <f>'Raw data'!AQ49</f>
        <v>2</v>
      </c>
      <c r="AR49" s="12">
        <f>'Raw data'!AR49</f>
        <v>5</v>
      </c>
      <c r="AS49" s="12">
        <f>'Raw data'!AS49</f>
        <v>2</v>
      </c>
      <c r="AT49" s="13">
        <f>'Raw data'!AT49</f>
        <v>2</v>
      </c>
      <c r="AU49" s="4">
        <f t="shared" si="0"/>
        <v>0</v>
      </c>
    </row>
    <row r="50" spans="1:47" x14ac:dyDescent="0.25">
      <c r="A50" s="3">
        <v>49</v>
      </c>
      <c r="B50" s="3" t="str">
        <f>'Raw data'!B50</f>
        <v>Thien Thanh Binh Production and Trading Co., Ltd.</v>
      </c>
      <c r="C50" s="3" t="str">
        <f>'Raw data'!C50</f>
        <v>Apparel</v>
      </c>
      <c r="D50" s="3" t="str">
        <f>'Raw data'!D50</f>
        <v>Small</v>
      </c>
      <c r="E50" s="3" t="str">
        <f>'Raw data'!E50</f>
        <v>&lt;= VND 20 bil</v>
      </c>
      <c r="F50" s="3" t="str">
        <f>'Raw data'!F50</f>
        <v>11 to 100</v>
      </c>
      <c r="G50" s="3" t="str">
        <f>'Raw data'!G50</f>
        <v>Ltd</v>
      </c>
      <c r="H50" s="3" t="str">
        <f>'Raw data'!H50</f>
        <v>Female</v>
      </c>
      <c r="I50" s="3" t="str">
        <f>'Raw data'!I50</f>
        <v>36 to 45</v>
      </c>
      <c r="J50" s="3" t="str">
        <f>'Raw data'!J50</f>
        <v>&lt;5</v>
      </c>
      <c r="K50" s="3" t="str">
        <f>'Raw data'!K50</f>
        <v>Employee</v>
      </c>
      <c r="L50" s="3" t="str">
        <f>'Raw data'!L50</f>
        <v xml:space="preserve">	thienthanhbinh@gmail.com</v>
      </c>
      <c r="M50" s="5">
        <f>'Raw data'!M50</f>
        <v>1</v>
      </c>
      <c r="N50" s="2">
        <f>'Raw data'!N50</f>
        <v>3</v>
      </c>
      <c r="O50" s="2">
        <f>'Raw data'!O50</f>
        <v>3</v>
      </c>
      <c r="P50" s="2">
        <f>'Raw data'!P50</f>
        <v>2</v>
      </c>
      <c r="Q50" s="2">
        <f>'Raw data'!Q50</f>
        <v>2</v>
      </c>
      <c r="R50" s="17">
        <f>'Raw data'!R50</f>
        <v>2</v>
      </c>
      <c r="S50" s="1">
        <f>'Raw data'!S50</f>
        <v>3</v>
      </c>
      <c r="T50" s="1">
        <f>'Raw data'!T50</f>
        <v>3</v>
      </c>
      <c r="U50" s="1">
        <f>'Raw data'!U50</f>
        <v>3</v>
      </c>
      <c r="V50" s="1">
        <f>'Raw data'!V50</f>
        <v>3</v>
      </c>
      <c r="W50" s="17">
        <f>'Raw data'!W50</f>
        <v>2</v>
      </c>
      <c r="X50" s="1">
        <f>'Raw data'!X50</f>
        <v>2</v>
      </c>
      <c r="Y50" s="1">
        <f>'Raw data'!Y50</f>
        <v>2</v>
      </c>
      <c r="Z50" s="1">
        <f>'Raw data'!Z50</f>
        <v>3</v>
      </c>
      <c r="AA50" s="18">
        <f>'Raw data'!AA50</f>
        <v>3</v>
      </c>
      <c r="AB50" s="11">
        <f>'Raw data'!AB50</f>
        <v>3</v>
      </c>
      <c r="AC50" s="12">
        <f>'Raw data'!AC50</f>
        <v>3</v>
      </c>
      <c r="AD50" s="12">
        <f>'Raw data'!AD50</f>
        <v>2</v>
      </c>
      <c r="AE50" s="12">
        <f>'Raw data'!AE50</f>
        <v>3</v>
      </c>
      <c r="AF50" s="13">
        <f>'Raw data'!AF50</f>
        <v>3</v>
      </c>
      <c r="AG50" s="50">
        <f>6-'Raw data'!AG50</f>
        <v>3</v>
      </c>
      <c r="AH50" s="51">
        <f>6-'Raw data'!AH50</f>
        <v>3</v>
      </c>
      <c r="AI50" s="2">
        <f>'Raw data'!AI50</f>
        <v>3</v>
      </c>
      <c r="AJ50" s="6">
        <f>'Raw data'!AJ50</f>
        <v>2</v>
      </c>
      <c r="AK50" s="4">
        <f>'Raw data'!AK50</f>
        <v>4</v>
      </c>
      <c r="AL50" s="4">
        <f>'Raw data'!AL50</f>
        <v>3</v>
      </c>
      <c r="AM50" s="4">
        <f>'Raw data'!AM50</f>
        <v>3</v>
      </c>
      <c r="AN50" s="4">
        <f>'Raw data'!AN50</f>
        <v>4</v>
      </c>
      <c r="AO50" s="4">
        <f>'Raw data'!AO50</f>
        <v>2</v>
      </c>
      <c r="AP50" s="11">
        <f>'Raw data'!AP50</f>
        <v>5</v>
      </c>
      <c r="AQ50" s="12">
        <f>'Raw data'!AQ50</f>
        <v>4</v>
      </c>
      <c r="AR50" s="12">
        <f>'Raw data'!AR50</f>
        <v>3</v>
      </c>
      <c r="AS50" s="12">
        <f>'Raw data'!AS50</f>
        <v>3</v>
      </c>
      <c r="AT50" s="13">
        <f>'Raw data'!AT50</f>
        <v>4</v>
      </c>
      <c r="AU50" s="4">
        <f t="shared" si="0"/>
        <v>0</v>
      </c>
    </row>
    <row r="51" spans="1:47" x14ac:dyDescent="0.25">
      <c r="A51" s="3">
        <v>50</v>
      </c>
      <c r="B51" s="3" t="str">
        <f>'Raw data'!B51</f>
        <v>Loc Phuoc Anh Company</v>
      </c>
      <c r="C51" s="3" t="str">
        <f>'Raw data'!C51</f>
        <v>Apparel</v>
      </c>
      <c r="D51" s="3" t="str">
        <f>'Raw data'!D51</f>
        <v>Small</v>
      </c>
      <c r="E51" s="3" t="str">
        <f>'Raw data'!E51</f>
        <v>&lt;= VND 3 bil</v>
      </c>
      <c r="F51" s="3" t="str">
        <f>'Raw data'!F51</f>
        <v>11 to 100</v>
      </c>
      <c r="G51" s="3" t="str">
        <f>'Raw data'!G51</f>
        <v>Private</v>
      </c>
      <c r="H51" s="3" t="str">
        <f>'Raw data'!H51</f>
        <v>Female</v>
      </c>
      <c r="I51" s="3" t="str">
        <f>'Raw data'!I51</f>
        <v>36 to 45</v>
      </c>
      <c r="J51" s="3" t="str">
        <f>'Raw data'!J51</f>
        <v>&lt;15</v>
      </c>
      <c r="K51" s="3" t="str">
        <f>'Raw data'!K51</f>
        <v>Manager</v>
      </c>
      <c r="L51" s="3" t="str">
        <f>'Raw data'!L51</f>
        <v xml:space="preserve">	locphuocanh@yahoo.com.vn</v>
      </c>
      <c r="M51" s="5">
        <f>'Raw data'!M51</f>
        <v>5</v>
      </c>
      <c r="N51" s="2">
        <f>'Raw data'!N51</f>
        <v>5</v>
      </c>
      <c r="O51" s="2">
        <f>'Raw data'!O51</f>
        <v>3</v>
      </c>
      <c r="P51" s="2">
        <f>'Raw data'!P51</f>
        <v>4</v>
      </c>
      <c r="Q51" s="2">
        <f>'Raw data'!Q51</f>
        <v>4</v>
      </c>
      <c r="R51" s="17">
        <f>'Raw data'!R51</f>
        <v>5</v>
      </c>
      <c r="S51" s="1">
        <f>'Raw data'!S51</f>
        <v>3</v>
      </c>
      <c r="T51" s="1">
        <f>'Raw data'!T51</f>
        <v>4</v>
      </c>
      <c r="U51" s="1">
        <f>'Raw data'!U51</f>
        <v>3</v>
      </c>
      <c r="V51" s="1">
        <f>'Raw data'!V51</f>
        <v>5</v>
      </c>
      <c r="W51" s="17">
        <f>'Raw data'!W51</f>
        <v>5</v>
      </c>
      <c r="X51" s="1">
        <f>'Raw data'!X51</f>
        <v>4</v>
      </c>
      <c r="Y51" s="1">
        <f>'Raw data'!Y51</f>
        <v>4</v>
      </c>
      <c r="Z51" s="1">
        <f>'Raw data'!Z51</f>
        <v>4</v>
      </c>
      <c r="AA51" s="18">
        <f>'Raw data'!AA51</f>
        <v>4</v>
      </c>
      <c r="AB51" s="11">
        <f>'Raw data'!AB51</f>
        <v>5</v>
      </c>
      <c r="AC51" s="12">
        <f>'Raw data'!AC51</f>
        <v>4</v>
      </c>
      <c r="AD51" s="12">
        <f>'Raw data'!AD51</f>
        <v>3</v>
      </c>
      <c r="AE51" s="12">
        <f>'Raw data'!AE51</f>
        <v>4</v>
      </c>
      <c r="AF51" s="13">
        <f>'Raw data'!AF51</f>
        <v>4</v>
      </c>
      <c r="AG51" s="50">
        <f>6-'Raw data'!AG51</f>
        <v>4</v>
      </c>
      <c r="AH51" s="51">
        <f>6-'Raw data'!AH51</f>
        <v>5</v>
      </c>
      <c r="AI51" s="2">
        <f>'Raw data'!AI51</f>
        <v>5</v>
      </c>
      <c r="AJ51" s="6">
        <f>'Raw data'!AJ51</f>
        <v>5</v>
      </c>
      <c r="AK51" s="4">
        <f>'Raw data'!AK51</f>
        <v>3</v>
      </c>
      <c r="AL51" s="4">
        <f>'Raw data'!AL51</f>
        <v>4</v>
      </c>
      <c r="AM51" s="4">
        <f>'Raw data'!AM51</f>
        <v>4</v>
      </c>
      <c r="AN51" s="4">
        <f>'Raw data'!AN51</f>
        <v>5</v>
      </c>
      <c r="AO51" s="4">
        <f>'Raw data'!AO51</f>
        <v>4</v>
      </c>
      <c r="AP51" s="11">
        <f>'Raw data'!AP51</f>
        <v>5</v>
      </c>
      <c r="AQ51" s="12">
        <f>'Raw data'!AQ51</f>
        <v>3</v>
      </c>
      <c r="AR51" s="12">
        <f>'Raw data'!AR51</f>
        <v>4</v>
      </c>
      <c r="AS51" s="12">
        <f>'Raw data'!AS51</f>
        <v>3</v>
      </c>
      <c r="AT51" s="13">
        <f>'Raw data'!AT51</f>
        <v>3</v>
      </c>
      <c r="AU51" s="4">
        <f t="shared" si="0"/>
        <v>0</v>
      </c>
    </row>
    <row r="52" spans="1:47" x14ac:dyDescent="0.25">
      <c r="A52" s="3">
        <v>51</v>
      </c>
      <c r="B52" s="3" t="str">
        <f>'Raw data'!B52</f>
        <v>Tri Dat Garment Co., Ltd.</v>
      </c>
      <c r="C52" s="3" t="str">
        <f>'Raw data'!C52</f>
        <v>Apparel</v>
      </c>
      <c r="D52" s="3" t="str">
        <f>'Raw data'!D52</f>
        <v>Small</v>
      </c>
      <c r="E52" s="3" t="str">
        <f>'Raw data'!E52</f>
        <v>&lt;= VND 20 bil</v>
      </c>
      <c r="F52" s="3" t="str">
        <f>'Raw data'!F52</f>
        <v>11 to 100</v>
      </c>
      <c r="G52" s="3" t="str">
        <f>'Raw data'!G52</f>
        <v>Ltd</v>
      </c>
      <c r="H52" s="3" t="str">
        <f>'Raw data'!H52</f>
        <v>Male</v>
      </c>
      <c r="I52" s="3" t="str">
        <f>'Raw data'!I52</f>
        <v>&lt;26</v>
      </c>
      <c r="J52" s="3" t="str">
        <f>'Raw data'!J52</f>
        <v>&lt;3</v>
      </c>
      <c r="K52" s="3" t="str">
        <f>'Raw data'!K52</f>
        <v>Employee</v>
      </c>
      <c r="L52" s="3" t="str">
        <f>'Raw data'!L52</f>
        <v>tridaco@hcm.vnn.vn</v>
      </c>
      <c r="M52" s="5">
        <f>'Raw data'!M52</f>
        <v>3</v>
      </c>
      <c r="N52" s="2">
        <f>'Raw data'!N52</f>
        <v>3</v>
      </c>
      <c r="O52" s="2">
        <f>'Raw data'!O52</f>
        <v>3</v>
      </c>
      <c r="P52" s="2">
        <f>'Raw data'!P52</f>
        <v>2</v>
      </c>
      <c r="Q52" s="2">
        <f>'Raw data'!Q52</f>
        <v>2</v>
      </c>
      <c r="R52" s="17">
        <f>'Raw data'!R52</f>
        <v>1</v>
      </c>
      <c r="S52" s="1">
        <f>'Raw data'!S52</f>
        <v>1</v>
      </c>
      <c r="T52" s="1">
        <f>'Raw data'!T52</f>
        <v>2</v>
      </c>
      <c r="U52" s="1">
        <f>'Raw data'!U52</f>
        <v>3</v>
      </c>
      <c r="V52" s="1">
        <f>'Raw data'!V52</f>
        <v>1</v>
      </c>
      <c r="W52" s="17">
        <f>'Raw data'!W52</f>
        <v>4</v>
      </c>
      <c r="X52" s="1">
        <f>'Raw data'!X52</f>
        <v>3</v>
      </c>
      <c r="Y52" s="1">
        <f>'Raw data'!Y52</f>
        <v>3</v>
      </c>
      <c r="Z52" s="1">
        <f>'Raw data'!Z52</f>
        <v>3</v>
      </c>
      <c r="AA52" s="18">
        <f>'Raw data'!AA52</f>
        <v>3</v>
      </c>
      <c r="AB52" s="11">
        <f>'Raw data'!AB52</f>
        <v>2</v>
      </c>
      <c r="AC52" s="12">
        <f>'Raw data'!AC52</f>
        <v>2</v>
      </c>
      <c r="AD52" s="12">
        <f>'Raw data'!AD52</f>
        <v>1</v>
      </c>
      <c r="AE52" s="12">
        <f>'Raw data'!AE52</f>
        <v>2</v>
      </c>
      <c r="AF52" s="13">
        <f>'Raw data'!AF52</f>
        <v>2</v>
      </c>
      <c r="AG52" s="50">
        <f>6-'Raw data'!AG52</f>
        <v>1</v>
      </c>
      <c r="AH52" s="51">
        <f>6-'Raw data'!AH52</f>
        <v>2</v>
      </c>
      <c r="AI52" s="2">
        <f>'Raw data'!AI52</f>
        <v>1</v>
      </c>
      <c r="AJ52" s="6">
        <f>'Raw data'!AJ52</f>
        <v>1</v>
      </c>
      <c r="AK52" s="4">
        <f>'Raw data'!AK52</f>
        <v>2</v>
      </c>
      <c r="AL52" s="4">
        <f>'Raw data'!AL52</f>
        <v>2</v>
      </c>
      <c r="AM52" s="4">
        <f>'Raw data'!AM52</f>
        <v>3</v>
      </c>
      <c r="AN52" s="4">
        <f>'Raw data'!AN52</f>
        <v>2</v>
      </c>
      <c r="AO52" s="4">
        <f>'Raw data'!AO52</f>
        <v>2</v>
      </c>
      <c r="AP52" s="11">
        <f>'Raw data'!AP52</f>
        <v>3</v>
      </c>
      <c r="AQ52" s="12">
        <f>'Raw data'!AQ52</f>
        <v>3</v>
      </c>
      <c r="AR52" s="12">
        <f>'Raw data'!AR52</f>
        <v>2</v>
      </c>
      <c r="AS52" s="12">
        <f>'Raw data'!AS52</f>
        <v>3</v>
      </c>
      <c r="AT52" s="13">
        <f>'Raw data'!AT52</f>
        <v>2</v>
      </c>
      <c r="AU52" s="4">
        <f t="shared" si="0"/>
        <v>0</v>
      </c>
    </row>
    <row r="53" spans="1:47" x14ac:dyDescent="0.25">
      <c r="A53" s="3">
        <v>52</v>
      </c>
      <c r="B53" s="3" t="str">
        <f>'Raw data'!B53</f>
        <v>Khang Khai Textile Co., Ltd</v>
      </c>
      <c r="C53" s="3" t="str">
        <f>'Raw data'!C53</f>
        <v>Supplier</v>
      </c>
      <c r="D53" s="3" t="str">
        <f>'Raw data'!D53</f>
        <v>Small</v>
      </c>
      <c r="E53" s="3" t="str">
        <f>'Raw data'!E53</f>
        <v>&lt;= VND 20 bil</v>
      </c>
      <c r="F53" s="3" t="str">
        <f>'Raw data'!F53</f>
        <v>11 to 100</v>
      </c>
      <c r="G53" s="3" t="str">
        <f>'Raw data'!G53</f>
        <v>Ltd</v>
      </c>
      <c r="H53" s="3" t="str">
        <f>'Raw data'!H53</f>
        <v>Male</v>
      </c>
      <c r="I53" s="3" t="str">
        <f>'Raw data'!I53</f>
        <v>36 to 45</v>
      </c>
      <c r="J53" s="3" t="str">
        <f>'Raw data'!J53</f>
        <v>&lt;10</v>
      </c>
      <c r="K53" s="3" t="str">
        <f>'Raw data'!K53</f>
        <v>Manager</v>
      </c>
      <c r="L53" s="3" t="str">
        <f>'Raw data'!L53</f>
        <v>khangkhaico@gmail.com</v>
      </c>
      <c r="M53" s="5">
        <f>'Raw data'!M53</f>
        <v>3</v>
      </c>
      <c r="N53" s="2">
        <f>'Raw data'!N53</f>
        <v>3</v>
      </c>
      <c r="O53" s="2">
        <f>'Raw data'!O53</f>
        <v>2</v>
      </c>
      <c r="P53" s="2">
        <f>'Raw data'!P53</f>
        <v>2</v>
      </c>
      <c r="Q53" s="2">
        <f>'Raw data'!Q53</f>
        <v>2</v>
      </c>
      <c r="R53" s="17">
        <f>'Raw data'!R53</f>
        <v>2</v>
      </c>
      <c r="S53" s="1">
        <f>'Raw data'!S53</f>
        <v>1</v>
      </c>
      <c r="T53" s="1">
        <f>'Raw data'!T53</f>
        <v>2</v>
      </c>
      <c r="U53" s="1">
        <f>'Raw data'!U53</f>
        <v>2</v>
      </c>
      <c r="V53" s="1">
        <f>'Raw data'!V53</f>
        <v>3</v>
      </c>
      <c r="W53" s="17">
        <f>'Raw data'!W53</f>
        <v>2</v>
      </c>
      <c r="X53" s="1">
        <f>'Raw data'!X53</f>
        <v>2</v>
      </c>
      <c r="Y53" s="1">
        <f>'Raw data'!Y53</f>
        <v>3</v>
      </c>
      <c r="Z53" s="1">
        <f>'Raw data'!Z53</f>
        <v>3</v>
      </c>
      <c r="AA53" s="18">
        <f>'Raw data'!AA53</f>
        <v>2</v>
      </c>
      <c r="AB53" s="11">
        <f>'Raw data'!AB53</f>
        <v>3</v>
      </c>
      <c r="AC53" s="12">
        <f>'Raw data'!AC53</f>
        <v>2</v>
      </c>
      <c r="AD53" s="12">
        <f>'Raw data'!AD53</f>
        <v>2</v>
      </c>
      <c r="AE53" s="12">
        <f>'Raw data'!AE53</f>
        <v>3</v>
      </c>
      <c r="AF53" s="13">
        <f>'Raw data'!AF53</f>
        <v>3</v>
      </c>
      <c r="AG53" s="50">
        <f>6-'Raw data'!AG53</f>
        <v>3</v>
      </c>
      <c r="AH53" s="51">
        <f>6-'Raw data'!AH53</f>
        <v>3</v>
      </c>
      <c r="AI53" s="2">
        <f>'Raw data'!AI53</f>
        <v>1</v>
      </c>
      <c r="AJ53" s="6">
        <f>'Raw data'!AJ53</f>
        <v>2</v>
      </c>
      <c r="AK53" s="4">
        <f>'Raw data'!AK53</f>
        <v>4</v>
      </c>
      <c r="AL53" s="4">
        <f>'Raw data'!AL53</f>
        <v>4</v>
      </c>
      <c r="AM53" s="4">
        <f>'Raw data'!AM53</f>
        <v>4</v>
      </c>
      <c r="AN53" s="4">
        <f>'Raw data'!AN53</f>
        <v>2</v>
      </c>
      <c r="AO53" s="4">
        <f>'Raw data'!AO53</f>
        <v>2</v>
      </c>
      <c r="AP53" s="11">
        <f>'Raw data'!AP53</f>
        <v>5</v>
      </c>
      <c r="AQ53" s="12">
        <f>'Raw data'!AQ53</f>
        <v>5</v>
      </c>
      <c r="AR53" s="12">
        <f>'Raw data'!AR53</f>
        <v>5</v>
      </c>
      <c r="AS53" s="12">
        <f>'Raw data'!AS53</f>
        <v>5</v>
      </c>
      <c r="AT53" s="13">
        <f>'Raw data'!AT53</f>
        <v>3</v>
      </c>
      <c r="AU53" s="4">
        <f t="shared" si="0"/>
        <v>0</v>
      </c>
    </row>
    <row r="54" spans="1:47" x14ac:dyDescent="0.25">
      <c r="A54" s="3">
        <v>53</v>
      </c>
      <c r="B54" s="3" t="str">
        <f>'Raw data'!B54</f>
        <v>Khang Nguyen Co., Ltd.</v>
      </c>
      <c r="C54" s="3" t="str">
        <f>'Raw data'!C54</f>
        <v>Supplier</v>
      </c>
      <c r="D54" s="3" t="str">
        <f>'Raw data'!D54</f>
        <v>Small</v>
      </c>
      <c r="E54" s="3" t="str">
        <f>'Raw data'!E54</f>
        <v>&lt;= VND 20 bil</v>
      </c>
      <c r="F54" s="3" t="str">
        <f>'Raw data'!F54</f>
        <v>11 to 100</v>
      </c>
      <c r="G54" s="3" t="str">
        <f>'Raw data'!G54</f>
        <v>Ltd</v>
      </c>
      <c r="H54" s="3" t="str">
        <f>'Raw data'!H54</f>
        <v>Male</v>
      </c>
      <c r="I54" s="3" t="str">
        <f>'Raw data'!I54</f>
        <v>36 to 45</v>
      </c>
      <c r="J54" s="3" t="str">
        <f>'Raw data'!J54</f>
        <v>&lt;15</v>
      </c>
      <c r="K54" s="3" t="str">
        <f>'Raw data'!K54</f>
        <v>Manager</v>
      </c>
      <c r="L54" s="3" t="str">
        <f>'Raw data'!L54</f>
        <v>knvn612@gmail.com</v>
      </c>
      <c r="M54" s="5">
        <f>'Raw data'!M54</f>
        <v>2</v>
      </c>
      <c r="N54" s="2">
        <f>'Raw data'!N54</f>
        <v>2</v>
      </c>
      <c r="O54" s="2">
        <f>'Raw data'!O54</f>
        <v>2</v>
      </c>
      <c r="P54" s="2">
        <f>'Raw data'!P54</f>
        <v>2</v>
      </c>
      <c r="Q54" s="2">
        <f>'Raw data'!Q54</f>
        <v>3</v>
      </c>
      <c r="R54" s="17">
        <f>'Raw data'!R54</f>
        <v>4</v>
      </c>
      <c r="S54" s="1">
        <f>'Raw data'!S54</f>
        <v>1</v>
      </c>
      <c r="T54" s="1">
        <f>'Raw data'!T54</f>
        <v>2</v>
      </c>
      <c r="U54" s="1">
        <f>'Raw data'!U54</f>
        <v>1</v>
      </c>
      <c r="V54" s="1">
        <f>'Raw data'!V54</f>
        <v>4</v>
      </c>
      <c r="W54" s="17">
        <f>'Raw data'!W54</f>
        <v>3</v>
      </c>
      <c r="X54" s="1">
        <f>'Raw data'!X54</f>
        <v>1</v>
      </c>
      <c r="Y54" s="1">
        <f>'Raw data'!Y54</f>
        <v>1</v>
      </c>
      <c r="Z54" s="1">
        <f>'Raw data'!Z54</f>
        <v>3</v>
      </c>
      <c r="AA54" s="18">
        <f>'Raw data'!AA54</f>
        <v>3</v>
      </c>
      <c r="AB54" s="11">
        <f>'Raw data'!AB54</f>
        <v>1</v>
      </c>
      <c r="AC54" s="12">
        <f>'Raw data'!AC54</f>
        <v>3</v>
      </c>
      <c r="AD54" s="12">
        <f>'Raw data'!AD54</f>
        <v>3</v>
      </c>
      <c r="AE54" s="12">
        <f>'Raw data'!AE54</f>
        <v>2</v>
      </c>
      <c r="AF54" s="13">
        <f>'Raw data'!AF54</f>
        <v>2</v>
      </c>
      <c r="AG54" s="50">
        <f>6-'Raw data'!AG54</f>
        <v>2</v>
      </c>
      <c r="AH54" s="51">
        <f>6-'Raw data'!AH54</f>
        <v>3</v>
      </c>
      <c r="AI54" s="2">
        <f>'Raw data'!AI54</f>
        <v>3</v>
      </c>
      <c r="AJ54" s="6">
        <f>'Raw data'!AJ54</f>
        <v>2</v>
      </c>
      <c r="AK54" s="4">
        <f>'Raw data'!AK54</f>
        <v>3</v>
      </c>
      <c r="AL54" s="4">
        <f>'Raw data'!AL54</f>
        <v>3</v>
      </c>
      <c r="AM54" s="4">
        <f>'Raw data'!AM54</f>
        <v>2</v>
      </c>
      <c r="AN54" s="4">
        <f>'Raw data'!AN54</f>
        <v>3</v>
      </c>
      <c r="AO54" s="4">
        <f>'Raw data'!AO54</f>
        <v>3</v>
      </c>
      <c r="AP54" s="11">
        <f>'Raw data'!AP54</f>
        <v>4</v>
      </c>
      <c r="AQ54" s="12">
        <f>'Raw data'!AQ54</f>
        <v>3</v>
      </c>
      <c r="AR54" s="12">
        <f>'Raw data'!AR54</f>
        <v>3</v>
      </c>
      <c r="AS54" s="12">
        <f>'Raw data'!AS54</f>
        <v>3</v>
      </c>
      <c r="AT54" s="13">
        <f>'Raw data'!AT54</f>
        <v>2</v>
      </c>
      <c r="AU54" s="4">
        <f t="shared" si="0"/>
        <v>0</v>
      </c>
    </row>
    <row r="55" spans="1:47" x14ac:dyDescent="0.25">
      <c r="A55" s="3">
        <v>54</v>
      </c>
      <c r="B55" s="3" t="str">
        <f>'Raw data'!B55</f>
        <v>Hanh Phuc Fashion Co., Ltd.</v>
      </c>
      <c r="C55" s="3" t="str">
        <f>'Raw data'!C55</f>
        <v>Apparel</v>
      </c>
      <c r="D55" s="3" t="str">
        <f>'Raw data'!D55</f>
        <v>Small</v>
      </c>
      <c r="E55" s="3" t="str">
        <f>'Raw data'!E55</f>
        <v>&lt;= VND 20 bil</v>
      </c>
      <c r="F55" s="3" t="str">
        <f>'Raw data'!F55</f>
        <v>11 to 100</v>
      </c>
      <c r="G55" s="3" t="str">
        <f>'Raw data'!G55</f>
        <v>Ltd</v>
      </c>
      <c r="H55" s="3" t="str">
        <f>'Raw data'!H55</f>
        <v>Female</v>
      </c>
      <c r="I55" s="3" t="str">
        <f>'Raw data'!I55</f>
        <v>26 to 35</v>
      </c>
      <c r="J55" s="3" t="str">
        <f>'Raw data'!J55</f>
        <v>&lt;5</v>
      </c>
      <c r="K55" s="3" t="str">
        <f>'Raw data'!K55</f>
        <v>Manager</v>
      </c>
      <c r="L55" s="3" t="str">
        <f>'Raw data'!L55</f>
        <v>happyfashionco@gmail.com</v>
      </c>
      <c r="M55" s="5">
        <f>'Raw data'!M55</f>
        <v>1</v>
      </c>
      <c r="N55" s="2">
        <f>'Raw data'!N55</f>
        <v>2</v>
      </c>
      <c r="O55" s="2">
        <f>'Raw data'!O55</f>
        <v>2</v>
      </c>
      <c r="P55" s="2">
        <f>'Raw data'!P55</f>
        <v>3</v>
      </c>
      <c r="Q55" s="2">
        <f>'Raw data'!Q55</f>
        <v>3</v>
      </c>
      <c r="R55" s="17">
        <f>'Raw data'!R55</f>
        <v>2</v>
      </c>
      <c r="S55" s="1">
        <f>'Raw data'!S55</f>
        <v>3</v>
      </c>
      <c r="T55" s="1">
        <f>'Raw data'!T55</f>
        <v>1</v>
      </c>
      <c r="U55" s="1">
        <f>'Raw data'!U55</f>
        <v>1</v>
      </c>
      <c r="V55" s="1">
        <f>'Raw data'!V55</f>
        <v>3</v>
      </c>
      <c r="W55" s="17">
        <f>'Raw data'!W55</f>
        <v>2</v>
      </c>
      <c r="X55" s="1">
        <f>'Raw data'!X55</f>
        <v>2</v>
      </c>
      <c r="Y55" s="1">
        <f>'Raw data'!Y55</f>
        <v>1</v>
      </c>
      <c r="Z55" s="1">
        <f>'Raw data'!Z55</f>
        <v>3</v>
      </c>
      <c r="AA55" s="18">
        <f>'Raw data'!AA55</f>
        <v>2</v>
      </c>
      <c r="AB55" s="11">
        <f>'Raw data'!AB55</f>
        <v>2</v>
      </c>
      <c r="AC55" s="12">
        <f>'Raw data'!AC55</f>
        <v>3</v>
      </c>
      <c r="AD55" s="12">
        <f>'Raw data'!AD55</f>
        <v>2</v>
      </c>
      <c r="AE55" s="12">
        <f>'Raw data'!AE55</f>
        <v>2</v>
      </c>
      <c r="AF55" s="13">
        <f>'Raw data'!AF55</f>
        <v>2</v>
      </c>
      <c r="AG55" s="50">
        <f>6-'Raw data'!AG55</f>
        <v>4</v>
      </c>
      <c r="AH55" s="51">
        <f>6-'Raw data'!AH55</f>
        <v>4</v>
      </c>
      <c r="AI55" s="2">
        <f>'Raw data'!AI55</f>
        <v>4</v>
      </c>
      <c r="AJ55" s="6">
        <f>'Raw data'!AJ55</f>
        <v>4</v>
      </c>
      <c r="AK55" s="4">
        <f>'Raw data'!AK55</f>
        <v>3</v>
      </c>
      <c r="AL55" s="4">
        <f>'Raw data'!AL55</f>
        <v>3</v>
      </c>
      <c r="AM55" s="4">
        <f>'Raw data'!AM55</f>
        <v>2</v>
      </c>
      <c r="AN55" s="4">
        <f>'Raw data'!AN55</f>
        <v>5</v>
      </c>
      <c r="AO55" s="4">
        <f>'Raw data'!AO55</f>
        <v>2</v>
      </c>
      <c r="AP55" s="11">
        <f>'Raw data'!AP55</f>
        <v>4</v>
      </c>
      <c r="AQ55" s="12">
        <f>'Raw data'!AQ55</f>
        <v>3</v>
      </c>
      <c r="AR55" s="12">
        <f>'Raw data'!AR55</f>
        <v>3</v>
      </c>
      <c r="AS55" s="12">
        <f>'Raw data'!AS55</f>
        <v>2</v>
      </c>
      <c r="AT55" s="13">
        <f>'Raw data'!AT55</f>
        <v>3</v>
      </c>
      <c r="AU55" s="4">
        <f t="shared" si="0"/>
        <v>0</v>
      </c>
    </row>
    <row r="56" spans="1:47" x14ac:dyDescent="0.25">
      <c r="A56" s="3">
        <v>55</v>
      </c>
      <c r="B56" s="3" t="str">
        <f>'Raw data'!B56</f>
        <v>Gia Hiep Production and Trading Co., Ltd.</v>
      </c>
      <c r="C56" s="3" t="str">
        <f>'Raw data'!C56</f>
        <v>Apparel</v>
      </c>
      <c r="D56" s="3" t="str">
        <f>'Raw data'!D56</f>
        <v>Small</v>
      </c>
      <c r="E56" s="3" t="str">
        <f>'Raw data'!E56</f>
        <v>&lt;= VND 3 bil</v>
      </c>
      <c r="F56" s="3" t="str">
        <f>'Raw data'!F56</f>
        <v>11 to 100</v>
      </c>
      <c r="G56" s="3" t="str">
        <f>'Raw data'!G56</f>
        <v>Ltd</v>
      </c>
      <c r="H56" s="3" t="str">
        <f>'Raw data'!H56</f>
        <v>Male</v>
      </c>
      <c r="I56" s="3" t="str">
        <f>'Raw data'!I56</f>
        <v>36 to 45</v>
      </c>
      <c r="J56" s="3" t="str">
        <f>'Raw data'!J56</f>
        <v>&lt;10</v>
      </c>
      <c r="K56" s="3" t="str">
        <f>'Raw data'!K56</f>
        <v>Manager</v>
      </c>
      <c r="L56" s="3" t="str">
        <f>'Raw data'!L56</f>
        <v>giahiepwise@yahoo.com.vn</v>
      </c>
      <c r="M56" s="5">
        <f>'Raw data'!M56</f>
        <v>3</v>
      </c>
      <c r="N56" s="2">
        <f>'Raw data'!N56</f>
        <v>1</v>
      </c>
      <c r="O56" s="2">
        <f>'Raw data'!O56</f>
        <v>2</v>
      </c>
      <c r="P56" s="2">
        <f>'Raw data'!P56</f>
        <v>2</v>
      </c>
      <c r="Q56" s="2">
        <f>'Raw data'!Q56</f>
        <v>2</v>
      </c>
      <c r="R56" s="17">
        <f>'Raw data'!R56</f>
        <v>2</v>
      </c>
      <c r="S56" s="1">
        <f>'Raw data'!S56</f>
        <v>1</v>
      </c>
      <c r="T56" s="1">
        <f>'Raw data'!T56</f>
        <v>2</v>
      </c>
      <c r="U56" s="1">
        <f>'Raw data'!U56</f>
        <v>1</v>
      </c>
      <c r="V56" s="1">
        <f>'Raw data'!V56</f>
        <v>3</v>
      </c>
      <c r="W56" s="17">
        <f>'Raw data'!W56</f>
        <v>3</v>
      </c>
      <c r="X56" s="1">
        <f>'Raw data'!X56</f>
        <v>3</v>
      </c>
      <c r="Y56" s="1">
        <f>'Raw data'!Y56</f>
        <v>1</v>
      </c>
      <c r="Z56" s="1">
        <f>'Raw data'!Z56</f>
        <v>3</v>
      </c>
      <c r="AA56" s="18">
        <f>'Raw data'!AA56</f>
        <v>3</v>
      </c>
      <c r="AB56" s="11">
        <f>'Raw data'!AB56</f>
        <v>1</v>
      </c>
      <c r="AC56" s="12">
        <f>'Raw data'!AC56</f>
        <v>2</v>
      </c>
      <c r="AD56" s="12">
        <f>'Raw data'!AD56</f>
        <v>2</v>
      </c>
      <c r="AE56" s="12">
        <f>'Raw data'!AE56</f>
        <v>2</v>
      </c>
      <c r="AF56" s="13">
        <f>'Raw data'!AF56</f>
        <v>2</v>
      </c>
      <c r="AG56" s="50">
        <f>6-'Raw data'!AG56</f>
        <v>2</v>
      </c>
      <c r="AH56" s="51">
        <f>6-'Raw data'!AH56</f>
        <v>2</v>
      </c>
      <c r="AI56" s="2">
        <f>'Raw data'!AI56</f>
        <v>1</v>
      </c>
      <c r="AJ56" s="6">
        <f>'Raw data'!AJ56</f>
        <v>2</v>
      </c>
      <c r="AK56" s="4">
        <f>'Raw data'!AK56</f>
        <v>2</v>
      </c>
      <c r="AL56" s="4">
        <f>'Raw data'!AL56</f>
        <v>3</v>
      </c>
      <c r="AM56" s="4">
        <f>'Raw data'!AM56</f>
        <v>2</v>
      </c>
      <c r="AN56" s="4">
        <f>'Raw data'!AN56</f>
        <v>1</v>
      </c>
      <c r="AO56" s="4">
        <f>'Raw data'!AO56</f>
        <v>1</v>
      </c>
      <c r="AP56" s="11">
        <f>'Raw data'!AP56</f>
        <v>4</v>
      </c>
      <c r="AQ56" s="12">
        <f>'Raw data'!AQ56</f>
        <v>3</v>
      </c>
      <c r="AR56" s="12">
        <f>'Raw data'!AR56</f>
        <v>2</v>
      </c>
      <c r="AS56" s="12">
        <f>'Raw data'!AS56</f>
        <v>2</v>
      </c>
      <c r="AT56" s="13">
        <f>'Raw data'!AT56</f>
        <v>2</v>
      </c>
      <c r="AU56" s="4">
        <f t="shared" si="0"/>
        <v>0</v>
      </c>
    </row>
    <row r="57" spans="1:47" x14ac:dyDescent="0.25">
      <c r="A57" s="3">
        <v>56</v>
      </c>
      <c r="B57" s="3" t="str">
        <f>'Raw data'!B57</f>
        <v>Dong Minh Production and Trading Co., Ltd.</v>
      </c>
      <c r="C57" s="3" t="str">
        <f>'Raw data'!C57</f>
        <v>Apparel</v>
      </c>
      <c r="D57" s="3" t="str">
        <f>'Raw data'!D57</f>
        <v>Small</v>
      </c>
      <c r="E57" s="3" t="str">
        <f>'Raw data'!E57</f>
        <v>&lt;= VND 20 bil</v>
      </c>
      <c r="F57" s="3" t="str">
        <f>'Raw data'!F57</f>
        <v>11 to 100</v>
      </c>
      <c r="G57" s="3" t="str">
        <f>'Raw data'!G57</f>
        <v>Ltd</v>
      </c>
      <c r="H57" s="3" t="str">
        <f>'Raw data'!H57</f>
        <v>Female</v>
      </c>
      <c r="I57" s="3" t="str">
        <f>'Raw data'!I57</f>
        <v>36 to 45</v>
      </c>
      <c r="J57" s="3" t="str">
        <f>'Raw data'!J57</f>
        <v>&lt;10</v>
      </c>
      <c r="K57" s="3" t="str">
        <f>'Raw data'!K57</f>
        <v>Manager</v>
      </c>
      <c r="L57" s="3" t="str">
        <f>'Raw data'!L57</f>
        <v>khuuletran@yahoo.com</v>
      </c>
      <c r="M57" s="5">
        <f>'Raw data'!M57</f>
        <v>3</v>
      </c>
      <c r="N57" s="2">
        <f>'Raw data'!N57</f>
        <v>3</v>
      </c>
      <c r="O57" s="2">
        <f>'Raw data'!O57</f>
        <v>2</v>
      </c>
      <c r="P57" s="2">
        <f>'Raw data'!P57</f>
        <v>3</v>
      </c>
      <c r="Q57" s="2">
        <f>'Raw data'!Q57</f>
        <v>3</v>
      </c>
      <c r="R57" s="17">
        <f>'Raw data'!R57</f>
        <v>4</v>
      </c>
      <c r="S57" s="1">
        <f>'Raw data'!S57</f>
        <v>4</v>
      </c>
      <c r="T57" s="1">
        <f>'Raw data'!T57</f>
        <v>3</v>
      </c>
      <c r="U57" s="1">
        <f>'Raw data'!U57</f>
        <v>3</v>
      </c>
      <c r="V57" s="1">
        <f>'Raw data'!V57</f>
        <v>4</v>
      </c>
      <c r="W57" s="17">
        <f>'Raw data'!W57</f>
        <v>4</v>
      </c>
      <c r="X57" s="1">
        <f>'Raw data'!X57</f>
        <v>3</v>
      </c>
      <c r="Y57" s="1">
        <f>'Raw data'!Y57</f>
        <v>4</v>
      </c>
      <c r="Z57" s="1">
        <f>'Raw data'!Z57</f>
        <v>5</v>
      </c>
      <c r="AA57" s="18">
        <f>'Raw data'!AA57</f>
        <v>4</v>
      </c>
      <c r="AB57" s="11">
        <f>'Raw data'!AB57</f>
        <v>3</v>
      </c>
      <c r="AC57" s="12">
        <f>'Raw data'!AC57</f>
        <v>3</v>
      </c>
      <c r="AD57" s="12">
        <f>'Raw data'!AD57</f>
        <v>3</v>
      </c>
      <c r="AE57" s="12">
        <f>'Raw data'!AE57</f>
        <v>3</v>
      </c>
      <c r="AF57" s="13">
        <f>'Raw data'!AF57</f>
        <v>3</v>
      </c>
      <c r="AG57" s="50">
        <f>6-'Raw data'!AG57</f>
        <v>3</v>
      </c>
      <c r="AH57" s="51">
        <f>6-'Raw data'!AH57</f>
        <v>4</v>
      </c>
      <c r="AI57" s="2">
        <f>'Raw data'!AI57</f>
        <v>3</v>
      </c>
      <c r="AJ57" s="6">
        <f>'Raw data'!AJ57</f>
        <v>4</v>
      </c>
      <c r="AK57" s="4">
        <f>'Raw data'!AK57</f>
        <v>4</v>
      </c>
      <c r="AL57" s="4">
        <f>'Raw data'!AL57</f>
        <v>3</v>
      </c>
      <c r="AM57" s="4">
        <f>'Raw data'!AM57</f>
        <v>4</v>
      </c>
      <c r="AN57" s="4">
        <f>'Raw data'!AN57</f>
        <v>4</v>
      </c>
      <c r="AO57" s="4">
        <f>'Raw data'!AO57</f>
        <v>4</v>
      </c>
      <c r="AP57" s="11">
        <f>'Raw data'!AP57</f>
        <v>4</v>
      </c>
      <c r="AQ57" s="12">
        <f>'Raw data'!AQ57</f>
        <v>2</v>
      </c>
      <c r="AR57" s="12">
        <f>'Raw data'!AR57</f>
        <v>3</v>
      </c>
      <c r="AS57" s="12">
        <f>'Raw data'!AS57</f>
        <v>4</v>
      </c>
      <c r="AT57" s="13">
        <f>'Raw data'!AT57</f>
        <v>2</v>
      </c>
      <c r="AU57" s="4">
        <f t="shared" si="0"/>
        <v>0</v>
      </c>
    </row>
    <row r="58" spans="1:47" x14ac:dyDescent="0.25">
      <c r="A58" s="3">
        <v>57</v>
      </c>
      <c r="B58" s="3" t="str">
        <f>'Raw data'!B58</f>
        <v>Truong Nam Production Trading and Service Co., Ltd.</v>
      </c>
      <c r="C58" s="3" t="str">
        <f>'Raw data'!C58</f>
        <v>Apparel</v>
      </c>
      <c r="D58" s="3" t="str">
        <f>'Raw data'!D58</f>
        <v>Small</v>
      </c>
      <c r="E58" s="3" t="str">
        <f>'Raw data'!E58</f>
        <v>&lt;= VND 3 bil</v>
      </c>
      <c r="F58" s="3" t="str">
        <f>'Raw data'!F58</f>
        <v>11 to 100</v>
      </c>
      <c r="G58" s="3" t="str">
        <f>'Raw data'!G58</f>
        <v>Ltd</v>
      </c>
      <c r="H58" s="3" t="str">
        <f>'Raw data'!H58</f>
        <v>Female</v>
      </c>
      <c r="I58" s="3" t="str">
        <f>'Raw data'!I58</f>
        <v>36 to 45</v>
      </c>
      <c r="J58" s="3" t="str">
        <f>'Raw data'!J58</f>
        <v>&lt;10</v>
      </c>
      <c r="K58" s="3" t="str">
        <f>'Raw data'!K58</f>
        <v>Manager</v>
      </c>
      <c r="L58" s="3" t="str">
        <f>'Raw data'!L58</f>
        <v>congtymaytruongnam@gmail.com</v>
      </c>
      <c r="M58" s="5">
        <f>'Raw data'!M58</f>
        <v>5</v>
      </c>
      <c r="N58" s="2">
        <f>'Raw data'!N58</f>
        <v>5</v>
      </c>
      <c r="O58" s="2">
        <f>'Raw data'!O58</f>
        <v>3</v>
      </c>
      <c r="P58" s="2">
        <f>'Raw data'!P58</f>
        <v>5</v>
      </c>
      <c r="Q58" s="2">
        <f>'Raw data'!Q58</f>
        <v>4</v>
      </c>
      <c r="R58" s="17">
        <f>'Raw data'!R58</f>
        <v>3</v>
      </c>
      <c r="S58" s="1">
        <f>'Raw data'!S58</f>
        <v>5</v>
      </c>
      <c r="T58" s="1">
        <f>'Raw data'!T58</f>
        <v>3</v>
      </c>
      <c r="U58" s="1">
        <f>'Raw data'!U58</f>
        <v>3</v>
      </c>
      <c r="V58" s="1">
        <f>'Raw data'!V58</f>
        <v>5</v>
      </c>
      <c r="W58" s="17">
        <f>'Raw data'!W58</f>
        <v>4</v>
      </c>
      <c r="X58" s="1">
        <f>'Raw data'!X58</f>
        <v>5</v>
      </c>
      <c r="Y58" s="1">
        <f>'Raw data'!Y58</f>
        <v>3</v>
      </c>
      <c r="Z58" s="1">
        <f>'Raw data'!Z58</f>
        <v>4</v>
      </c>
      <c r="AA58" s="18">
        <f>'Raw data'!AA58</f>
        <v>4</v>
      </c>
      <c r="AB58" s="11">
        <f>'Raw data'!AB58</f>
        <v>4</v>
      </c>
      <c r="AC58" s="12">
        <f>'Raw data'!AC58</f>
        <v>4</v>
      </c>
      <c r="AD58" s="12">
        <f>'Raw data'!AD58</f>
        <v>4</v>
      </c>
      <c r="AE58" s="12">
        <f>'Raw data'!AE58</f>
        <v>3</v>
      </c>
      <c r="AF58" s="13">
        <f>'Raw data'!AF58</f>
        <v>4</v>
      </c>
      <c r="AG58" s="50">
        <f>6-'Raw data'!AG58</f>
        <v>4</v>
      </c>
      <c r="AH58" s="51">
        <f>6-'Raw data'!AH58</f>
        <v>4</v>
      </c>
      <c r="AI58" s="2">
        <f>'Raw data'!AI58</f>
        <v>4</v>
      </c>
      <c r="AJ58" s="6">
        <f>'Raw data'!AJ58</f>
        <v>4</v>
      </c>
      <c r="AK58" s="4">
        <f>'Raw data'!AK58</f>
        <v>5</v>
      </c>
      <c r="AL58" s="4">
        <f>'Raw data'!AL58</f>
        <v>5</v>
      </c>
      <c r="AM58" s="4">
        <f>'Raw data'!AM58</f>
        <v>4</v>
      </c>
      <c r="AN58" s="4">
        <f>'Raw data'!AN58</f>
        <v>3</v>
      </c>
      <c r="AO58" s="4">
        <f>'Raw data'!AO58</f>
        <v>3</v>
      </c>
      <c r="AP58" s="11">
        <f>'Raw data'!AP58</f>
        <v>4</v>
      </c>
      <c r="AQ58" s="12">
        <f>'Raw data'!AQ58</f>
        <v>3</v>
      </c>
      <c r="AR58" s="12">
        <f>'Raw data'!AR58</f>
        <v>3</v>
      </c>
      <c r="AS58" s="12">
        <f>'Raw data'!AS58</f>
        <v>3</v>
      </c>
      <c r="AT58" s="13">
        <f>'Raw data'!AT58</f>
        <v>2</v>
      </c>
      <c r="AU58" s="4">
        <f t="shared" si="0"/>
        <v>0</v>
      </c>
    </row>
    <row r="59" spans="1:47" x14ac:dyDescent="0.25">
      <c r="A59" s="3">
        <v>58</v>
      </c>
      <c r="B59" s="3" t="str">
        <f>'Raw data'!B59</f>
        <v>Tin Ha Production Trading Import Export Co., Ltd.</v>
      </c>
      <c r="C59" s="3" t="str">
        <f>'Raw data'!C59</f>
        <v>Apparel</v>
      </c>
      <c r="D59" s="3" t="str">
        <f>'Raw data'!D59</f>
        <v>Small</v>
      </c>
      <c r="E59" s="3" t="str">
        <f>'Raw data'!E59</f>
        <v>&lt;= VND 3 bil</v>
      </c>
      <c r="F59" s="3" t="str">
        <f>'Raw data'!F59</f>
        <v>11 to 100</v>
      </c>
      <c r="G59" s="3" t="str">
        <f>'Raw data'!G59</f>
        <v>Ltd</v>
      </c>
      <c r="H59" s="3" t="str">
        <f>'Raw data'!H59</f>
        <v>Male</v>
      </c>
      <c r="I59" s="3" t="str">
        <f>'Raw data'!I59</f>
        <v>36 to 45</v>
      </c>
      <c r="J59" s="3" t="str">
        <f>'Raw data'!J59</f>
        <v>&lt;5</v>
      </c>
      <c r="K59" s="3" t="str">
        <f>'Raw data'!K59</f>
        <v>Manager</v>
      </c>
      <c r="L59" s="3" t="str">
        <f>'Raw data'!L59</f>
        <v xml:space="preserve">	tinhasocks@gmail.com</v>
      </c>
      <c r="M59" s="5">
        <f>'Raw data'!M59</f>
        <v>1</v>
      </c>
      <c r="N59" s="2">
        <f>'Raw data'!N59</f>
        <v>2</v>
      </c>
      <c r="O59" s="2">
        <f>'Raw data'!O59</f>
        <v>2</v>
      </c>
      <c r="P59" s="2">
        <f>'Raw data'!P59</f>
        <v>2</v>
      </c>
      <c r="Q59" s="2">
        <f>'Raw data'!Q59</f>
        <v>2</v>
      </c>
      <c r="R59" s="17">
        <f>'Raw data'!R59</f>
        <v>2</v>
      </c>
      <c r="S59" s="1">
        <f>'Raw data'!S59</f>
        <v>3</v>
      </c>
      <c r="T59" s="1">
        <f>'Raw data'!T59</f>
        <v>3</v>
      </c>
      <c r="U59" s="1">
        <f>'Raw data'!U59</f>
        <v>1</v>
      </c>
      <c r="V59" s="1">
        <f>'Raw data'!V59</f>
        <v>3</v>
      </c>
      <c r="W59" s="17">
        <f>'Raw data'!W59</f>
        <v>2</v>
      </c>
      <c r="X59" s="1">
        <f>'Raw data'!X59</f>
        <v>1</v>
      </c>
      <c r="Y59" s="1">
        <f>'Raw data'!Y59</f>
        <v>3</v>
      </c>
      <c r="Z59" s="1">
        <f>'Raw data'!Z59</f>
        <v>3</v>
      </c>
      <c r="AA59" s="18">
        <f>'Raw data'!AA59</f>
        <v>3</v>
      </c>
      <c r="AB59" s="11">
        <f>'Raw data'!AB59</f>
        <v>4</v>
      </c>
      <c r="AC59" s="12">
        <f>'Raw data'!AC59</f>
        <v>4</v>
      </c>
      <c r="AD59" s="12">
        <f>'Raw data'!AD59</f>
        <v>3</v>
      </c>
      <c r="AE59" s="12">
        <f>'Raw data'!AE59</f>
        <v>2</v>
      </c>
      <c r="AF59" s="13">
        <f>'Raw data'!AF59</f>
        <v>3</v>
      </c>
      <c r="AG59" s="50">
        <f>6-'Raw data'!AG59</f>
        <v>3</v>
      </c>
      <c r="AH59" s="51">
        <f>6-'Raw data'!AH59</f>
        <v>3</v>
      </c>
      <c r="AI59" s="2">
        <f>'Raw data'!AI59</f>
        <v>5</v>
      </c>
      <c r="AJ59" s="6">
        <f>'Raw data'!AJ59</f>
        <v>4</v>
      </c>
      <c r="AK59" s="4">
        <f>'Raw data'!AK59</f>
        <v>3</v>
      </c>
      <c r="AL59" s="4">
        <f>'Raw data'!AL59</f>
        <v>4</v>
      </c>
      <c r="AM59" s="4">
        <f>'Raw data'!AM59</f>
        <v>4</v>
      </c>
      <c r="AN59" s="4">
        <f>'Raw data'!AN59</f>
        <v>4</v>
      </c>
      <c r="AO59" s="4">
        <f>'Raw data'!AO59</f>
        <v>3</v>
      </c>
      <c r="AP59" s="11">
        <f>'Raw data'!AP59</f>
        <v>4</v>
      </c>
      <c r="AQ59" s="12">
        <f>'Raw data'!AQ59</f>
        <v>2</v>
      </c>
      <c r="AR59" s="12">
        <f>'Raw data'!AR59</f>
        <v>3</v>
      </c>
      <c r="AS59" s="12">
        <f>'Raw data'!AS59</f>
        <v>2</v>
      </c>
      <c r="AT59" s="13">
        <f>'Raw data'!AT59</f>
        <v>3</v>
      </c>
      <c r="AU59" s="4">
        <f t="shared" si="0"/>
        <v>0</v>
      </c>
    </row>
    <row r="60" spans="1:47" x14ac:dyDescent="0.25">
      <c r="A60" s="3">
        <v>59</v>
      </c>
      <c r="B60" s="3" t="str">
        <f>'Raw data'!B60</f>
        <v>Kien Phong Trading Production Co., Ltd.</v>
      </c>
      <c r="C60" s="3" t="str">
        <f>'Raw data'!C60</f>
        <v>Apparel</v>
      </c>
      <c r="D60" s="3" t="str">
        <f>'Raw data'!D60</f>
        <v>Small</v>
      </c>
      <c r="E60" s="3" t="str">
        <f>'Raw data'!E60</f>
        <v>&lt;= VND 20 bil</v>
      </c>
      <c r="F60" s="3" t="str">
        <f>'Raw data'!F60</f>
        <v>11 to 100</v>
      </c>
      <c r="G60" s="3" t="str">
        <f>'Raw data'!G60</f>
        <v>Ltd</v>
      </c>
      <c r="H60" s="3" t="str">
        <f>'Raw data'!H60</f>
        <v>Male</v>
      </c>
      <c r="I60" s="3" t="str">
        <f>'Raw data'!I60</f>
        <v>36 to 45</v>
      </c>
      <c r="J60" s="3" t="str">
        <f>'Raw data'!J60</f>
        <v>&lt;10</v>
      </c>
      <c r="K60" s="3" t="str">
        <f>'Raw data'!K60</f>
        <v>Employee</v>
      </c>
      <c r="L60" s="3" t="str">
        <f>'Raw data'!L60</f>
        <v>kienphong.company@yahoo.com</v>
      </c>
      <c r="M60" s="5">
        <f>'Raw data'!M60</f>
        <v>5</v>
      </c>
      <c r="N60" s="2">
        <f>'Raw data'!N60</f>
        <v>4</v>
      </c>
      <c r="O60" s="2">
        <f>'Raw data'!O60</f>
        <v>4</v>
      </c>
      <c r="P60" s="2">
        <f>'Raw data'!P60</f>
        <v>4</v>
      </c>
      <c r="Q60" s="2">
        <f>'Raw data'!Q60</f>
        <v>4</v>
      </c>
      <c r="R60" s="17">
        <f>'Raw data'!R60</f>
        <v>3</v>
      </c>
      <c r="S60" s="1">
        <f>'Raw data'!S60</f>
        <v>3</v>
      </c>
      <c r="T60" s="1">
        <f>'Raw data'!T60</f>
        <v>4</v>
      </c>
      <c r="U60" s="1">
        <f>'Raw data'!U60</f>
        <v>3</v>
      </c>
      <c r="V60" s="1">
        <f>'Raw data'!V60</f>
        <v>5</v>
      </c>
      <c r="W60" s="17">
        <f>'Raw data'!W60</f>
        <v>5</v>
      </c>
      <c r="X60" s="1">
        <f>'Raw data'!X60</f>
        <v>2</v>
      </c>
      <c r="Y60" s="1">
        <f>'Raw data'!Y60</f>
        <v>2</v>
      </c>
      <c r="Z60" s="1">
        <f>'Raw data'!Z60</f>
        <v>5</v>
      </c>
      <c r="AA60" s="18">
        <f>'Raw data'!AA60</f>
        <v>2</v>
      </c>
      <c r="AB60" s="11">
        <f>'Raw data'!AB60</f>
        <v>4</v>
      </c>
      <c r="AC60" s="12">
        <f>'Raw data'!AC60</f>
        <v>3</v>
      </c>
      <c r="AD60" s="12">
        <f>'Raw data'!AD60</f>
        <v>3</v>
      </c>
      <c r="AE60" s="12">
        <f>'Raw data'!AE60</f>
        <v>3</v>
      </c>
      <c r="AF60" s="13">
        <f>'Raw data'!AF60</f>
        <v>4</v>
      </c>
      <c r="AG60" s="50">
        <f>6-'Raw data'!AG60</f>
        <v>5</v>
      </c>
      <c r="AH60" s="51">
        <f>6-'Raw data'!AH60</f>
        <v>5</v>
      </c>
      <c r="AI60" s="2">
        <f>'Raw data'!AI60</f>
        <v>5</v>
      </c>
      <c r="AJ60" s="6">
        <f>'Raw data'!AJ60</f>
        <v>5</v>
      </c>
      <c r="AK60" s="4">
        <f>'Raw data'!AK60</f>
        <v>2</v>
      </c>
      <c r="AL60" s="4">
        <f>'Raw data'!AL60</f>
        <v>1</v>
      </c>
      <c r="AM60" s="4">
        <f>'Raw data'!AM60</f>
        <v>2</v>
      </c>
      <c r="AN60" s="4">
        <f>'Raw data'!AN60</f>
        <v>2</v>
      </c>
      <c r="AO60" s="4">
        <f>'Raw data'!AO60</f>
        <v>1</v>
      </c>
      <c r="AP60" s="11">
        <f>'Raw data'!AP60</f>
        <v>3</v>
      </c>
      <c r="AQ60" s="12">
        <f>'Raw data'!AQ60</f>
        <v>2</v>
      </c>
      <c r="AR60" s="12">
        <f>'Raw data'!AR60</f>
        <v>4</v>
      </c>
      <c r="AS60" s="12">
        <f>'Raw data'!AS60</f>
        <v>4</v>
      </c>
      <c r="AT60" s="13">
        <f>'Raw data'!AT60</f>
        <v>3</v>
      </c>
      <c r="AU60" s="4">
        <f t="shared" si="0"/>
        <v>0</v>
      </c>
    </row>
    <row r="61" spans="1:47" x14ac:dyDescent="0.25">
      <c r="A61" s="3">
        <v>60</v>
      </c>
      <c r="B61" s="3" t="str">
        <f>'Raw data'!B61</f>
        <v>Phuc An Garment Investment and Trading Co., Ltd</v>
      </c>
      <c r="C61" s="3" t="str">
        <f>'Raw data'!C61</f>
        <v>Apparel</v>
      </c>
      <c r="D61" s="3" t="str">
        <f>'Raw data'!D61</f>
        <v>Small</v>
      </c>
      <c r="E61" s="3" t="str">
        <f>'Raw data'!E61</f>
        <v>&lt;= VND 3 bil</v>
      </c>
      <c r="F61" s="3" t="str">
        <f>'Raw data'!F61</f>
        <v>1 to 10</v>
      </c>
      <c r="G61" s="3" t="str">
        <f>'Raw data'!G61</f>
        <v>Ltd</v>
      </c>
      <c r="H61" s="3" t="str">
        <f>'Raw data'!H61</f>
        <v>Male</v>
      </c>
      <c r="I61" s="3" t="str">
        <f>'Raw data'!I61</f>
        <v>26 to 35</v>
      </c>
      <c r="J61" s="3" t="str">
        <f>'Raw data'!J61</f>
        <v>&lt;3</v>
      </c>
      <c r="K61" s="3" t="str">
        <f>'Raw data'!K61</f>
        <v>Manager</v>
      </c>
      <c r="L61" s="3" t="str">
        <f>'Raw data'!L61</f>
        <v>hlsanh@gmail.com</v>
      </c>
      <c r="M61" s="5">
        <f>'Raw data'!M61</f>
        <v>3</v>
      </c>
      <c r="N61" s="2">
        <f>'Raw data'!N61</f>
        <v>4</v>
      </c>
      <c r="O61" s="2">
        <f>'Raw data'!O61</f>
        <v>4</v>
      </c>
      <c r="P61" s="2">
        <f>'Raw data'!P61</f>
        <v>4</v>
      </c>
      <c r="Q61" s="2">
        <f>'Raw data'!Q61</f>
        <v>4</v>
      </c>
      <c r="R61" s="17">
        <f>'Raw data'!R61</f>
        <v>2</v>
      </c>
      <c r="S61" s="1">
        <f>'Raw data'!S61</f>
        <v>3</v>
      </c>
      <c r="T61" s="1">
        <f>'Raw data'!T61</f>
        <v>4</v>
      </c>
      <c r="U61" s="1">
        <f>'Raw data'!U61</f>
        <v>1</v>
      </c>
      <c r="V61" s="1">
        <f>'Raw data'!V61</f>
        <v>5</v>
      </c>
      <c r="W61" s="17">
        <f>'Raw data'!W61</f>
        <v>4</v>
      </c>
      <c r="X61" s="1">
        <f>'Raw data'!X61</f>
        <v>1</v>
      </c>
      <c r="Y61" s="1">
        <f>'Raw data'!Y61</f>
        <v>4</v>
      </c>
      <c r="Z61" s="1">
        <f>'Raw data'!Z61</f>
        <v>4</v>
      </c>
      <c r="AA61" s="18">
        <f>'Raw data'!AA61</f>
        <v>4</v>
      </c>
      <c r="AB61" s="11">
        <f>'Raw data'!AB61</f>
        <v>3</v>
      </c>
      <c r="AC61" s="12">
        <f>'Raw data'!AC61</f>
        <v>4</v>
      </c>
      <c r="AD61" s="12">
        <f>'Raw data'!AD61</f>
        <v>3</v>
      </c>
      <c r="AE61" s="12">
        <f>'Raw data'!AE61</f>
        <v>3</v>
      </c>
      <c r="AF61" s="13">
        <f>'Raw data'!AF61</f>
        <v>4</v>
      </c>
      <c r="AG61" s="50">
        <f>6-'Raw data'!AG61</f>
        <v>3</v>
      </c>
      <c r="AH61" s="51">
        <f>6-'Raw data'!AH61</f>
        <v>4</v>
      </c>
      <c r="AI61" s="2">
        <f>'Raw data'!AI61</f>
        <v>3</v>
      </c>
      <c r="AJ61" s="6">
        <f>'Raw data'!AJ61</f>
        <v>5</v>
      </c>
      <c r="AK61" s="4">
        <f>'Raw data'!AK61</f>
        <v>3</v>
      </c>
      <c r="AL61" s="4">
        <f>'Raw data'!AL61</f>
        <v>3</v>
      </c>
      <c r="AM61" s="4">
        <f>'Raw data'!AM61</f>
        <v>3</v>
      </c>
      <c r="AN61" s="4">
        <f>'Raw data'!AN61</f>
        <v>3</v>
      </c>
      <c r="AO61" s="4">
        <f>'Raw data'!AO61</f>
        <v>3</v>
      </c>
      <c r="AP61" s="11">
        <f>'Raw data'!AP61</f>
        <v>3</v>
      </c>
      <c r="AQ61" s="12">
        <f>'Raw data'!AQ61</f>
        <v>2</v>
      </c>
      <c r="AR61" s="12">
        <f>'Raw data'!AR61</f>
        <v>5</v>
      </c>
      <c r="AS61" s="12">
        <f>'Raw data'!AS61</f>
        <v>4</v>
      </c>
      <c r="AT61" s="13">
        <f>'Raw data'!AT61</f>
        <v>3</v>
      </c>
      <c r="AU61" s="4">
        <f t="shared" si="0"/>
        <v>0</v>
      </c>
    </row>
    <row r="62" spans="1:47" x14ac:dyDescent="0.25">
      <c r="A62" s="3">
        <v>61</v>
      </c>
      <c r="B62" s="3" t="str">
        <f>'Raw data'!B62</f>
        <v>Bao Tran Garment, Co., Ltd.</v>
      </c>
      <c r="C62" s="3" t="str">
        <f>'Raw data'!C62</f>
        <v>Apparel</v>
      </c>
      <c r="D62" s="3" t="str">
        <f>'Raw data'!D62</f>
        <v>Small</v>
      </c>
      <c r="E62" s="3" t="str">
        <f>'Raw data'!E62</f>
        <v>&lt;= VND 3 bil</v>
      </c>
      <c r="F62" s="3" t="str">
        <f>'Raw data'!F62</f>
        <v>11 to 100</v>
      </c>
      <c r="G62" s="3" t="str">
        <f>'Raw data'!G62</f>
        <v>Ltd</v>
      </c>
      <c r="H62" s="3" t="str">
        <f>'Raw data'!H62</f>
        <v>Male</v>
      </c>
      <c r="I62" s="3" t="str">
        <f>'Raw data'!I62</f>
        <v>36 to 45</v>
      </c>
      <c r="J62" s="3" t="str">
        <f>'Raw data'!J62</f>
        <v>&lt;10</v>
      </c>
      <c r="K62" s="3" t="str">
        <f>'Raw data'!K62</f>
        <v>Manager</v>
      </c>
      <c r="L62" s="3" t="str">
        <f>'Raw data'!L62</f>
        <v>baotran_garment_company@yahoo.com.vn</v>
      </c>
      <c r="M62" s="5">
        <f>'Raw data'!M62</f>
        <v>3</v>
      </c>
      <c r="N62" s="2">
        <f>'Raw data'!N62</f>
        <v>4</v>
      </c>
      <c r="O62" s="2">
        <f>'Raw data'!O62</f>
        <v>4</v>
      </c>
      <c r="P62" s="2">
        <f>'Raw data'!P62</f>
        <v>4</v>
      </c>
      <c r="Q62" s="2">
        <f>'Raw data'!Q62</f>
        <v>4</v>
      </c>
      <c r="R62" s="17">
        <f>'Raw data'!R62</f>
        <v>3</v>
      </c>
      <c r="S62" s="1">
        <f>'Raw data'!S62</f>
        <v>3</v>
      </c>
      <c r="T62" s="1">
        <f>'Raw data'!T62</f>
        <v>5</v>
      </c>
      <c r="U62" s="1">
        <f>'Raw data'!U62</f>
        <v>3</v>
      </c>
      <c r="V62" s="1">
        <f>'Raw data'!V62</f>
        <v>3</v>
      </c>
      <c r="W62" s="17">
        <f>'Raw data'!W62</f>
        <v>2</v>
      </c>
      <c r="X62" s="1">
        <f>'Raw data'!X62</f>
        <v>3</v>
      </c>
      <c r="Y62" s="1">
        <f>'Raw data'!Y62</f>
        <v>4</v>
      </c>
      <c r="Z62" s="1">
        <f>'Raw data'!Z62</f>
        <v>2</v>
      </c>
      <c r="AA62" s="18">
        <f>'Raw data'!AA62</f>
        <v>5</v>
      </c>
      <c r="AB62" s="11">
        <f>'Raw data'!AB62</f>
        <v>4</v>
      </c>
      <c r="AC62" s="12">
        <f>'Raw data'!AC62</f>
        <v>4</v>
      </c>
      <c r="AD62" s="12">
        <f>'Raw data'!AD62</f>
        <v>5</v>
      </c>
      <c r="AE62" s="12">
        <f>'Raw data'!AE62</f>
        <v>4</v>
      </c>
      <c r="AF62" s="13">
        <f>'Raw data'!AF62</f>
        <v>5</v>
      </c>
      <c r="AG62" s="50">
        <f>6-'Raw data'!AG62</f>
        <v>4</v>
      </c>
      <c r="AH62" s="51">
        <f>6-'Raw data'!AH62</f>
        <v>3</v>
      </c>
      <c r="AI62" s="2">
        <f>'Raw data'!AI62</f>
        <v>3</v>
      </c>
      <c r="AJ62" s="6">
        <f>'Raw data'!AJ62</f>
        <v>4</v>
      </c>
      <c r="AK62" s="4">
        <f>'Raw data'!AK62</f>
        <v>4</v>
      </c>
      <c r="AL62" s="4">
        <f>'Raw data'!AL62</f>
        <v>3</v>
      </c>
      <c r="AM62" s="4">
        <f>'Raw data'!AM62</f>
        <v>4</v>
      </c>
      <c r="AN62" s="4">
        <f>'Raw data'!AN62</f>
        <v>5</v>
      </c>
      <c r="AO62" s="4">
        <f>'Raw data'!AO62</f>
        <v>4</v>
      </c>
      <c r="AP62" s="11">
        <f>'Raw data'!AP62</f>
        <v>5</v>
      </c>
      <c r="AQ62" s="12">
        <f>'Raw data'!AQ62</f>
        <v>2</v>
      </c>
      <c r="AR62" s="12">
        <f>'Raw data'!AR62</f>
        <v>3</v>
      </c>
      <c r="AS62" s="12">
        <f>'Raw data'!AS62</f>
        <v>3</v>
      </c>
      <c r="AT62" s="13">
        <f>'Raw data'!AT62</f>
        <v>3</v>
      </c>
      <c r="AU62" s="4">
        <f t="shared" si="0"/>
        <v>0</v>
      </c>
    </row>
    <row r="63" spans="1:47" x14ac:dyDescent="0.25">
      <c r="A63" s="3">
        <v>62</v>
      </c>
      <c r="B63" s="3" t="str">
        <f>'Raw data'!B63</f>
        <v>Son Huong Co., Ltd.</v>
      </c>
      <c r="C63" s="3" t="str">
        <f>'Raw data'!C63</f>
        <v>Apparel</v>
      </c>
      <c r="D63" s="3" t="str">
        <f>'Raw data'!D63</f>
        <v>Small</v>
      </c>
      <c r="E63" s="3" t="str">
        <f>'Raw data'!E63</f>
        <v>&lt;= VND 3 bil</v>
      </c>
      <c r="F63" s="3" t="str">
        <f>'Raw data'!F63</f>
        <v>11 to 100</v>
      </c>
      <c r="G63" s="3" t="str">
        <f>'Raw data'!G63</f>
        <v>Ltd</v>
      </c>
      <c r="H63" s="3" t="str">
        <f>'Raw data'!H63</f>
        <v>Female</v>
      </c>
      <c r="I63" s="3" t="str">
        <f>'Raw data'!I63</f>
        <v>36 to 45</v>
      </c>
      <c r="J63" s="3" t="str">
        <f>'Raw data'!J63</f>
        <v>&lt;15</v>
      </c>
      <c r="K63" s="3" t="str">
        <f>'Raw data'!K63</f>
        <v>Manager</v>
      </c>
      <c r="L63" s="3" t="str">
        <f>'Raw data'!L63</f>
        <v>sonhuong22751@gmail.com</v>
      </c>
      <c r="M63" s="5">
        <f>'Raw data'!M63</f>
        <v>2</v>
      </c>
      <c r="N63" s="2">
        <f>'Raw data'!N63</f>
        <v>2</v>
      </c>
      <c r="O63" s="2">
        <f>'Raw data'!O63</f>
        <v>1</v>
      </c>
      <c r="P63" s="2">
        <f>'Raw data'!P63</f>
        <v>3</v>
      </c>
      <c r="Q63" s="2">
        <f>'Raw data'!Q63</f>
        <v>2</v>
      </c>
      <c r="R63" s="17">
        <f>'Raw data'!R63</f>
        <v>2</v>
      </c>
      <c r="S63" s="1">
        <f>'Raw data'!S63</f>
        <v>1</v>
      </c>
      <c r="T63" s="1">
        <f>'Raw data'!T63</f>
        <v>3</v>
      </c>
      <c r="U63" s="1">
        <f>'Raw data'!U63</f>
        <v>1</v>
      </c>
      <c r="V63" s="1">
        <f>'Raw data'!V63</f>
        <v>2</v>
      </c>
      <c r="W63" s="17">
        <f>'Raw data'!W63</f>
        <v>2</v>
      </c>
      <c r="X63" s="1">
        <f>'Raw data'!X63</f>
        <v>2</v>
      </c>
      <c r="Y63" s="1">
        <f>'Raw data'!Y63</f>
        <v>3</v>
      </c>
      <c r="Z63" s="1">
        <f>'Raw data'!Z63</f>
        <v>3</v>
      </c>
      <c r="AA63" s="18">
        <f>'Raw data'!AA63</f>
        <v>3</v>
      </c>
      <c r="AB63" s="11">
        <f>'Raw data'!AB63</f>
        <v>3</v>
      </c>
      <c r="AC63" s="12">
        <f>'Raw data'!AC63</f>
        <v>3</v>
      </c>
      <c r="AD63" s="12">
        <f>'Raw data'!AD63</f>
        <v>3</v>
      </c>
      <c r="AE63" s="12">
        <f>'Raw data'!AE63</f>
        <v>2</v>
      </c>
      <c r="AF63" s="13">
        <f>'Raw data'!AF63</f>
        <v>3</v>
      </c>
      <c r="AG63" s="50">
        <f>6-'Raw data'!AG63</f>
        <v>3</v>
      </c>
      <c r="AH63" s="51">
        <f>6-'Raw data'!AH63</f>
        <v>3</v>
      </c>
      <c r="AI63" s="2">
        <f>'Raw data'!AI63</f>
        <v>3</v>
      </c>
      <c r="AJ63" s="6">
        <f>'Raw data'!AJ63</f>
        <v>3</v>
      </c>
      <c r="AK63" s="4">
        <f>'Raw data'!AK63</f>
        <v>3</v>
      </c>
      <c r="AL63" s="4">
        <f>'Raw data'!AL63</f>
        <v>4</v>
      </c>
      <c r="AM63" s="4">
        <f>'Raw data'!AM63</f>
        <v>3</v>
      </c>
      <c r="AN63" s="4">
        <f>'Raw data'!AN63</f>
        <v>5</v>
      </c>
      <c r="AO63" s="4">
        <f>'Raw data'!AO63</f>
        <v>1</v>
      </c>
      <c r="AP63" s="11">
        <f>'Raw data'!AP63</f>
        <v>3</v>
      </c>
      <c r="AQ63" s="12">
        <f>'Raw data'!AQ63</f>
        <v>1</v>
      </c>
      <c r="AR63" s="12">
        <f>'Raw data'!AR63</f>
        <v>3</v>
      </c>
      <c r="AS63" s="12">
        <f>'Raw data'!AS63</f>
        <v>2</v>
      </c>
      <c r="AT63" s="13">
        <f>'Raw data'!AT63</f>
        <v>3</v>
      </c>
      <c r="AU63" s="4">
        <f t="shared" si="0"/>
        <v>0</v>
      </c>
    </row>
    <row r="64" spans="1:47" x14ac:dyDescent="0.25">
      <c r="A64" s="3">
        <v>63</v>
      </c>
      <c r="B64" s="3" t="str">
        <f>'Raw data'!B64</f>
        <v>Vy Huong Fabric</v>
      </c>
      <c r="C64" s="3" t="str">
        <f>'Raw data'!C64</f>
        <v>Supplier</v>
      </c>
      <c r="D64" s="3" t="str">
        <f>'Raw data'!D64</f>
        <v>Small</v>
      </c>
      <c r="E64" s="3" t="str">
        <f>'Raw data'!E64</f>
        <v>&lt;= VND 3 bil</v>
      </c>
      <c r="F64" s="3" t="str">
        <f>'Raw data'!F64</f>
        <v>1 to 10</v>
      </c>
      <c r="G64" s="3" t="str">
        <f>'Raw data'!G64</f>
        <v>Private</v>
      </c>
      <c r="H64" s="3" t="str">
        <f>'Raw data'!H64</f>
        <v>Female</v>
      </c>
      <c r="I64" s="3" t="str">
        <f>'Raw data'!I64</f>
        <v>26 to 35</v>
      </c>
      <c r="J64" s="3" t="str">
        <f>'Raw data'!J64</f>
        <v>&lt;5</v>
      </c>
      <c r="K64" s="3" t="str">
        <f>'Raw data'!K64</f>
        <v>Employee</v>
      </c>
      <c r="L64" s="3" t="str">
        <f>'Raw data'!L64</f>
        <v xml:space="preserve">	thoitrangren88@gmail.com</v>
      </c>
      <c r="M64" s="5">
        <f>'Raw data'!M64</f>
        <v>3</v>
      </c>
      <c r="N64" s="2">
        <f>'Raw data'!N64</f>
        <v>3</v>
      </c>
      <c r="O64" s="2">
        <f>'Raw data'!O64</f>
        <v>2</v>
      </c>
      <c r="P64" s="2">
        <f>'Raw data'!P64</f>
        <v>2</v>
      </c>
      <c r="Q64" s="2">
        <f>'Raw data'!Q64</f>
        <v>2</v>
      </c>
      <c r="R64" s="17">
        <f>'Raw data'!R64</f>
        <v>3</v>
      </c>
      <c r="S64" s="1">
        <f>'Raw data'!S64</f>
        <v>3</v>
      </c>
      <c r="T64" s="1">
        <f>'Raw data'!T64</f>
        <v>2</v>
      </c>
      <c r="U64" s="1">
        <f>'Raw data'!U64</f>
        <v>2</v>
      </c>
      <c r="V64" s="1">
        <f>'Raw data'!V64</f>
        <v>3</v>
      </c>
      <c r="W64" s="17">
        <f>'Raw data'!W64</f>
        <v>3</v>
      </c>
      <c r="X64" s="1">
        <f>'Raw data'!X64</f>
        <v>4</v>
      </c>
      <c r="Y64" s="1">
        <f>'Raw data'!Y64</f>
        <v>3</v>
      </c>
      <c r="Z64" s="1">
        <f>'Raw data'!Z64</f>
        <v>4</v>
      </c>
      <c r="AA64" s="18">
        <f>'Raw data'!AA64</f>
        <v>3</v>
      </c>
      <c r="AB64" s="11">
        <f>'Raw data'!AB64</f>
        <v>3</v>
      </c>
      <c r="AC64" s="12">
        <f>'Raw data'!AC64</f>
        <v>2</v>
      </c>
      <c r="AD64" s="12">
        <f>'Raw data'!AD64</f>
        <v>3</v>
      </c>
      <c r="AE64" s="12">
        <f>'Raw data'!AE64</f>
        <v>2</v>
      </c>
      <c r="AF64" s="13">
        <f>'Raw data'!AF64</f>
        <v>3</v>
      </c>
      <c r="AG64" s="50">
        <f>6-'Raw data'!AG64</f>
        <v>4</v>
      </c>
      <c r="AH64" s="51">
        <f>6-'Raw data'!AH64</f>
        <v>4</v>
      </c>
      <c r="AI64" s="2">
        <f>'Raw data'!AI64</f>
        <v>4</v>
      </c>
      <c r="AJ64" s="6">
        <f>'Raw data'!AJ64</f>
        <v>1</v>
      </c>
      <c r="AK64" s="4">
        <f>'Raw data'!AK64</f>
        <v>4</v>
      </c>
      <c r="AL64" s="4">
        <f>'Raw data'!AL64</f>
        <v>3</v>
      </c>
      <c r="AM64" s="4">
        <f>'Raw data'!AM64</f>
        <v>2</v>
      </c>
      <c r="AN64" s="4">
        <f>'Raw data'!AN64</f>
        <v>2</v>
      </c>
      <c r="AO64" s="4">
        <f>'Raw data'!AO64</f>
        <v>1</v>
      </c>
      <c r="AP64" s="11">
        <f>'Raw data'!AP64</f>
        <v>3</v>
      </c>
      <c r="AQ64" s="12">
        <f>'Raw data'!AQ64</f>
        <v>2</v>
      </c>
      <c r="AR64" s="12">
        <f>'Raw data'!AR64</f>
        <v>3</v>
      </c>
      <c r="AS64" s="12">
        <f>'Raw data'!AS64</f>
        <v>2</v>
      </c>
      <c r="AT64" s="13">
        <f>'Raw data'!AT64</f>
        <v>3</v>
      </c>
      <c r="AU64" s="4">
        <f t="shared" si="0"/>
        <v>0</v>
      </c>
    </row>
    <row r="65" spans="1:47" x14ac:dyDescent="0.25">
      <c r="A65" s="3">
        <v>64</v>
      </c>
      <c r="B65" s="3" t="str">
        <f>'Raw data'!B65</f>
        <v>Minh Phu Textile Co., Ltd.</v>
      </c>
      <c r="C65" s="3" t="str">
        <f>'Raw data'!C65</f>
        <v>Supplier</v>
      </c>
      <c r="D65" s="3" t="str">
        <f>'Raw data'!D65</f>
        <v>Small</v>
      </c>
      <c r="E65" s="3" t="str">
        <f>'Raw data'!E65</f>
        <v>&lt;= VND 20 bil</v>
      </c>
      <c r="F65" s="3" t="str">
        <f>'Raw data'!F65</f>
        <v>11 to 100</v>
      </c>
      <c r="G65" s="3" t="str">
        <f>'Raw data'!G65</f>
        <v>Ltd</v>
      </c>
      <c r="H65" s="3" t="str">
        <f>'Raw data'!H65</f>
        <v>Male</v>
      </c>
      <c r="I65" s="3" t="str">
        <f>'Raw data'!I65</f>
        <v>26 to 35</v>
      </c>
      <c r="J65" s="3" t="str">
        <f>'Raw data'!J65</f>
        <v>&lt;5</v>
      </c>
      <c r="K65" s="3" t="str">
        <f>'Raw data'!K65</f>
        <v>Manager</v>
      </c>
      <c r="L65" s="3" t="str">
        <f>'Raw data'!L65</f>
        <v>vietpham@vaiminhphu.com</v>
      </c>
      <c r="M65" s="5">
        <f>'Raw data'!M65</f>
        <v>3</v>
      </c>
      <c r="N65" s="2">
        <f>'Raw data'!N65</f>
        <v>2</v>
      </c>
      <c r="O65" s="2">
        <f>'Raw data'!O65</f>
        <v>3</v>
      </c>
      <c r="P65" s="2">
        <f>'Raw data'!P65</f>
        <v>2</v>
      </c>
      <c r="Q65" s="2">
        <f>'Raw data'!Q65</f>
        <v>3</v>
      </c>
      <c r="R65" s="17">
        <f>'Raw data'!R65</f>
        <v>3</v>
      </c>
      <c r="S65" s="1">
        <f>'Raw data'!S65</f>
        <v>3</v>
      </c>
      <c r="T65" s="1">
        <f>'Raw data'!T65</f>
        <v>4</v>
      </c>
      <c r="U65" s="1">
        <f>'Raw data'!U65</f>
        <v>3</v>
      </c>
      <c r="V65" s="1">
        <f>'Raw data'!V65</f>
        <v>4</v>
      </c>
      <c r="W65" s="17">
        <f>'Raw data'!W65</f>
        <v>2</v>
      </c>
      <c r="X65" s="1">
        <f>'Raw data'!X65</f>
        <v>3</v>
      </c>
      <c r="Y65" s="1">
        <f>'Raw data'!Y65</f>
        <v>1</v>
      </c>
      <c r="Z65" s="1">
        <f>'Raw data'!Z65</f>
        <v>2</v>
      </c>
      <c r="AA65" s="18">
        <f>'Raw data'!AA65</f>
        <v>3</v>
      </c>
      <c r="AB65" s="11">
        <f>'Raw data'!AB65</f>
        <v>3</v>
      </c>
      <c r="AC65" s="12">
        <f>'Raw data'!AC65</f>
        <v>4</v>
      </c>
      <c r="AD65" s="12">
        <f>'Raw data'!AD65</f>
        <v>3</v>
      </c>
      <c r="AE65" s="12">
        <f>'Raw data'!AE65</f>
        <v>4</v>
      </c>
      <c r="AF65" s="13">
        <f>'Raw data'!AF65</f>
        <v>2</v>
      </c>
      <c r="AG65" s="50">
        <f>6-'Raw data'!AG65</f>
        <v>3</v>
      </c>
      <c r="AH65" s="51">
        <f>6-'Raw data'!AH65</f>
        <v>2</v>
      </c>
      <c r="AI65" s="2">
        <f>'Raw data'!AI65</f>
        <v>3</v>
      </c>
      <c r="AJ65" s="6">
        <f>'Raw data'!AJ65</f>
        <v>2</v>
      </c>
      <c r="AK65" s="4">
        <f>'Raw data'!AK65</f>
        <v>2</v>
      </c>
      <c r="AL65" s="4">
        <f>'Raw data'!AL65</f>
        <v>2</v>
      </c>
      <c r="AM65" s="4">
        <f>'Raw data'!AM65</f>
        <v>1</v>
      </c>
      <c r="AN65" s="4">
        <f>'Raw data'!AN65</f>
        <v>1</v>
      </c>
      <c r="AO65" s="4">
        <f>'Raw data'!AO65</f>
        <v>1</v>
      </c>
      <c r="AP65" s="11">
        <f>'Raw data'!AP65</f>
        <v>4</v>
      </c>
      <c r="AQ65" s="12">
        <f>'Raw data'!AQ65</f>
        <v>2</v>
      </c>
      <c r="AR65" s="12">
        <f>'Raw data'!AR65</f>
        <v>3</v>
      </c>
      <c r="AS65" s="12">
        <f>'Raw data'!AS65</f>
        <v>3</v>
      </c>
      <c r="AT65" s="13">
        <f>'Raw data'!AT65</f>
        <v>2</v>
      </c>
      <c r="AU65" s="4">
        <f t="shared" si="0"/>
        <v>0</v>
      </c>
    </row>
    <row r="66" spans="1:47" x14ac:dyDescent="0.25">
      <c r="A66" s="3">
        <v>65</v>
      </c>
      <c r="B66" s="3" t="str">
        <f>'Raw data'!B66</f>
        <v>Nhat Nam Spandex Fabric Store</v>
      </c>
      <c r="C66" s="3" t="str">
        <f>'Raw data'!C66</f>
        <v>Supplier</v>
      </c>
      <c r="D66" s="3" t="str">
        <f>'Raw data'!D66</f>
        <v>Small</v>
      </c>
      <c r="E66" s="3" t="str">
        <f>'Raw data'!E66</f>
        <v>&lt;= VND 3 bil</v>
      </c>
      <c r="F66" s="3" t="str">
        <f>'Raw data'!F66</f>
        <v>11 to 100</v>
      </c>
      <c r="G66" s="3" t="str">
        <f>'Raw data'!G66</f>
        <v>Private</v>
      </c>
      <c r="H66" s="3" t="str">
        <f>'Raw data'!H66</f>
        <v>Female</v>
      </c>
      <c r="I66" s="3" t="str">
        <f>'Raw data'!I66</f>
        <v>36 to 45</v>
      </c>
      <c r="J66" s="3" t="str">
        <f>'Raw data'!J66</f>
        <v>&lt;10</v>
      </c>
      <c r="K66" s="3" t="str">
        <f>'Raw data'!K66</f>
        <v>Manager</v>
      </c>
      <c r="L66" s="3" t="str">
        <f>'Raw data'!L66</f>
        <v>mie1609@hotmail.com</v>
      </c>
      <c r="M66" s="5">
        <f>'Raw data'!M66</f>
        <v>3</v>
      </c>
      <c r="N66" s="2">
        <f>'Raw data'!N66</f>
        <v>2</v>
      </c>
      <c r="O66" s="2">
        <f>'Raw data'!O66</f>
        <v>3</v>
      </c>
      <c r="P66" s="2">
        <f>'Raw data'!P66</f>
        <v>2</v>
      </c>
      <c r="Q66" s="2">
        <f>'Raw data'!Q66</f>
        <v>4</v>
      </c>
      <c r="R66" s="17">
        <f>'Raw data'!R66</f>
        <v>3</v>
      </c>
      <c r="S66" s="1">
        <f>'Raw data'!S66</f>
        <v>3</v>
      </c>
      <c r="T66" s="1">
        <f>'Raw data'!T66</f>
        <v>4</v>
      </c>
      <c r="U66" s="1">
        <f>'Raw data'!U66</f>
        <v>3</v>
      </c>
      <c r="V66" s="1">
        <f>'Raw data'!V66</f>
        <v>4</v>
      </c>
      <c r="W66" s="17">
        <f>'Raw data'!W66</f>
        <v>4</v>
      </c>
      <c r="X66" s="1">
        <f>'Raw data'!X66</f>
        <v>4</v>
      </c>
      <c r="Y66" s="1">
        <f>'Raw data'!Y66</f>
        <v>3</v>
      </c>
      <c r="Z66" s="1">
        <f>'Raw data'!Z66</f>
        <v>3</v>
      </c>
      <c r="AA66" s="18">
        <f>'Raw data'!AA66</f>
        <v>4</v>
      </c>
      <c r="AB66" s="11">
        <f>'Raw data'!AB66</f>
        <v>3</v>
      </c>
      <c r="AC66" s="12">
        <f>'Raw data'!AC66</f>
        <v>4</v>
      </c>
      <c r="AD66" s="12">
        <f>'Raw data'!AD66</f>
        <v>3</v>
      </c>
      <c r="AE66" s="12">
        <f>'Raw data'!AE66</f>
        <v>3</v>
      </c>
      <c r="AF66" s="13">
        <f>'Raw data'!AF66</f>
        <v>4</v>
      </c>
      <c r="AG66" s="50">
        <f>6-'Raw data'!AG66</f>
        <v>3</v>
      </c>
      <c r="AH66" s="51">
        <f>6-'Raw data'!AH66</f>
        <v>4</v>
      </c>
      <c r="AI66" s="2">
        <f>'Raw data'!AI66</f>
        <v>3</v>
      </c>
      <c r="AJ66" s="6">
        <f>'Raw data'!AJ66</f>
        <v>2</v>
      </c>
      <c r="AK66" s="4">
        <f>'Raw data'!AK66</f>
        <v>5</v>
      </c>
      <c r="AL66" s="4">
        <f>'Raw data'!AL66</f>
        <v>4</v>
      </c>
      <c r="AM66" s="4">
        <f>'Raw data'!AM66</f>
        <v>3</v>
      </c>
      <c r="AN66" s="4">
        <f>'Raw data'!AN66</f>
        <v>3</v>
      </c>
      <c r="AO66" s="4">
        <f>'Raw data'!AO66</f>
        <v>3</v>
      </c>
      <c r="AP66" s="11">
        <f>'Raw data'!AP66</f>
        <v>4</v>
      </c>
      <c r="AQ66" s="12">
        <f>'Raw data'!AQ66</f>
        <v>3</v>
      </c>
      <c r="AR66" s="12">
        <f>'Raw data'!AR66</f>
        <v>4</v>
      </c>
      <c r="AS66" s="12">
        <f>'Raw data'!AS66</f>
        <v>4</v>
      </c>
      <c r="AT66" s="13">
        <f>'Raw data'!AT66</f>
        <v>3</v>
      </c>
      <c r="AU66" s="4">
        <f t="shared" si="0"/>
        <v>0</v>
      </c>
    </row>
    <row r="67" spans="1:47" x14ac:dyDescent="0.25">
      <c r="A67" s="3">
        <v>66</v>
      </c>
      <c r="B67" s="3" t="str">
        <f>'Raw data'!B67</f>
        <v>Duc Mai Spandex Fabric Store</v>
      </c>
      <c r="C67" s="3" t="str">
        <f>'Raw data'!C67</f>
        <v>Supplier</v>
      </c>
      <c r="D67" s="3" t="str">
        <f>'Raw data'!D67</f>
        <v>Small</v>
      </c>
      <c r="E67" s="3" t="str">
        <f>'Raw data'!E67</f>
        <v>&lt;= VND 3 bil</v>
      </c>
      <c r="F67" s="3" t="str">
        <f>'Raw data'!F67</f>
        <v>11 to 100</v>
      </c>
      <c r="G67" s="3" t="str">
        <f>'Raw data'!G67</f>
        <v>Private</v>
      </c>
      <c r="H67" s="3" t="str">
        <f>'Raw data'!H67</f>
        <v>Female</v>
      </c>
      <c r="I67" s="3" t="str">
        <f>'Raw data'!I67</f>
        <v>26 to 35</v>
      </c>
      <c r="J67" s="3" t="str">
        <f>'Raw data'!J67</f>
        <v>&lt;3</v>
      </c>
      <c r="K67" s="3" t="str">
        <f>'Raw data'!K67</f>
        <v>Employee</v>
      </c>
      <c r="L67" s="3" t="str">
        <f>'Raw data'!L67</f>
        <v>detkimducmai@gmail.com</v>
      </c>
      <c r="M67" s="5">
        <f>'Raw data'!M67</f>
        <v>1</v>
      </c>
      <c r="N67" s="2">
        <f>'Raw data'!N67</f>
        <v>1</v>
      </c>
      <c r="O67" s="2">
        <f>'Raw data'!O67</f>
        <v>2</v>
      </c>
      <c r="P67" s="2">
        <f>'Raw data'!P67</f>
        <v>2</v>
      </c>
      <c r="Q67" s="2">
        <f>'Raw data'!Q67</f>
        <v>2</v>
      </c>
      <c r="R67" s="17">
        <f>'Raw data'!R67</f>
        <v>1</v>
      </c>
      <c r="S67" s="1">
        <f>'Raw data'!S67</f>
        <v>1</v>
      </c>
      <c r="T67" s="1">
        <f>'Raw data'!T67</f>
        <v>2</v>
      </c>
      <c r="U67" s="1">
        <f>'Raw data'!U67</f>
        <v>1</v>
      </c>
      <c r="V67" s="1">
        <f>'Raw data'!V67</f>
        <v>2</v>
      </c>
      <c r="W67" s="17">
        <f>'Raw data'!W67</f>
        <v>2</v>
      </c>
      <c r="X67" s="1">
        <f>'Raw data'!X67</f>
        <v>2</v>
      </c>
      <c r="Y67" s="1">
        <f>'Raw data'!Y67</f>
        <v>3</v>
      </c>
      <c r="Z67" s="1">
        <f>'Raw data'!Z67</f>
        <v>3</v>
      </c>
      <c r="AA67" s="18">
        <f>'Raw data'!AA67</f>
        <v>3</v>
      </c>
      <c r="AB67" s="11">
        <f>'Raw data'!AB67</f>
        <v>3</v>
      </c>
      <c r="AC67" s="12">
        <f>'Raw data'!AC67</f>
        <v>3</v>
      </c>
      <c r="AD67" s="12">
        <f>'Raw data'!AD67</f>
        <v>1</v>
      </c>
      <c r="AE67" s="12">
        <f>'Raw data'!AE67</f>
        <v>1</v>
      </c>
      <c r="AF67" s="13">
        <f>'Raw data'!AF67</f>
        <v>1</v>
      </c>
      <c r="AG67" s="50">
        <f>6-'Raw data'!AG67</f>
        <v>1</v>
      </c>
      <c r="AH67" s="51">
        <f>6-'Raw data'!AH67</f>
        <v>1</v>
      </c>
      <c r="AI67" s="2">
        <f>'Raw data'!AI67</f>
        <v>3</v>
      </c>
      <c r="AJ67" s="6">
        <f>'Raw data'!AJ67</f>
        <v>1</v>
      </c>
      <c r="AK67" s="4">
        <f>'Raw data'!AK67</f>
        <v>3</v>
      </c>
      <c r="AL67" s="4">
        <f>'Raw data'!AL67</f>
        <v>3</v>
      </c>
      <c r="AM67" s="4">
        <f>'Raw data'!AM67</f>
        <v>3</v>
      </c>
      <c r="AN67" s="4">
        <f>'Raw data'!AN67</f>
        <v>2</v>
      </c>
      <c r="AO67" s="4">
        <f>'Raw data'!AO67</f>
        <v>1</v>
      </c>
      <c r="AP67" s="11">
        <f>'Raw data'!AP67</f>
        <v>4</v>
      </c>
      <c r="AQ67" s="12">
        <f>'Raw data'!AQ67</f>
        <v>2</v>
      </c>
      <c r="AR67" s="12">
        <f>'Raw data'!AR67</f>
        <v>3</v>
      </c>
      <c r="AS67" s="12">
        <f>'Raw data'!AS67</f>
        <v>3</v>
      </c>
      <c r="AT67" s="13">
        <f>'Raw data'!AT67</f>
        <v>3</v>
      </c>
      <c r="AU67" s="4">
        <f t="shared" ref="AU67:AU108" si="1">IF(D67="Small",0,1)</f>
        <v>0</v>
      </c>
    </row>
    <row r="68" spans="1:47" x14ac:dyDescent="0.25">
      <c r="A68" s="3">
        <v>67</v>
      </c>
      <c r="B68" s="3" t="str">
        <f>'Raw data'!B68</f>
        <v>Huan Phuong One Member Company Limited</v>
      </c>
      <c r="C68" s="3" t="str">
        <f>'Raw data'!C68</f>
        <v>Apparel</v>
      </c>
      <c r="D68" s="3" t="str">
        <f>'Raw data'!D68</f>
        <v>Small</v>
      </c>
      <c r="E68" s="3" t="str">
        <f>'Raw data'!E68</f>
        <v>&lt;= VND 3 bil</v>
      </c>
      <c r="F68" s="3" t="str">
        <f>'Raw data'!F68</f>
        <v>11 to 100</v>
      </c>
      <c r="G68" s="3" t="str">
        <f>'Raw data'!G68</f>
        <v>Ltd</v>
      </c>
      <c r="H68" s="3" t="str">
        <f>'Raw data'!H68</f>
        <v>Female</v>
      </c>
      <c r="I68" s="3" t="str">
        <f>'Raw data'!I68</f>
        <v>36 to 45</v>
      </c>
      <c r="J68" s="3" t="str">
        <f>'Raw data'!J68</f>
        <v>&lt;15</v>
      </c>
      <c r="K68" s="3" t="str">
        <f>'Raw data'!K68</f>
        <v>Manager</v>
      </c>
      <c r="L68" s="3" t="str">
        <f>'Raw data'!L68</f>
        <v>dlminhkhue@gmail.com</v>
      </c>
      <c r="M68" s="5">
        <f>'Raw data'!M68</f>
        <v>2</v>
      </c>
      <c r="N68" s="2">
        <f>'Raw data'!N68</f>
        <v>2</v>
      </c>
      <c r="O68" s="2">
        <f>'Raw data'!O68</f>
        <v>2</v>
      </c>
      <c r="P68" s="2">
        <f>'Raw data'!P68</f>
        <v>3</v>
      </c>
      <c r="Q68" s="2">
        <f>'Raw data'!Q68</f>
        <v>3</v>
      </c>
      <c r="R68" s="17">
        <f>'Raw data'!R68</f>
        <v>3</v>
      </c>
      <c r="S68" s="1">
        <f>'Raw data'!S68</f>
        <v>3</v>
      </c>
      <c r="T68" s="1">
        <f>'Raw data'!T68</f>
        <v>3</v>
      </c>
      <c r="U68" s="1">
        <f>'Raw data'!U68</f>
        <v>3</v>
      </c>
      <c r="V68" s="1">
        <f>'Raw data'!V68</f>
        <v>4</v>
      </c>
      <c r="W68" s="17">
        <f>'Raw data'!W68</f>
        <v>1</v>
      </c>
      <c r="X68" s="1">
        <f>'Raw data'!X68</f>
        <v>2</v>
      </c>
      <c r="Y68" s="1">
        <f>'Raw data'!Y68</f>
        <v>2</v>
      </c>
      <c r="Z68" s="1">
        <f>'Raw data'!Z68</f>
        <v>1</v>
      </c>
      <c r="AA68" s="18">
        <f>'Raw data'!AA68</f>
        <v>2</v>
      </c>
      <c r="AB68" s="11">
        <f>'Raw data'!AB68</f>
        <v>2</v>
      </c>
      <c r="AC68" s="12">
        <f>'Raw data'!AC68</f>
        <v>2</v>
      </c>
      <c r="AD68" s="12">
        <f>'Raw data'!AD68</f>
        <v>3</v>
      </c>
      <c r="AE68" s="12">
        <f>'Raw data'!AE68</f>
        <v>3</v>
      </c>
      <c r="AF68" s="13">
        <f>'Raw data'!AF68</f>
        <v>3</v>
      </c>
      <c r="AG68" s="50">
        <f>6-'Raw data'!AG68</f>
        <v>3</v>
      </c>
      <c r="AH68" s="51">
        <f>6-'Raw data'!AH68</f>
        <v>2</v>
      </c>
      <c r="AI68" s="2">
        <f>'Raw data'!AI68</f>
        <v>1</v>
      </c>
      <c r="AJ68" s="6">
        <f>'Raw data'!AJ68</f>
        <v>3</v>
      </c>
      <c r="AK68" s="4">
        <f>'Raw data'!AK68</f>
        <v>1</v>
      </c>
      <c r="AL68" s="4">
        <f>'Raw data'!AL68</f>
        <v>1</v>
      </c>
      <c r="AM68" s="4">
        <f>'Raw data'!AM68</f>
        <v>1</v>
      </c>
      <c r="AN68" s="4">
        <f>'Raw data'!AN68</f>
        <v>1</v>
      </c>
      <c r="AO68" s="4">
        <f>'Raw data'!AO68</f>
        <v>2</v>
      </c>
      <c r="AP68" s="11">
        <f>'Raw data'!AP68</f>
        <v>4</v>
      </c>
      <c r="AQ68" s="12">
        <f>'Raw data'!AQ68</f>
        <v>3</v>
      </c>
      <c r="AR68" s="12">
        <f>'Raw data'!AR68</f>
        <v>3</v>
      </c>
      <c r="AS68" s="12">
        <f>'Raw data'!AS68</f>
        <v>1</v>
      </c>
      <c r="AT68" s="13">
        <f>'Raw data'!AT68</f>
        <v>2</v>
      </c>
      <c r="AU68" s="4">
        <f t="shared" si="1"/>
        <v>0</v>
      </c>
    </row>
    <row r="69" spans="1:47" x14ac:dyDescent="0.25">
      <c r="A69" s="3">
        <v>68</v>
      </c>
      <c r="B69" s="3" t="str">
        <f>'Raw data'!B69</f>
        <v>Hoang Phong Manufacturing Co., Ltd.</v>
      </c>
      <c r="C69" s="3" t="str">
        <f>'Raw data'!C69</f>
        <v>Supplier</v>
      </c>
      <c r="D69" s="3" t="str">
        <f>'Raw data'!D69</f>
        <v>Small</v>
      </c>
      <c r="E69" s="3" t="str">
        <f>'Raw data'!E69</f>
        <v>&lt;= VND 3 bil</v>
      </c>
      <c r="F69" s="3" t="str">
        <f>'Raw data'!F69</f>
        <v>1 to 10</v>
      </c>
      <c r="G69" s="3" t="str">
        <f>'Raw data'!G69</f>
        <v>Ltd</v>
      </c>
      <c r="H69" s="3" t="str">
        <f>'Raw data'!H69</f>
        <v>Male</v>
      </c>
      <c r="I69" s="3" t="str">
        <f>'Raw data'!I69</f>
        <v>26 to 35</v>
      </c>
      <c r="J69" s="3" t="str">
        <f>'Raw data'!J69</f>
        <v>&lt;10</v>
      </c>
      <c r="K69" s="3" t="str">
        <f>'Raw data'!K69</f>
        <v>Manager</v>
      </c>
      <c r="L69" s="3" t="str">
        <f>'Raw data'!L69</f>
        <v>nguyenduy200684@gmail.com</v>
      </c>
      <c r="M69" s="5">
        <f>'Raw data'!M69</f>
        <v>3</v>
      </c>
      <c r="N69" s="2">
        <f>'Raw data'!N69</f>
        <v>4</v>
      </c>
      <c r="O69" s="2">
        <f>'Raw data'!O69</f>
        <v>4</v>
      </c>
      <c r="P69" s="2">
        <f>'Raw data'!P69</f>
        <v>5</v>
      </c>
      <c r="Q69" s="2">
        <f>'Raw data'!Q69</f>
        <v>5</v>
      </c>
      <c r="R69" s="17">
        <f>'Raw data'!R69</f>
        <v>2</v>
      </c>
      <c r="S69" s="1">
        <f>'Raw data'!S69</f>
        <v>3</v>
      </c>
      <c r="T69" s="1">
        <f>'Raw data'!T69</f>
        <v>2</v>
      </c>
      <c r="U69" s="1">
        <f>'Raw data'!U69</f>
        <v>3</v>
      </c>
      <c r="V69" s="1">
        <f>'Raw data'!V69</f>
        <v>4</v>
      </c>
      <c r="W69" s="17">
        <f>'Raw data'!W69</f>
        <v>3</v>
      </c>
      <c r="X69" s="1">
        <f>'Raw data'!X69</f>
        <v>3</v>
      </c>
      <c r="Y69" s="1">
        <f>'Raw data'!Y69</f>
        <v>3</v>
      </c>
      <c r="Z69" s="1">
        <f>'Raw data'!Z69</f>
        <v>5</v>
      </c>
      <c r="AA69" s="18">
        <f>'Raw data'!AA69</f>
        <v>3</v>
      </c>
      <c r="AB69" s="11">
        <f>'Raw data'!AB69</f>
        <v>4</v>
      </c>
      <c r="AC69" s="12">
        <f>'Raw data'!AC69</f>
        <v>4</v>
      </c>
      <c r="AD69" s="12">
        <f>'Raw data'!AD69</f>
        <v>4</v>
      </c>
      <c r="AE69" s="12">
        <f>'Raw data'!AE69</f>
        <v>4</v>
      </c>
      <c r="AF69" s="13">
        <f>'Raw data'!AF69</f>
        <v>4</v>
      </c>
      <c r="AG69" s="50">
        <f>6-'Raw data'!AG69</f>
        <v>3</v>
      </c>
      <c r="AH69" s="51">
        <f>6-'Raw data'!AH69</f>
        <v>4</v>
      </c>
      <c r="AI69" s="2">
        <f>'Raw data'!AI69</f>
        <v>3</v>
      </c>
      <c r="AJ69" s="6">
        <f>'Raw data'!AJ69</f>
        <v>3</v>
      </c>
      <c r="AK69" s="4">
        <f>'Raw data'!AK69</f>
        <v>4</v>
      </c>
      <c r="AL69" s="4">
        <f>'Raw data'!AL69</f>
        <v>4</v>
      </c>
      <c r="AM69" s="4">
        <f>'Raw data'!AM69</f>
        <v>3</v>
      </c>
      <c r="AN69" s="4">
        <f>'Raw data'!AN69</f>
        <v>4</v>
      </c>
      <c r="AO69" s="4">
        <f>'Raw data'!AO69</f>
        <v>1</v>
      </c>
      <c r="AP69" s="11">
        <f>'Raw data'!AP69</f>
        <v>4</v>
      </c>
      <c r="AQ69" s="12">
        <f>'Raw data'!AQ69</f>
        <v>5</v>
      </c>
      <c r="AR69" s="12">
        <f>'Raw data'!AR69</f>
        <v>4</v>
      </c>
      <c r="AS69" s="12">
        <f>'Raw data'!AS69</f>
        <v>4</v>
      </c>
      <c r="AT69" s="13">
        <f>'Raw data'!AT69</f>
        <v>4</v>
      </c>
      <c r="AU69" s="4">
        <f t="shared" si="1"/>
        <v>0</v>
      </c>
    </row>
    <row r="70" spans="1:47" x14ac:dyDescent="0.25">
      <c r="A70" s="3">
        <v>69</v>
      </c>
      <c r="B70" s="3" t="str">
        <f>'Raw data'!B70</f>
        <v>Xuan Dan Private Enterprise</v>
      </c>
      <c r="C70" s="3" t="str">
        <f>'Raw data'!C70</f>
        <v>Apparel</v>
      </c>
      <c r="D70" s="3" t="str">
        <f>'Raw data'!D70</f>
        <v>Small</v>
      </c>
      <c r="E70" s="3" t="str">
        <f>'Raw data'!E70</f>
        <v>&lt;= VND 20 bil</v>
      </c>
      <c r="F70" s="3" t="str">
        <f>'Raw data'!F70</f>
        <v>11 to 100</v>
      </c>
      <c r="G70" s="3" t="str">
        <f>'Raw data'!G70</f>
        <v>Private</v>
      </c>
      <c r="H70" s="3" t="str">
        <f>'Raw data'!H70</f>
        <v>Female</v>
      </c>
      <c r="I70" s="3" t="str">
        <f>'Raw data'!I70</f>
        <v>36 to 45</v>
      </c>
      <c r="J70" s="3" t="str">
        <f>'Raw data'!J70</f>
        <v>&lt;10</v>
      </c>
      <c r="K70" s="3" t="str">
        <f>'Raw data'!K70</f>
        <v>Manager</v>
      </c>
      <c r="L70" s="3" t="str">
        <f>'Raw data'!L70</f>
        <v>axdxuandan@gmail.com</v>
      </c>
      <c r="M70" s="5">
        <f>'Raw data'!M70</f>
        <v>2</v>
      </c>
      <c r="N70" s="2">
        <f>'Raw data'!N70</f>
        <v>4</v>
      </c>
      <c r="O70" s="2">
        <f>'Raw data'!O70</f>
        <v>1</v>
      </c>
      <c r="P70" s="2">
        <f>'Raw data'!P70</f>
        <v>3</v>
      </c>
      <c r="Q70" s="2">
        <f>'Raw data'!Q70</f>
        <v>1</v>
      </c>
      <c r="R70" s="17">
        <f>'Raw data'!R70</f>
        <v>2</v>
      </c>
      <c r="S70" s="1">
        <f>'Raw data'!S70</f>
        <v>3</v>
      </c>
      <c r="T70" s="1">
        <f>'Raw data'!T70</f>
        <v>2</v>
      </c>
      <c r="U70" s="1">
        <f>'Raw data'!U70</f>
        <v>2</v>
      </c>
      <c r="V70" s="1">
        <f>'Raw data'!V70</f>
        <v>2</v>
      </c>
      <c r="W70" s="17">
        <f>'Raw data'!W70</f>
        <v>3</v>
      </c>
      <c r="X70" s="1">
        <f>'Raw data'!X70</f>
        <v>2</v>
      </c>
      <c r="Y70" s="1">
        <f>'Raw data'!Y70</f>
        <v>1</v>
      </c>
      <c r="Z70" s="1">
        <f>'Raw data'!Z70</f>
        <v>1</v>
      </c>
      <c r="AA70" s="18">
        <f>'Raw data'!AA70</f>
        <v>2</v>
      </c>
      <c r="AB70" s="11">
        <f>'Raw data'!AB70</f>
        <v>3</v>
      </c>
      <c r="AC70" s="12">
        <f>'Raw data'!AC70</f>
        <v>3</v>
      </c>
      <c r="AD70" s="12">
        <f>'Raw data'!AD70</f>
        <v>2</v>
      </c>
      <c r="AE70" s="12">
        <f>'Raw data'!AE70</f>
        <v>2</v>
      </c>
      <c r="AF70" s="13">
        <f>'Raw data'!AF70</f>
        <v>3</v>
      </c>
      <c r="AG70" s="50">
        <f>6-'Raw data'!AG70</f>
        <v>3</v>
      </c>
      <c r="AH70" s="51">
        <f>6-'Raw data'!AH70</f>
        <v>3</v>
      </c>
      <c r="AI70" s="2">
        <f>'Raw data'!AI70</f>
        <v>2</v>
      </c>
      <c r="AJ70" s="6">
        <f>'Raw data'!AJ70</f>
        <v>3</v>
      </c>
      <c r="AK70" s="4">
        <f>'Raw data'!AK70</f>
        <v>3</v>
      </c>
      <c r="AL70" s="4">
        <f>'Raw data'!AL70</f>
        <v>3</v>
      </c>
      <c r="AM70" s="4">
        <f>'Raw data'!AM70</f>
        <v>2</v>
      </c>
      <c r="AN70" s="4">
        <f>'Raw data'!AN70</f>
        <v>3</v>
      </c>
      <c r="AO70" s="4">
        <f>'Raw data'!AO70</f>
        <v>3</v>
      </c>
      <c r="AP70" s="11">
        <f>'Raw data'!AP70</f>
        <v>4</v>
      </c>
      <c r="AQ70" s="12">
        <f>'Raw data'!AQ70</f>
        <v>3</v>
      </c>
      <c r="AR70" s="12">
        <f>'Raw data'!AR70</f>
        <v>2</v>
      </c>
      <c r="AS70" s="12">
        <f>'Raw data'!AS70</f>
        <v>3</v>
      </c>
      <c r="AT70" s="13">
        <f>'Raw data'!AT70</f>
        <v>2</v>
      </c>
      <c r="AU70" s="4">
        <f t="shared" si="1"/>
        <v>0</v>
      </c>
    </row>
    <row r="71" spans="1:47" x14ac:dyDescent="0.25">
      <c r="A71" s="3">
        <v>70</v>
      </c>
      <c r="B71" s="3" t="str">
        <f>'Raw data'!B71</f>
        <v>Hoa My Production and Trading Co., Ltd.</v>
      </c>
      <c r="C71" s="3" t="str">
        <f>'Raw data'!C71</f>
        <v>Apparel</v>
      </c>
      <c r="D71" s="3" t="str">
        <f>'Raw data'!D71</f>
        <v>Small</v>
      </c>
      <c r="E71" s="3" t="str">
        <f>'Raw data'!E71</f>
        <v>&lt;= VND 20 bil</v>
      </c>
      <c r="F71" s="3" t="str">
        <f>'Raw data'!F71</f>
        <v>11 to 100</v>
      </c>
      <c r="G71" s="3" t="str">
        <f>'Raw data'!G71</f>
        <v>Ltd</v>
      </c>
      <c r="H71" s="3" t="str">
        <f>'Raw data'!H71</f>
        <v>Female</v>
      </c>
      <c r="I71" s="3" t="str">
        <f>'Raw data'!I71</f>
        <v>36 to 45</v>
      </c>
      <c r="J71" s="3" t="str">
        <f>'Raw data'!J71</f>
        <v>&lt;15</v>
      </c>
      <c r="K71" s="3" t="str">
        <f>'Raw data'!K71</f>
        <v>Manager</v>
      </c>
      <c r="L71" s="3" t="str">
        <f>'Raw data'!L71</f>
        <v>hoamygwens@hoamyco.com</v>
      </c>
      <c r="M71" s="5">
        <f>'Raw data'!M71</f>
        <v>2</v>
      </c>
      <c r="N71" s="2">
        <f>'Raw data'!N71</f>
        <v>2</v>
      </c>
      <c r="O71" s="2">
        <f>'Raw data'!O71</f>
        <v>1</v>
      </c>
      <c r="P71" s="2">
        <f>'Raw data'!P71</f>
        <v>5</v>
      </c>
      <c r="Q71" s="2">
        <f>'Raw data'!Q71</f>
        <v>4</v>
      </c>
      <c r="R71" s="17">
        <f>'Raw data'!R71</f>
        <v>3</v>
      </c>
      <c r="S71" s="1">
        <f>'Raw data'!S71</f>
        <v>1</v>
      </c>
      <c r="T71" s="1">
        <f>'Raw data'!T71</f>
        <v>2</v>
      </c>
      <c r="U71" s="1">
        <f>'Raw data'!U71</f>
        <v>2</v>
      </c>
      <c r="V71" s="1">
        <f>'Raw data'!V71</f>
        <v>3</v>
      </c>
      <c r="W71" s="17">
        <f>'Raw data'!W71</f>
        <v>1</v>
      </c>
      <c r="X71" s="1">
        <f>'Raw data'!X71</f>
        <v>2</v>
      </c>
      <c r="Y71" s="1">
        <f>'Raw data'!Y71</f>
        <v>1</v>
      </c>
      <c r="Z71" s="1">
        <f>'Raw data'!Z71</f>
        <v>3</v>
      </c>
      <c r="AA71" s="18">
        <f>'Raw data'!AA71</f>
        <v>3</v>
      </c>
      <c r="AB71" s="11">
        <f>'Raw data'!AB71</f>
        <v>3</v>
      </c>
      <c r="AC71" s="12">
        <f>'Raw data'!AC71</f>
        <v>3</v>
      </c>
      <c r="AD71" s="12">
        <f>'Raw data'!AD71</f>
        <v>2</v>
      </c>
      <c r="AE71" s="12">
        <f>'Raw data'!AE71</f>
        <v>2</v>
      </c>
      <c r="AF71" s="13">
        <f>'Raw data'!AF71</f>
        <v>4</v>
      </c>
      <c r="AG71" s="50">
        <f>6-'Raw data'!AG71</f>
        <v>3</v>
      </c>
      <c r="AH71" s="51">
        <f>6-'Raw data'!AH71</f>
        <v>2</v>
      </c>
      <c r="AI71" s="2">
        <f>'Raw data'!AI71</f>
        <v>3</v>
      </c>
      <c r="AJ71" s="6">
        <f>'Raw data'!AJ71</f>
        <v>3</v>
      </c>
      <c r="AK71" s="4">
        <f>'Raw data'!AK71</f>
        <v>2</v>
      </c>
      <c r="AL71" s="4">
        <f>'Raw data'!AL71</f>
        <v>5</v>
      </c>
      <c r="AM71" s="4">
        <f>'Raw data'!AM71</f>
        <v>2</v>
      </c>
      <c r="AN71" s="4">
        <f>'Raw data'!AN71</f>
        <v>4</v>
      </c>
      <c r="AO71" s="4">
        <f>'Raw data'!AO71</f>
        <v>3</v>
      </c>
      <c r="AP71" s="11">
        <f>'Raw data'!AP71</f>
        <v>4</v>
      </c>
      <c r="AQ71" s="12">
        <f>'Raw data'!AQ71</f>
        <v>3</v>
      </c>
      <c r="AR71" s="12">
        <f>'Raw data'!AR71</f>
        <v>2</v>
      </c>
      <c r="AS71" s="12">
        <f>'Raw data'!AS71</f>
        <v>2</v>
      </c>
      <c r="AT71" s="13">
        <f>'Raw data'!AT71</f>
        <v>3</v>
      </c>
      <c r="AU71" s="4">
        <f t="shared" si="1"/>
        <v>0</v>
      </c>
    </row>
    <row r="72" spans="1:47" x14ac:dyDescent="0.25">
      <c r="A72" s="3">
        <v>71</v>
      </c>
      <c r="B72" s="3" t="str">
        <f>'Raw data'!B72</f>
        <v>Vải Hồng Thuận</v>
      </c>
      <c r="C72" s="3" t="str">
        <f>'Raw data'!C72</f>
        <v>Supplier</v>
      </c>
      <c r="D72" s="3" t="str">
        <f>'Raw data'!D72</f>
        <v>Small</v>
      </c>
      <c r="E72" s="3" t="str">
        <f>'Raw data'!E72</f>
        <v>&lt;= VND 3 bil</v>
      </c>
      <c r="F72" s="3" t="str">
        <f>'Raw data'!F72</f>
        <v>11 to 100</v>
      </c>
      <c r="G72" s="3" t="str">
        <f>'Raw data'!G72</f>
        <v>Ltd</v>
      </c>
      <c r="H72" s="3" t="str">
        <f>'Raw data'!H72</f>
        <v>Female</v>
      </c>
      <c r="I72" s="3" t="str">
        <f>'Raw data'!I72</f>
        <v>36 to 45</v>
      </c>
      <c r="J72" s="3" t="str">
        <f>'Raw data'!J72</f>
        <v>&lt;5</v>
      </c>
      <c r="K72" s="3" t="str">
        <f>'Raw data'!K72</f>
        <v>Manager</v>
      </c>
      <c r="L72" s="3" t="str">
        <f>'Raw data'!L72</f>
        <v>vaihongthuan@gmail.com</v>
      </c>
      <c r="M72" s="5">
        <f>'Raw data'!M72</f>
        <v>1</v>
      </c>
      <c r="N72" s="2">
        <f>'Raw data'!N72</f>
        <v>1</v>
      </c>
      <c r="O72" s="2">
        <f>'Raw data'!O72</f>
        <v>3</v>
      </c>
      <c r="P72" s="2">
        <f>'Raw data'!P72</f>
        <v>2</v>
      </c>
      <c r="Q72" s="2">
        <f>'Raw data'!Q72</f>
        <v>4</v>
      </c>
      <c r="R72" s="17">
        <f>'Raw data'!R72</f>
        <v>4</v>
      </c>
      <c r="S72" s="1">
        <f>'Raw data'!S72</f>
        <v>3</v>
      </c>
      <c r="T72" s="1">
        <f>'Raw data'!T72</f>
        <v>4</v>
      </c>
      <c r="U72" s="1">
        <f>'Raw data'!U72</f>
        <v>4</v>
      </c>
      <c r="V72" s="1">
        <f>'Raw data'!V72</f>
        <v>3</v>
      </c>
      <c r="W72" s="17">
        <f>'Raw data'!W72</f>
        <v>4</v>
      </c>
      <c r="X72" s="1">
        <f>'Raw data'!X72</f>
        <v>4</v>
      </c>
      <c r="Y72" s="1">
        <f>'Raw data'!Y72</f>
        <v>3</v>
      </c>
      <c r="Z72" s="1">
        <f>'Raw data'!Z72</f>
        <v>4</v>
      </c>
      <c r="AA72" s="18">
        <f>'Raw data'!AA72</f>
        <v>4</v>
      </c>
      <c r="AB72" s="11">
        <f>'Raw data'!AB72</f>
        <v>4</v>
      </c>
      <c r="AC72" s="12">
        <f>'Raw data'!AC72</f>
        <v>4</v>
      </c>
      <c r="AD72" s="12">
        <f>'Raw data'!AD72</f>
        <v>3</v>
      </c>
      <c r="AE72" s="12">
        <f>'Raw data'!AE72</f>
        <v>3</v>
      </c>
      <c r="AF72" s="13">
        <f>'Raw data'!AF72</f>
        <v>3</v>
      </c>
      <c r="AG72" s="50">
        <f>6-'Raw data'!AG72</f>
        <v>4</v>
      </c>
      <c r="AH72" s="51">
        <f>6-'Raw data'!AH72</f>
        <v>4</v>
      </c>
      <c r="AI72" s="2">
        <f>'Raw data'!AI72</f>
        <v>4</v>
      </c>
      <c r="AJ72" s="6">
        <f>'Raw data'!AJ72</f>
        <v>5</v>
      </c>
      <c r="AK72" s="4">
        <f>'Raw data'!AK72</f>
        <v>3</v>
      </c>
      <c r="AL72" s="4">
        <f>'Raw data'!AL72</f>
        <v>4</v>
      </c>
      <c r="AM72" s="4">
        <f>'Raw data'!AM72</f>
        <v>3</v>
      </c>
      <c r="AN72" s="4">
        <f>'Raw data'!AN72</f>
        <v>3</v>
      </c>
      <c r="AO72" s="4">
        <f>'Raw data'!AO72</f>
        <v>1</v>
      </c>
      <c r="AP72" s="11">
        <f>'Raw data'!AP72</f>
        <v>2</v>
      </c>
      <c r="AQ72" s="12">
        <f>'Raw data'!AQ72</f>
        <v>4</v>
      </c>
      <c r="AR72" s="12">
        <f>'Raw data'!AR72</f>
        <v>5</v>
      </c>
      <c r="AS72" s="12">
        <f>'Raw data'!AS72</f>
        <v>4</v>
      </c>
      <c r="AT72" s="13">
        <f>'Raw data'!AT72</f>
        <v>3</v>
      </c>
      <c r="AU72" s="4">
        <f t="shared" si="1"/>
        <v>0</v>
      </c>
    </row>
    <row r="73" spans="1:47" x14ac:dyDescent="0.25">
      <c r="A73" s="3">
        <v>72</v>
      </c>
      <c r="B73" s="3" t="str">
        <f>'Raw data'!B73</f>
        <v>Lawnyard Vietnam Co., Ltd.</v>
      </c>
      <c r="C73" s="3" t="str">
        <f>'Raw data'!C73</f>
        <v>Apparel</v>
      </c>
      <c r="D73" s="3" t="str">
        <f>'Raw data'!D73</f>
        <v>Medium</v>
      </c>
      <c r="E73" s="3" t="str">
        <f>'Raw data'!E73</f>
        <v>&lt;= VND 100 bil</v>
      </c>
      <c r="F73" s="3" t="str">
        <f>'Raw data'!F73</f>
        <v>101 to 200</v>
      </c>
      <c r="G73" s="3" t="str">
        <f>'Raw data'!G73</f>
        <v>Ltd</v>
      </c>
      <c r="H73" s="3" t="str">
        <f>'Raw data'!H73</f>
        <v>Female</v>
      </c>
      <c r="I73" s="3" t="str">
        <f>'Raw data'!I73</f>
        <v>&lt;26</v>
      </c>
      <c r="J73" s="3" t="str">
        <f>'Raw data'!J73</f>
        <v>&lt;3</v>
      </c>
      <c r="K73" s="3" t="str">
        <f>'Raw data'!K73</f>
        <v>Employee</v>
      </c>
      <c r="L73" s="3" t="str">
        <f>'Raw data'!L73</f>
        <v>truongthanhtuyen99@gmail.com</v>
      </c>
      <c r="M73" s="5">
        <f>'Raw data'!M73</f>
        <v>4</v>
      </c>
      <c r="N73" s="2">
        <f>'Raw data'!N73</f>
        <v>4</v>
      </c>
      <c r="O73" s="2">
        <f>'Raw data'!O73</f>
        <v>1</v>
      </c>
      <c r="P73" s="2">
        <f>'Raw data'!P73</f>
        <v>4</v>
      </c>
      <c r="Q73" s="2">
        <f>'Raw data'!Q73</f>
        <v>4</v>
      </c>
      <c r="R73" s="17">
        <f>'Raw data'!R73</f>
        <v>4</v>
      </c>
      <c r="S73" s="1">
        <f>'Raw data'!S73</f>
        <v>3</v>
      </c>
      <c r="T73" s="1">
        <f>'Raw data'!T73</f>
        <v>4</v>
      </c>
      <c r="U73" s="1">
        <f>'Raw data'!U73</f>
        <v>3</v>
      </c>
      <c r="V73" s="1">
        <f>'Raw data'!V73</f>
        <v>1</v>
      </c>
      <c r="W73" s="17">
        <f>'Raw data'!W73</f>
        <v>1</v>
      </c>
      <c r="X73" s="1">
        <f>'Raw data'!X73</f>
        <v>1</v>
      </c>
      <c r="Y73" s="1">
        <f>'Raw data'!Y73</f>
        <v>1</v>
      </c>
      <c r="Z73" s="1">
        <f>'Raw data'!Z73</f>
        <v>1</v>
      </c>
      <c r="AA73" s="18">
        <f>'Raw data'!AA73</f>
        <v>4</v>
      </c>
      <c r="AB73" s="11">
        <f>'Raw data'!AB73</f>
        <v>4</v>
      </c>
      <c r="AC73" s="12">
        <f>'Raw data'!AC73</f>
        <v>1</v>
      </c>
      <c r="AD73" s="12">
        <f>'Raw data'!AD73</f>
        <v>1</v>
      </c>
      <c r="AE73" s="12">
        <f>'Raw data'!AE73</f>
        <v>1</v>
      </c>
      <c r="AF73" s="13">
        <f>'Raw data'!AF73</f>
        <v>4</v>
      </c>
      <c r="AG73" s="50">
        <f>6-'Raw data'!AG73</f>
        <v>3</v>
      </c>
      <c r="AH73" s="51">
        <f>6-'Raw data'!AH73</f>
        <v>2</v>
      </c>
      <c r="AI73" s="2">
        <f>'Raw data'!AI73</f>
        <v>4</v>
      </c>
      <c r="AJ73" s="6">
        <f>'Raw data'!AJ73</f>
        <v>4</v>
      </c>
      <c r="AK73" s="4">
        <f>'Raw data'!AK73</f>
        <v>4</v>
      </c>
      <c r="AL73" s="4">
        <f>'Raw data'!AL73</f>
        <v>4</v>
      </c>
      <c r="AM73" s="4">
        <f>'Raw data'!AM73</f>
        <v>4</v>
      </c>
      <c r="AN73" s="4">
        <f>'Raw data'!AN73</f>
        <v>4</v>
      </c>
      <c r="AO73" s="4">
        <f>'Raw data'!AO73</f>
        <v>3</v>
      </c>
      <c r="AP73" s="11">
        <f>'Raw data'!AP73</f>
        <v>4</v>
      </c>
      <c r="AQ73" s="12">
        <f>'Raw data'!AQ73</f>
        <v>4</v>
      </c>
      <c r="AR73" s="12">
        <f>'Raw data'!AR73</f>
        <v>4</v>
      </c>
      <c r="AS73" s="12">
        <f>'Raw data'!AS73</f>
        <v>4</v>
      </c>
      <c r="AT73" s="13">
        <f>'Raw data'!AT73</f>
        <v>3</v>
      </c>
      <c r="AU73" s="4">
        <f t="shared" si="1"/>
        <v>1</v>
      </c>
    </row>
    <row r="74" spans="1:47" x14ac:dyDescent="0.25">
      <c r="A74" s="3">
        <v>73</v>
      </c>
      <c r="B74" s="3" t="str">
        <f>'Raw data'!B74</f>
        <v>Lawnyard Vietnam Co., Ltd.</v>
      </c>
      <c r="C74" s="3" t="str">
        <f>'Raw data'!C74</f>
        <v>Apparel</v>
      </c>
      <c r="D74" s="3" t="str">
        <f>'Raw data'!D74</f>
        <v>Medium</v>
      </c>
      <c r="E74" s="3" t="str">
        <f>'Raw data'!E74</f>
        <v>&lt;= VND 100 bil</v>
      </c>
      <c r="F74" s="3" t="str">
        <f>'Raw data'!F74</f>
        <v>101 to 200</v>
      </c>
      <c r="G74" s="3" t="str">
        <f>'Raw data'!G74</f>
        <v>Ltd</v>
      </c>
      <c r="H74" s="3" t="str">
        <f>'Raw data'!H74</f>
        <v>Female</v>
      </c>
      <c r="I74" s="3" t="str">
        <f>'Raw data'!I74</f>
        <v>&lt;26</v>
      </c>
      <c r="J74" s="3" t="str">
        <f>'Raw data'!J74</f>
        <v>&lt;3</v>
      </c>
      <c r="K74" s="3" t="str">
        <f>'Raw data'!K74</f>
        <v>Employee</v>
      </c>
      <c r="L74" s="3" t="str">
        <f>'Raw data'!L74</f>
        <v>truongthanhtuyen99@gmail.com</v>
      </c>
      <c r="M74" s="5">
        <f>'Raw data'!M74</f>
        <v>3</v>
      </c>
      <c r="N74" s="2">
        <f>'Raw data'!N74</f>
        <v>5</v>
      </c>
      <c r="O74" s="2">
        <f>'Raw data'!O74</f>
        <v>4</v>
      </c>
      <c r="P74" s="2">
        <f>'Raw data'!P74</f>
        <v>3</v>
      </c>
      <c r="Q74" s="2">
        <f>'Raw data'!Q74</f>
        <v>3</v>
      </c>
      <c r="R74" s="17">
        <f>'Raw data'!R74</f>
        <v>4</v>
      </c>
      <c r="S74" s="1">
        <f>'Raw data'!S74</f>
        <v>4</v>
      </c>
      <c r="T74" s="1">
        <f>'Raw data'!T74</f>
        <v>4</v>
      </c>
      <c r="U74" s="1">
        <f>'Raw data'!U74</f>
        <v>3</v>
      </c>
      <c r="V74" s="1">
        <f>'Raw data'!V74</f>
        <v>4</v>
      </c>
      <c r="W74" s="17">
        <f>'Raw data'!W74</f>
        <v>3</v>
      </c>
      <c r="X74" s="1">
        <f>'Raw data'!X74</f>
        <v>3</v>
      </c>
      <c r="Y74" s="1">
        <f>'Raw data'!Y74</f>
        <v>3</v>
      </c>
      <c r="Z74" s="1">
        <f>'Raw data'!Z74</f>
        <v>4</v>
      </c>
      <c r="AA74" s="18">
        <f>'Raw data'!AA74</f>
        <v>4</v>
      </c>
      <c r="AB74" s="11">
        <f>'Raw data'!AB74</f>
        <v>3</v>
      </c>
      <c r="AC74" s="12">
        <f>'Raw data'!AC74</f>
        <v>3</v>
      </c>
      <c r="AD74" s="12">
        <f>'Raw data'!AD74</f>
        <v>3</v>
      </c>
      <c r="AE74" s="12">
        <f>'Raw data'!AE74</f>
        <v>3</v>
      </c>
      <c r="AF74" s="13">
        <f>'Raw data'!AF74</f>
        <v>4</v>
      </c>
      <c r="AG74" s="50">
        <f>6-'Raw data'!AG74</f>
        <v>3</v>
      </c>
      <c r="AH74" s="51">
        <f>6-'Raw data'!AH74</f>
        <v>2</v>
      </c>
      <c r="AI74" s="2">
        <f>'Raw data'!AI74</f>
        <v>3</v>
      </c>
      <c r="AJ74" s="6">
        <f>'Raw data'!AJ74</f>
        <v>3</v>
      </c>
      <c r="AK74" s="4">
        <f>'Raw data'!AK74</f>
        <v>4</v>
      </c>
      <c r="AL74" s="4">
        <f>'Raw data'!AL74</f>
        <v>4</v>
      </c>
      <c r="AM74" s="4">
        <f>'Raw data'!AM74</f>
        <v>4</v>
      </c>
      <c r="AN74" s="4">
        <f>'Raw data'!AN74</f>
        <v>4</v>
      </c>
      <c r="AO74" s="4">
        <f>'Raw data'!AO74</f>
        <v>4</v>
      </c>
      <c r="AP74" s="11">
        <f>'Raw data'!AP74</f>
        <v>4</v>
      </c>
      <c r="AQ74" s="12">
        <f>'Raw data'!AQ74</f>
        <v>3</v>
      </c>
      <c r="AR74" s="12">
        <f>'Raw data'!AR74</f>
        <v>3</v>
      </c>
      <c r="AS74" s="12">
        <f>'Raw data'!AS74</f>
        <v>4</v>
      </c>
      <c r="AT74" s="13">
        <f>'Raw data'!AT74</f>
        <v>4</v>
      </c>
      <c r="AU74" s="4">
        <f t="shared" si="1"/>
        <v>1</v>
      </c>
    </row>
    <row r="75" spans="1:47" x14ac:dyDescent="0.25">
      <c r="A75" s="3">
        <v>74</v>
      </c>
      <c r="B75" s="3" t="str">
        <f>'Raw data'!B75</f>
        <v>Lovely-VN Undergarment Manufacturing Co., Ltd.</v>
      </c>
      <c r="C75" s="3" t="str">
        <f>'Raw data'!C75</f>
        <v>Apparel</v>
      </c>
      <c r="D75" s="3" t="str">
        <f>'Raw data'!D75</f>
        <v>Medium</v>
      </c>
      <c r="E75" s="3" t="str">
        <f>'Raw data'!E75</f>
        <v>&lt;= VND 100 bil</v>
      </c>
      <c r="F75" s="3" t="str">
        <f>'Raw data'!F75</f>
        <v>&gt; 200</v>
      </c>
      <c r="G75" s="3" t="str">
        <f>'Raw data'!G75</f>
        <v>Ltd</v>
      </c>
      <c r="H75" s="3" t="str">
        <f>'Raw data'!H75</f>
        <v>Male</v>
      </c>
      <c r="I75" s="3" t="str">
        <f>'Raw data'!I75</f>
        <v>26 to 35</v>
      </c>
      <c r="J75" s="3" t="str">
        <f>'Raw data'!J75</f>
        <v>&lt;3</v>
      </c>
      <c r="K75" s="3" t="str">
        <f>'Raw data'!K75</f>
        <v>Manager</v>
      </c>
      <c r="L75" s="3" t="str">
        <f>'Raw data'!L75</f>
        <v>Tinrau219.qn@gmail.com</v>
      </c>
      <c r="M75" s="5">
        <f>'Raw data'!M75</f>
        <v>4</v>
      </c>
      <c r="N75" s="2">
        <f>'Raw data'!N75</f>
        <v>3</v>
      </c>
      <c r="O75" s="2">
        <f>'Raw data'!O75</f>
        <v>3</v>
      </c>
      <c r="P75" s="2">
        <f>'Raw data'!P75</f>
        <v>5</v>
      </c>
      <c r="Q75" s="2">
        <f>'Raw data'!Q75</f>
        <v>4</v>
      </c>
      <c r="R75" s="17">
        <f>'Raw data'!R75</f>
        <v>4</v>
      </c>
      <c r="S75" s="1">
        <f>'Raw data'!S75</f>
        <v>2</v>
      </c>
      <c r="T75" s="1">
        <f>'Raw data'!T75</f>
        <v>4</v>
      </c>
      <c r="U75" s="1">
        <f>'Raw data'!U75</f>
        <v>2</v>
      </c>
      <c r="V75" s="1">
        <f>'Raw data'!V75</f>
        <v>3</v>
      </c>
      <c r="W75" s="17">
        <f>'Raw data'!W75</f>
        <v>4</v>
      </c>
      <c r="X75" s="1">
        <f>'Raw data'!X75</f>
        <v>5</v>
      </c>
      <c r="Y75" s="1">
        <f>'Raw data'!Y75</f>
        <v>5</v>
      </c>
      <c r="Z75" s="1">
        <f>'Raw data'!Z75</f>
        <v>5</v>
      </c>
      <c r="AA75" s="18">
        <f>'Raw data'!AA75</f>
        <v>4</v>
      </c>
      <c r="AB75" s="11">
        <f>'Raw data'!AB75</f>
        <v>3</v>
      </c>
      <c r="AC75" s="12">
        <f>'Raw data'!AC75</f>
        <v>3</v>
      </c>
      <c r="AD75" s="12">
        <f>'Raw data'!AD75</f>
        <v>3</v>
      </c>
      <c r="AE75" s="12">
        <f>'Raw data'!AE75</f>
        <v>3</v>
      </c>
      <c r="AF75" s="13">
        <f>'Raw data'!AF75</f>
        <v>3</v>
      </c>
      <c r="AG75" s="50">
        <f>6-'Raw data'!AG75</f>
        <v>3</v>
      </c>
      <c r="AH75" s="51">
        <f>6-'Raw data'!AH75</f>
        <v>2</v>
      </c>
      <c r="AI75" s="2">
        <f>'Raw data'!AI75</f>
        <v>3</v>
      </c>
      <c r="AJ75" s="6">
        <f>'Raw data'!AJ75</f>
        <v>3</v>
      </c>
      <c r="AK75" s="4">
        <f>'Raw data'!AK75</f>
        <v>4</v>
      </c>
      <c r="AL75" s="4">
        <f>'Raw data'!AL75</f>
        <v>4</v>
      </c>
      <c r="AM75" s="4">
        <f>'Raw data'!AM75</f>
        <v>4</v>
      </c>
      <c r="AN75" s="4">
        <f>'Raw data'!AN75</f>
        <v>4</v>
      </c>
      <c r="AO75" s="4">
        <f>'Raw data'!AO75</f>
        <v>4</v>
      </c>
      <c r="AP75" s="11">
        <f>'Raw data'!AP75</f>
        <v>3</v>
      </c>
      <c r="AQ75" s="12">
        <f>'Raw data'!AQ75</f>
        <v>3</v>
      </c>
      <c r="AR75" s="12">
        <f>'Raw data'!AR75</f>
        <v>3</v>
      </c>
      <c r="AS75" s="12">
        <f>'Raw data'!AS75</f>
        <v>3</v>
      </c>
      <c r="AT75" s="13">
        <f>'Raw data'!AT75</f>
        <v>2</v>
      </c>
      <c r="AU75" s="4">
        <f t="shared" si="1"/>
        <v>1</v>
      </c>
    </row>
    <row r="76" spans="1:47" x14ac:dyDescent="0.25">
      <c r="A76" s="3">
        <v>75</v>
      </c>
      <c r="B76" s="3" t="str">
        <f>'Raw data'!B76</f>
        <v>Thuan Phuong Group</v>
      </c>
      <c r="C76" s="3" t="str">
        <f>'Raw data'!C76</f>
        <v>Apparel</v>
      </c>
      <c r="D76" s="3" t="str">
        <f>'Raw data'!D76</f>
        <v>Medium</v>
      </c>
      <c r="E76" s="3" t="str">
        <f>'Raw data'!E76</f>
        <v>&gt; VND 100 bil</v>
      </c>
      <c r="F76" s="3" t="str">
        <f>'Raw data'!F76</f>
        <v>101 to 200</v>
      </c>
      <c r="G76" s="3" t="str">
        <f>'Raw data'!G76</f>
        <v>Ltd</v>
      </c>
      <c r="H76" s="3" t="str">
        <f>'Raw data'!H76</f>
        <v>Female</v>
      </c>
      <c r="I76" s="3" t="str">
        <f>'Raw data'!I76</f>
        <v>36 to 45</v>
      </c>
      <c r="J76" s="3" t="str">
        <f>'Raw data'!J76</f>
        <v>&lt;10</v>
      </c>
      <c r="K76" s="3" t="str">
        <f>'Raw data'!K76</f>
        <v>Manager</v>
      </c>
      <c r="L76" s="3" t="str">
        <f>'Raw data'!L76</f>
        <v>loanpp@tpgroup.com.vn</v>
      </c>
      <c r="M76" s="5">
        <f>'Raw data'!M76</f>
        <v>4</v>
      </c>
      <c r="N76" s="2">
        <f>'Raw data'!N76</f>
        <v>4</v>
      </c>
      <c r="O76" s="2">
        <f>'Raw data'!O76</f>
        <v>4</v>
      </c>
      <c r="P76" s="2">
        <f>'Raw data'!P76</f>
        <v>4</v>
      </c>
      <c r="Q76" s="2">
        <f>'Raw data'!Q76</f>
        <v>4</v>
      </c>
      <c r="R76" s="17">
        <f>'Raw data'!R76</f>
        <v>4</v>
      </c>
      <c r="S76" s="1">
        <f>'Raw data'!S76</f>
        <v>4</v>
      </c>
      <c r="T76" s="1">
        <f>'Raw data'!T76</f>
        <v>5</v>
      </c>
      <c r="U76" s="1">
        <f>'Raw data'!U76</f>
        <v>5</v>
      </c>
      <c r="V76" s="1">
        <f>'Raw data'!V76</f>
        <v>5</v>
      </c>
      <c r="W76" s="17">
        <f>'Raw data'!W76</f>
        <v>2</v>
      </c>
      <c r="X76" s="1">
        <f>'Raw data'!X76</f>
        <v>4</v>
      </c>
      <c r="Y76" s="1">
        <f>'Raw data'!Y76</f>
        <v>2</v>
      </c>
      <c r="Z76" s="1">
        <f>'Raw data'!Z76</f>
        <v>3</v>
      </c>
      <c r="AA76" s="18">
        <f>'Raw data'!AA76</f>
        <v>3</v>
      </c>
      <c r="AB76" s="11">
        <f>'Raw data'!AB76</f>
        <v>3</v>
      </c>
      <c r="AC76" s="12">
        <f>'Raw data'!AC76</f>
        <v>2</v>
      </c>
      <c r="AD76" s="12">
        <f>'Raw data'!AD76</f>
        <v>1</v>
      </c>
      <c r="AE76" s="12">
        <f>'Raw data'!AE76</f>
        <v>3</v>
      </c>
      <c r="AF76" s="13">
        <f>'Raw data'!AF76</f>
        <v>3</v>
      </c>
      <c r="AG76" s="50">
        <f>6-'Raw data'!AG76</f>
        <v>4</v>
      </c>
      <c r="AH76" s="51">
        <f>6-'Raw data'!AH76</f>
        <v>1</v>
      </c>
      <c r="AI76" s="2">
        <f>'Raw data'!AI76</f>
        <v>5</v>
      </c>
      <c r="AJ76" s="6">
        <f>'Raw data'!AJ76</f>
        <v>1</v>
      </c>
      <c r="AK76" s="4">
        <f>'Raw data'!AK76</f>
        <v>5</v>
      </c>
      <c r="AL76" s="4">
        <f>'Raw data'!AL76</f>
        <v>5</v>
      </c>
      <c r="AM76" s="4">
        <f>'Raw data'!AM76</f>
        <v>4</v>
      </c>
      <c r="AN76" s="4">
        <f>'Raw data'!AN76</f>
        <v>5</v>
      </c>
      <c r="AO76" s="4">
        <f>'Raw data'!AO76</f>
        <v>5</v>
      </c>
      <c r="AP76" s="11">
        <f>'Raw data'!AP76</f>
        <v>4</v>
      </c>
      <c r="AQ76" s="12">
        <f>'Raw data'!AQ76</f>
        <v>4</v>
      </c>
      <c r="AR76" s="12">
        <f>'Raw data'!AR76</f>
        <v>5</v>
      </c>
      <c r="AS76" s="12">
        <f>'Raw data'!AS76</f>
        <v>5</v>
      </c>
      <c r="AT76" s="13">
        <f>'Raw data'!AT76</f>
        <v>5</v>
      </c>
      <c r="AU76" s="4">
        <f t="shared" si="1"/>
        <v>1</v>
      </c>
    </row>
    <row r="77" spans="1:47" x14ac:dyDescent="0.25">
      <c r="A77" s="3">
        <v>76</v>
      </c>
      <c r="B77" s="3" t="str">
        <f>'Raw data'!B77</f>
        <v>Thuan Phuong Group</v>
      </c>
      <c r="C77" s="3" t="str">
        <f>'Raw data'!C77</f>
        <v>Apparel</v>
      </c>
      <c r="D77" s="3" t="str">
        <f>'Raw data'!D77</f>
        <v>Medium</v>
      </c>
      <c r="E77" s="3" t="str">
        <f>'Raw data'!E77</f>
        <v>&gt; VND 100 bil</v>
      </c>
      <c r="F77" s="3" t="str">
        <f>'Raw data'!F77</f>
        <v>101 to 200</v>
      </c>
      <c r="G77" s="3" t="str">
        <f>'Raw data'!G77</f>
        <v>Ltd</v>
      </c>
      <c r="H77" s="3" t="str">
        <f>'Raw data'!H77</f>
        <v>Female</v>
      </c>
      <c r="I77" s="3" t="str">
        <f>'Raw data'!I77</f>
        <v>36 to 45</v>
      </c>
      <c r="J77" s="3" t="str">
        <f>'Raw data'!J77</f>
        <v>&lt;10</v>
      </c>
      <c r="K77" s="3" t="str">
        <f>'Raw data'!K77</f>
        <v>Manager</v>
      </c>
      <c r="L77" s="3" t="str">
        <f>'Raw data'!L77</f>
        <v xml:space="preserve">1900 55 88 42 </v>
      </c>
      <c r="M77" s="5">
        <f>'Raw data'!M77</f>
        <v>2</v>
      </c>
      <c r="N77" s="2">
        <f>'Raw data'!N77</f>
        <v>2</v>
      </c>
      <c r="O77" s="2">
        <f>'Raw data'!O77</f>
        <v>1</v>
      </c>
      <c r="P77" s="2">
        <f>'Raw data'!P77</f>
        <v>3</v>
      </c>
      <c r="Q77" s="2">
        <f>'Raw data'!Q77</f>
        <v>3</v>
      </c>
      <c r="R77" s="17">
        <f>'Raw data'!R77</f>
        <v>2</v>
      </c>
      <c r="S77" s="1">
        <f>'Raw data'!S77</f>
        <v>3</v>
      </c>
      <c r="T77" s="1">
        <f>'Raw data'!T77</f>
        <v>2</v>
      </c>
      <c r="U77" s="1">
        <f>'Raw data'!U77</f>
        <v>1</v>
      </c>
      <c r="V77" s="1">
        <f>'Raw data'!V77</f>
        <v>2</v>
      </c>
      <c r="W77" s="17">
        <f>'Raw data'!W77</f>
        <v>3</v>
      </c>
      <c r="X77" s="1">
        <f>'Raw data'!X77</f>
        <v>4</v>
      </c>
      <c r="Y77" s="1">
        <f>'Raw data'!Y77</f>
        <v>2</v>
      </c>
      <c r="Z77" s="1">
        <f>'Raw data'!Z77</f>
        <v>2</v>
      </c>
      <c r="AA77" s="18">
        <f>'Raw data'!AA77</f>
        <v>1</v>
      </c>
      <c r="AB77" s="11">
        <f>'Raw data'!AB77</f>
        <v>3</v>
      </c>
      <c r="AC77" s="12">
        <f>'Raw data'!AC77</f>
        <v>2</v>
      </c>
      <c r="AD77" s="12">
        <f>'Raw data'!AD77</f>
        <v>3</v>
      </c>
      <c r="AE77" s="12">
        <f>'Raw data'!AE77</f>
        <v>3</v>
      </c>
      <c r="AF77" s="13">
        <f>'Raw data'!AF77</f>
        <v>3</v>
      </c>
      <c r="AG77" s="50">
        <f>6-'Raw data'!AG77</f>
        <v>3</v>
      </c>
      <c r="AH77" s="51">
        <f>6-'Raw data'!AH77</f>
        <v>1</v>
      </c>
      <c r="AI77" s="2">
        <f>'Raw data'!AI77</f>
        <v>3</v>
      </c>
      <c r="AJ77" s="6">
        <f>'Raw data'!AJ77</f>
        <v>1</v>
      </c>
      <c r="AK77" s="4">
        <f>'Raw data'!AK77</f>
        <v>5</v>
      </c>
      <c r="AL77" s="4">
        <f>'Raw data'!AL77</f>
        <v>5</v>
      </c>
      <c r="AM77" s="4">
        <f>'Raw data'!AM77</f>
        <v>4</v>
      </c>
      <c r="AN77" s="4">
        <f>'Raw data'!AN77</f>
        <v>5</v>
      </c>
      <c r="AO77" s="4">
        <f>'Raw data'!AO77</f>
        <v>5</v>
      </c>
      <c r="AP77" s="11">
        <f>'Raw data'!AP77</f>
        <v>4</v>
      </c>
      <c r="AQ77" s="12">
        <f>'Raw data'!AQ77</f>
        <v>4</v>
      </c>
      <c r="AR77" s="12">
        <f>'Raw data'!AR77</f>
        <v>4</v>
      </c>
      <c r="AS77" s="12">
        <f>'Raw data'!AS77</f>
        <v>4</v>
      </c>
      <c r="AT77" s="13">
        <f>'Raw data'!AT77</f>
        <v>3</v>
      </c>
      <c r="AU77" s="4">
        <f t="shared" si="1"/>
        <v>1</v>
      </c>
    </row>
    <row r="78" spans="1:47" x14ac:dyDescent="0.25">
      <c r="A78" s="3">
        <v>77</v>
      </c>
      <c r="B78" s="3" t="str">
        <f>'Raw data'!B78</f>
        <v>Lien Phuong Textile and Garment Corporation</v>
      </c>
      <c r="C78" s="3" t="str">
        <f>'Raw data'!C78</f>
        <v>Supplier</v>
      </c>
      <c r="D78" s="3" t="str">
        <f>'Raw data'!D78</f>
        <v>Medium</v>
      </c>
      <c r="E78" s="3" t="str">
        <f>'Raw data'!E78</f>
        <v>&lt;= VND 100 bil</v>
      </c>
      <c r="F78" s="3" t="str">
        <f>'Raw data'!F78</f>
        <v>101 to 200</v>
      </c>
      <c r="G78" s="3" t="str">
        <f>'Raw data'!G78</f>
        <v>JSC</v>
      </c>
      <c r="H78" s="3" t="str">
        <f>'Raw data'!H78</f>
        <v>Female</v>
      </c>
      <c r="I78" s="3" t="str">
        <f>'Raw data'!I78</f>
        <v>26 to 35</v>
      </c>
      <c r="J78" s="3" t="str">
        <f>'Raw data'!J78</f>
        <v>&lt;3</v>
      </c>
      <c r="K78" s="3" t="str">
        <f>'Raw data'!K78</f>
        <v>Manager</v>
      </c>
      <c r="L78" s="3" t="str">
        <f>'Raw data'!L78</f>
        <v>vangvienthong.na@gmail.com</v>
      </c>
      <c r="M78" s="5">
        <f>'Raw data'!M78</f>
        <v>4</v>
      </c>
      <c r="N78" s="2">
        <f>'Raw data'!N78</f>
        <v>4</v>
      </c>
      <c r="O78" s="2">
        <f>'Raw data'!O78</f>
        <v>4</v>
      </c>
      <c r="P78" s="2">
        <f>'Raw data'!P78</f>
        <v>4</v>
      </c>
      <c r="Q78" s="2">
        <f>'Raw data'!Q78</f>
        <v>4</v>
      </c>
      <c r="R78" s="17">
        <f>'Raw data'!R78</f>
        <v>3</v>
      </c>
      <c r="S78" s="1">
        <f>'Raw data'!S78</f>
        <v>3</v>
      </c>
      <c r="T78" s="1">
        <f>'Raw data'!T78</f>
        <v>4</v>
      </c>
      <c r="U78" s="1">
        <f>'Raw data'!U78</f>
        <v>4</v>
      </c>
      <c r="V78" s="1">
        <f>'Raw data'!V78</f>
        <v>4</v>
      </c>
      <c r="W78" s="17">
        <f>'Raw data'!W78</f>
        <v>4</v>
      </c>
      <c r="X78" s="1">
        <f>'Raw data'!X78</f>
        <v>3</v>
      </c>
      <c r="Y78" s="1">
        <f>'Raw data'!Y78</f>
        <v>4</v>
      </c>
      <c r="Z78" s="1">
        <f>'Raw data'!Z78</f>
        <v>4</v>
      </c>
      <c r="AA78" s="18">
        <f>'Raw data'!AA78</f>
        <v>4</v>
      </c>
      <c r="AB78" s="11">
        <f>'Raw data'!AB78</f>
        <v>4</v>
      </c>
      <c r="AC78" s="12">
        <f>'Raw data'!AC78</f>
        <v>4</v>
      </c>
      <c r="AD78" s="12">
        <f>'Raw data'!AD78</f>
        <v>3</v>
      </c>
      <c r="AE78" s="12">
        <f>'Raw data'!AE78</f>
        <v>3</v>
      </c>
      <c r="AF78" s="13">
        <f>'Raw data'!AF78</f>
        <v>3</v>
      </c>
      <c r="AG78" s="50">
        <f>6-'Raw data'!AG78</f>
        <v>4</v>
      </c>
      <c r="AH78" s="51">
        <f>6-'Raw data'!AH78</f>
        <v>3</v>
      </c>
      <c r="AI78" s="2">
        <f>'Raw data'!AI78</f>
        <v>4</v>
      </c>
      <c r="AJ78" s="6">
        <f>'Raw data'!AJ78</f>
        <v>4</v>
      </c>
      <c r="AK78" s="4">
        <f>'Raw data'!AK78</f>
        <v>4</v>
      </c>
      <c r="AL78" s="4">
        <f>'Raw data'!AL78</f>
        <v>4</v>
      </c>
      <c r="AM78" s="4">
        <f>'Raw data'!AM78</f>
        <v>3</v>
      </c>
      <c r="AN78" s="4">
        <f>'Raw data'!AN78</f>
        <v>4</v>
      </c>
      <c r="AO78" s="4">
        <f>'Raw data'!AO78</f>
        <v>3</v>
      </c>
      <c r="AP78" s="11">
        <f>'Raw data'!AP78</f>
        <v>4</v>
      </c>
      <c r="AQ78" s="12">
        <f>'Raw data'!AQ78</f>
        <v>5</v>
      </c>
      <c r="AR78" s="12">
        <f>'Raw data'!AR78</f>
        <v>5</v>
      </c>
      <c r="AS78" s="12">
        <f>'Raw data'!AS78</f>
        <v>5</v>
      </c>
      <c r="AT78" s="13">
        <f>'Raw data'!AT78</f>
        <v>3</v>
      </c>
      <c r="AU78" s="4">
        <f t="shared" si="1"/>
        <v>1</v>
      </c>
    </row>
    <row r="79" spans="1:47" x14ac:dyDescent="0.25">
      <c r="A79" s="3">
        <v>78</v>
      </c>
      <c r="B79" s="3" t="str">
        <f>'Raw data'!B79</f>
        <v>Duc Tin Textile Co., Ltd.</v>
      </c>
      <c r="C79" s="3" t="str">
        <f>'Raw data'!C79</f>
        <v>Supplier</v>
      </c>
      <c r="D79" s="3" t="str">
        <f>'Raw data'!D79</f>
        <v>Medium</v>
      </c>
      <c r="E79" s="3" t="str">
        <f>'Raw data'!E79</f>
        <v>&lt;= VND 100 bil</v>
      </c>
      <c r="F79" s="3" t="str">
        <f>'Raw data'!F79</f>
        <v>101 to 200</v>
      </c>
      <c r="G79" s="3" t="str">
        <f>'Raw data'!G79</f>
        <v>Ltd</v>
      </c>
      <c r="H79" s="3" t="str">
        <f>'Raw data'!H79</f>
        <v>Female</v>
      </c>
      <c r="I79" s="3" t="str">
        <f>'Raw data'!I79</f>
        <v>36 to 45</v>
      </c>
      <c r="J79" s="3" t="str">
        <f>'Raw data'!J79</f>
        <v>&gt;=15</v>
      </c>
      <c r="K79" s="3" t="str">
        <f>'Raw data'!K79</f>
        <v>Manager</v>
      </c>
      <c r="L79" s="3" t="str">
        <f>'Raw data'!L79</f>
        <v>lanhnguyen@ductinfabrics.com</v>
      </c>
      <c r="M79" s="5">
        <f>'Raw data'!M79</f>
        <v>3</v>
      </c>
      <c r="N79" s="2">
        <f>'Raw data'!N79</f>
        <v>4</v>
      </c>
      <c r="O79" s="2">
        <f>'Raw data'!O79</f>
        <v>3</v>
      </c>
      <c r="P79" s="2">
        <f>'Raw data'!P79</f>
        <v>3</v>
      </c>
      <c r="Q79" s="2">
        <f>'Raw data'!Q79</f>
        <v>5</v>
      </c>
      <c r="R79" s="17">
        <f>'Raw data'!R79</f>
        <v>4</v>
      </c>
      <c r="S79" s="1">
        <f>'Raw data'!S79</f>
        <v>3</v>
      </c>
      <c r="T79" s="1">
        <f>'Raw data'!T79</f>
        <v>4</v>
      </c>
      <c r="U79" s="1">
        <f>'Raw data'!U79</f>
        <v>4</v>
      </c>
      <c r="V79" s="1">
        <f>'Raw data'!V79</f>
        <v>5</v>
      </c>
      <c r="W79" s="17">
        <f>'Raw data'!W79</f>
        <v>4</v>
      </c>
      <c r="X79" s="1">
        <f>'Raw data'!X79</f>
        <v>5</v>
      </c>
      <c r="Y79" s="1">
        <f>'Raw data'!Y79</f>
        <v>4</v>
      </c>
      <c r="Z79" s="1">
        <f>'Raw data'!Z79</f>
        <v>5</v>
      </c>
      <c r="AA79" s="18">
        <f>'Raw data'!AA79</f>
        <v>5</v>
      </c>
      <c r="AB79" s="11">
        <f>'Raw data'!AB79</f>
        <v>3</v>
      </c>
      <c r="AC79" s="12">
        <f>'Raw data'!AC79</f>
        <v>4</v>
      </c>
      <c r="AD79" s="12">
        <f>'Raw data'!AD79</f>
        <v>3</v>
      </c>
      <c r="AE79" s="12">
        <f>'Raw data'!AE79</f>
        <v>4</v>
      </c>
      <c r="AF79" s="13">
        <f>'Raw data'!AF79</f>
        <v>4</v>
      </c>
      <c r="AG79" s="50">
        <f>6-'Raw data'!AG79</f>
        <v>5</v>
      </c>
      <c r="AH79" s="51">
        <f>6-'Raw data'!AH79</f>
        <v>3</v>
      </c>
      <c r="AI79" s="2">
        <f>'Raw data'!AI79</f>
        <v>5</v>
      </c>
      <c r="AJ79" s="6">
        <f>'Raw data'!AJ79</f>
        <v>2</v>
      </c>
      <c r="AK79" s="4">
        <f>'Raw data'!AK79</f>
        <v>4</v>
      </c>
      <c r="AL79" s="4">
        <f>'Raw data'!AL79</f>
        <v>4</v>
      </c>
      <c r="AM79" s="4">
        <f>'Raw data'!AM79</f>
        <v>3</v>
      </c>
      <c r="AN79" s="4">
        <f>'Raw data'!AN79</f>
        <v>5</v>
      </c>
      <c r="AO79" s="4">
        <f>'Raw data'!AO79</f>
        <v>5</v>
      </c>
      <c r="AP79" s="11">
        <f>'Raw data'!AP79</f>
        <v>4</v>
      </c>
      <c r="AQ79" s="12">
        <f>'Raw data'!AQ79</f>
        <v>4</v>
      </c>
      <c r="AR79" s="12">
        <f>'Raw data'!AR79</f>
        <v>4</v>
      </c>
      <c r="AS79" s="12">
        <f>'Raw data'!AS79</f>
        <v>4</v>
      </c>
      <c r="AT79" s="13">
        <f>'Raw data'!AT79</f>
        <v>4</v>
      </c>
      <c r="AU79" s="4">
        <f t="shared" si="1"/>
        <v>1</v>
      </c>
    </row>
    <row r="80" spans="1:47" x14ac:dyDescent="0.25">
      <c r="A80" s="3">
        <v>79</v>
      </c>
      <c r="B80" s="3" t="str">
        <f>'Raw data'!B80</f>
        <v>MYM Vietnam., J.S.C</v>
      </c>
      <c r="C80" s="3" t="str">
        <f>'Raw data'!C80</f>
        <v>Apparel</v>
      </c>
      <c r="D80" s="3" t="str">
        <f>'Raw data'!D80</f>
        <v>Medium</v>
      </c>
      <c r="E80" s="3" t="str">
        <f>'Raw data'!E80</f>
        <v>&lt;= VND 100 bil</v>
      </c>
      <c r="F80" s="3" t="str">
        <f>'Raw data'!F80</f>
        <v>101 to 200</v>
      </c>
      <c r="G80" s="3" t="str">
        <f>'Raw data'!G80</f>
        <v>JSC</v>
      </c>
      <c r="H80" s="3" t="str">
        <f>'Raw data'!H80</f>
        <v>Female</v>
      </c>
      <c r="I80" s="3" t="str">
        <f>'Raw data'!I80</f>
        <v>&gt;45</v>
      </c>
      <c r="J80" s="3" t="str">
        <f>'Raw data'!J80</f>
        <v>&gt;=15</v>
      </c>
      <c r="K80" s="3" t="str">
        <f>'Raw data'!K80</f>
        <v>Manager</v>
      </c>
      <c r="L80" s="3" t="str">
        <f>'Raw data'!L80</f>
        <v>mymcompany@gmail.com</v>
      </c>
      <c r="M80" s="5">
        <f>'Raw data'!M80</f>
        <v>3</v>
      </c>
      <c r="N80" s="2">
        <f>'Raw data'!N80</f>
        <v>3</v>
      </c>
      <c r="O80" s="2">
        <f>'Raw data'!O80</f>
        <v>3</v>
      </c>
      <c r="P80" s="2">
        <f>'Raw data'!P80</f>
        <v>3</v>
      </c>
      <c r="Q80" s="2">
        <f>'Raw data'!Q80</f>
        <v>3</v>
      </c>
      <c r="R80" s="17">
        <f>'Raw data'!R80</f>
        <v>4</v>
      </c>
      <c r="S80" s="1">
        <f>'Raw data'!S80</f>
        <v>3</v>
      </c>
      <c r="T80" s="1">
        <f>'Raw data'!T80</f>
        <v>3</v>
      </c>
      <c r="U80" s="1">
        <f>'Raw data'!U80</f>
        <v>4</v>
      </c>
      <c r="V80" s="1">
        <f>'Raw data'!V80</f>
        <v>4</v>
      </c>
      <c r="W80" s="17">
        <f>'Raw data'!W80</f>
        <v>3</v>
      </c>
      <c r="X80" s="1">
        <f>'Raw data'!X80</f>
        <v>3</v>
      </c>
      <c r="Y80" s="1">
        <f>'Raw data'!Y80</f>
        <v>3</v>
      </c>
      <c r="Z80" s="1">
        <f>'Raw data'!Z80</f>
        <v>3</v>
      </c>
      <c r="AA80" s="18">
        <f>'Raw data'!AA80</f>
        <v>3</v>
      </c>
      <c r="AB80" s="11">
        <f>'Raw data'!AB80</f>
        <v>3</v>
      </c>
      <c r="AC80" s="12">
        <f>'Raw data'!AC80</f>
        <v>4</v>
      </c>
      <c r="AD80" s="12">
        <f>'Raw data'!AD80</f>
        <v>3</v>
      </c>
      <c r="AE80" s="12">
        <f>'Raw data'!AE80</f>
        <v>3</v>
      </c>
      <c r="AF80" s="13">
        <f>'Raw data'!AF80</f>
        <v>3</v>
      </c>
      <c r="AG80" s="50">
        <f>6-'Raw data'!AG80</f>
        <v>2</v>
      </c>
      <c r="AH80" s="51">
        <f>6-'Raw data'!AH80</f>
        <v>2</v>
      </c>
      <c r="AI80" s="2">
        <f>'Raw data'!AI80</f>
        <v>1</v>
      </c>
      <c r="AJ80" s="6">
        <f>'Raw data'!AJ80</f>
        <v>1</v>
      </c>
      <c r="AK80" s="4">
        <f>'Raw data'!AK80</f>
        <v>4</v>
      </c>
      <c r="AL80" s="4">
        <f>'Raw data'!AL80</f>
        <v>4</v>
      </c>
      <c r="AM80" s="4">
        <f>'Raw data'!AM80</f>
        <v>4</v>
      </c>
      <c r="AN80" s="4">
        <f>'Raw data'!AN80</f>
        <v>3</v>
      </c>
      <c r="AO80" s="4">
        <f>'Raw data'!AO80</f>
        <v>4</v>
      </c>
      <c r="AP80" s="11">
        <f>'Raw data'!AP80</f>
        <v>4</v>
      </c>
      <c r="AQ80" s="12">
        <f>'Raw data'!AQ80</f>
        <v>4</v>
      </c>
      <c r="AR80" s="12">
        <f>'Raw data'!AR80</f>
        <v>4</v>
      </c>
      <c r="AS80" s="12">
        <f>'Raw data'!AS80</f>
        <v>4</v>
      </c>
      <c r="AT80" s="13">
        <f>'Raw data'!AT80</f>
        <v>3</v>
      </c>
      <c r="AU80" s="4">
        <f t="shared" si="1"/>
        <v>1</v>
      </c>
    </row>
    <row r="81" spans="1:47" x14ac:dyDescent="0.25">
      <c r="A81" s="3">
        <v>80</v>
      </c>
      <c r="B81" s="3" t="str">
        <f>'Raw data'!B81</f>
        <v>Phuong Hao Knitting, Co., Ltd.</v>
      </c>
      <c r="C81" s="3" t="str">
        <f>'Raw data'!C81</f>
        <v>Supplier</v>
      </c>
      <c r="D81" s="3" t="str">
        <f>'Raw data'!D81</f>
        <v>Medium</v>
      </c>
      <c r="E81" s="3" t="str">
        <f>'Raw data'!E81</f>
        <v>&lt;= VND 100 bil</v>
      </c>
      <c r="F81" s="3" t="str">
        <f>'Raw data'!F81</f>
        <v>101 to 200</v>
      </c>
      <c r="G81" s="3" t="str">
        <f>'Raw data'!G81</f>
        <v>Ltd</v>
      </c>
      <c r="H81" s="3" t="str">
        <f>'Raw data'!H81</f>
        <v>Male</v>
      </c>
      <c r="I81" s="3" t="str">
        <f>'Raw data'!I81</f>
        <v>&gt;45</v>
      </c>
      <c r="J81" s="3" t="str">
        <f>'Raw data'!J81</f>
        <v>&gt;=15</v>
      </c>
      <c r="K81" s="3" t="str">
        <f>'Raw data'!K81</f>
        <v>Manager</v>
      </c>
      <c r="L81" s="3" t="str">
        <f>'Raw data'!L81</f>
        <v>phuonghao37@gmail.com</v>
      </c>
      <c r="M81" s="5">
        <f>'Raw data'!M81</f>
        <v>2</v>
      </c>
      <c r="N81" s="2">
        <f>'Raw data'!N81</f>
        <v>2</v>
      </c>
      <c r="O81" s="2">
        <f>'Raw data'!O81</f>
        <v>2</v>
      </c>
      <c r="P81" s="2">
        <f>'Raw data'!P81</f>
        <v>2</v>
      </c>
      <c r="Q81" s="2">
        <f>'Raw data'!Q81</f>
        <v>3</v>
      </c>
      <c r="R81" s="17">
        <f>'Raw data'!R81</f>
        <v>1</v>
      </c>
      <c r="S81" s="1">
        <f>'Raw data'!S81</f>
        <v>2</v>
      </c>
      <c r="T81" s="1">
        <f>'Raw data'!T81</f>
        <v>2</v>
      </c>
      <c r="U81" s="1">
        <f>'Raw data'!U81</f>
        <v>1</v>
      </c>
      <c r="V81" s="1">
        <f>'Raw data'!V81</f>
        <v>3</v>
      </c>
      <c r="W81" s="17">
        <f>'Raw data'!W81</f>
        <v>1</v>
      </c>
      <c r="X81" s="1">
        <f>'Raw data'!X81</f>
        <v>1</v>
      </c>
      <c r="Y81" s="1">
        <f>'Raw data'!Y81</f>
        <v>1</v>
      </c>
      <c r="Z81" s="1">
        <f>'Raw data'!Z81</f>
        <v>1</v>
      </c>
      <c r="AA81" s="18">
        <f>'Raw data'!AA81</f>
        <v>1</v>
      </c>
      <c r="AB81" s="11">
        <f>'Raw data'!AB81</f>
        <v>3</v>
      </c>
      <c r="AC81" s="12">
        <f>'Raw data'!AC81</f>
        <v>3</v>
      </c>
      <c r="AD81" s="12">
        <f>'Raw data'!AD81</f>
        <v>2</v>
      </c>
      <c r="AE81" s="12">
        <f>'Raw data'!AE81</f>
        <v>3</v>
      </c>
      <c r="AF81" s="13">
        <f>'Raw data'!AF81</f>
        <v>2</v>
      </c>
      <c r="AG81" s="50">
        <f>6-'Raw data'!AG81</f>
        <v>2</v>
      </c>
      <c r="AH81" s="51">
        <f>6-'Raw data'!AH81</f>
        <v>3</v>
      </c>
      <c r="AI81" s="2">
        <f>'Raw data'!AI81</f>
        <v>1</v>
      </c>
      <c r="AJ81" s="6">
        <f>'Raw data'!AJ81</f>
        <v>3</v>
      </c>
      <c r="AK81" s="4">
        <f>'Raw data'!AK81</f>
        <v>4</v>
      </c>
      <c r="AL81" s="4">
        <f>'Raw data'!AL81</f>
        <v>4</v>
      </c>
      <c r="AM81" s="4">
        <f>'Raw data'!AM81</f>
        <v>4</v>
      </c>
      <c r="AN81" s="4">
        <f>'Raw data'!AN81</f>
        <v>3</v>
      </c>
      <c r="AO81" s="4">
        <f>'Raw data'!AO81</f>
        <v>1</v>
      </c>
      <c r="AP81" s="11">
        <f>'Raw data'!AP81</f>
        <v>3</v>
      </c>
      <c r="AQ81" s="12">
        <f>'Raw data'!AQ81</f>
        <v>2</v>
      </c>
      <c r="AR81" s="12">
        <f>'Raw data'!AR81</f>
        <v>2</v>
      </c>
      <c r="AS81" s="12">
        <f>'Raw data'!AS81</f>
        <v>2</v>
      </c>
      <c r="AT81" s="13">
        <f>'Raw data'!AT81</f>
        <v>1</v>
      </c>
      <c r="AU81" s="4">
        <f t="shared" si="1"/>
        <v>1</v>
      </c>
    </row>
    <row r="82" spans="1:47" x14ac:dyDescent="0.25">
      <c r="A82" s="3">
        <v>81</v>
      </c>
      <c r="B82" s="3" t="str">
        <f>'Raw data'!B82</f>
        <v>Chan Hoa Production and Trading, Co., Ltd.</v>
      </c>
      <c r="C82" s="3" t="str">
        <f>'Raw data'!C82</f>
        <v>Supplier</v>
      </c>
      <c r="D82" s="3" t="str">
        <f>'Raw data'!D82</f>
        <v>Medium</v>
      </c>
      <c r="E82" s="3" t="str">
        <f>'Raw data'!E82</f>
        <v>&lt;= VND 100 bil</v>
      </c>
      <c r="F82" s="3" t="str">
        <f>'Raw data'!F82</f>
        <v>101 to 200</v>
      </c>
      <c r="G82" s="3" t="str">
        <f>'Raw data'!G82</f>
        <v>Ltd</v>
      </c>
      <c r="H82" s="3" t="str">
        <f>'Raw data'!H82</f>
        <v>Male</v>
      </c>
      <c r="I82" s="3" t="str">
        <f>'Raw data'!I82</f>
        <v>26 to 35</v>
      </c>
      <c r="J82" s="3" t="str">
        <f>'Raw data'!J82</f>
        <v>&lt;5</v>
      </c>
      <c r="K82" s="3" t="str">
        <f>'Raw data'!K82</f>
        <v>Manager</v>
      </c>
      <c r="L82" s="3" t="str">
        <f>'Raw data'!L82</f>
        <v>chanhoatex@gmail.com</v>
      </c>
      <c r="M82" s="5">
        <f>'Raw data'!M82</f>
        <v>1</v>
      </c>
      <c r="N82" s="2">
        <f>'Raw data'!N82</f>
        <v>1</v>
      </c>
      <c r="O82" s="2">
        <f>'Raw data'!O82</f>
        <v>2</v>
      </c>
      <c r="P82" s="2">
        <f>'Raw data'!P82</f>
        <v>2</v>
      </c>
      <c r="Q82" s="2">
        <f>'Raw data'!Q82</f>
        <v>3</v>
      </c>
      <c r="R82" s="17">
        <f>'Raw data'!R82</f>
        <v>1</v>
      </c>
      <c r="S82" s="1">
        <f>'Raw data'!S82</f>
        <v>1</v>
      </c>
      <c r="T82" s="1">
        <f>'Raw data'!T82</f>
        <v>1</v>
      </c>
      <c r="U82" s="1">
        <f>'Raw data'!U82</f>
        <v>1</v>
      </c>
      <c r="V82" s="1">
        <f>'Raw data'!V82</f>
        <v>1</v>
      </c>
      <c r="W82" s="17">
        <f>'Raw data'!W82</f>
        <v>2</v>
      </c>
      <c r="X82" s="1">
        <f>'Raw data'!X82</f>
        <v>3</v>
      </c>
      <c r="Y82" s="1">
        <f>'Raw data'!Y82</f>
        <v>2</v>
      </c>
      <c r="Z82" s="1">
        <f>'Raw data'!Z82</f>
        <v>2</v>
      </c>
      <c r="AA82" s="18">
        <f>'Raw data'!AA82</f>
        <v>1</v>
      </c>
      <c r="AB82" s="11">
        <f>'Raw data'!AB82</f>
        <v>1</v>
      </c>
      <c r="AC82" s="12">
        <f>'Raw data'!AC82</f>
        <v>3</v>
      </c>
      <c r="AD82" s="12">
        <f>'Raw data'!AD82</f>
        <v>1</v>
      </c>
      <c r="AE82" s="12">
        <f>'Raw data'!AE82</f>
        <v>2</v>
      </c>
      <c r="AF82" s="13">
        <f>'Raw data'!AF82</f>
        <v>2</v>
      </c>
      <c r="AG82" s="50">
        <f>6-'Raw data'!AG82</f>
        <v>1</v>
      </c>
      <c r="AH82" s="51">
        <f>6-'Raw data'!AH82</f>
        <v>2</v>
      </c>
      <c r="AI82" s="2">
        <f>'Raw data'!AI82</f>
        <v>3</v>
      </c>
      <c r="AJ82" s="6">
        <f>'Raw data'!AJ82</f>
        <v>3</v>
      </c>
      <c r="AK82" s="4">
        <f>'Raw data'!AK82</f>
        <v>2</v>
      </c>
      <c r="AL82" s="4">
        <f>'Raw data'!AL82</f>
        <v>2</v>
      </c>
      <c r="AM82" s="4">
        <f>'Raw data'!AM82</f>
        <v>3</v>
      </c>
      <c r="AN82" s="4">
        <f>'Raw data'!AN82</f>
        <v>2</v>
      </c>
      <c r="AO82" s="4">
        <f>'Raw data'!AO82</f>
        <v>1</v>
      </c>
      <c r="AP82" s="11">
        <f>'Raw data'!AP82</f>
        <v>4</v>
      </c>
      <c r="AQ82" s="12">
        <f>'Raw data'!AQ82</f>
        <v>3</v>
      </c>
      <c r="AR82" s="12">
        <f>'Raw data'!AR82</f>
        <v>3</v>
      </c>
      <c r="AS82" s="12">
        <f>'Raw data'!AS82</f>
        <v>4</v>
      </c>
      <c r="AT82" s="13">
        <f>'Raw data'!AT82</f>
        <v>4</v>
      </c>
      <c r="AU82" s="4">
        <f t="shared" si="1"/>
        <v>1</v>
      </c>
    </row>
    <row r="83" spans="1:47" x14ac:dyDescent="0.25">
      <c r="A83" s="3">
        <v>82</v>
      </c>
      <c r="B83" s="3" t="str">
        <f>'Raw data'!B83</f>
        <v>Nghe Phong Textile Co., Ltd.</v>
      </c>
      <c r="C83" s="3" t="str">
        <f>'Raw data'!C83</f>
        <v>Supplier</v>
      </c>
      <c r="D83" s="3" t="str">
        <f>'Raw data'!D83</f>
        <v>Medium</v>
      </c>
      <c r="E83" s="3" t="str">
        <f>'Raw data'!E83</f>
        <v>&lt;= VND 100 bil</v>
      </c>
      <c r="F83" s="3" t="str">
        <f>'Raw data'!F83</f>
        <v>&gt; 200</v>
      </c>
      <c r="G83" s="3" t="str">
        <f>'Raw data'!G83</f>
        <v>JSC</v>
      </c>
      <c r="H83" s="3" t="str">
        <f>'Raw data'!H83</f>
        <v>Female</v>
      </c>
      <c r="I83" s="3" t="str">
        <f>'Raw data'!I83</f>
        <v>26 to 35</v>
      </c>
      <c r="J83" s="3" t="str">
        <f>'Raw data'!J83</f>
        <v>&lt;5</v>
      </c>
      <c r="K83" s="3" t="str">
        <f>'Raw data'!K83</f>
        <v>Manager</v>
      </c>
      <c r="L83" s="3" t="str">
        <f>'Raw data'!L83</f>
        <v>nhi@nghephong.com</v>
      </c>
      <c r="M83" s="5">
        <f>'Raw data'!M83</f>
        <v>4</v>
      </c>
      <c r="N83" s="2">
        <f>'Raw data'!N83</f>
        <v>3</v>
      </c>
      <c r="O83" s="2">
        <f>'Raw data'!O83</f>
        <v>4</v>
      </c>
      <c r="P83" s="2">
        <f>'Raw data'!P83</f>
        <v>4</v>
      </c>
      <c r="Q83" s="2">
        <f>'Raw data'!Q83</f>
        <v>4</v>
      </c>
      <c r="R83" s="17">
        <f>'Raw data'!R83</f>
        <v>4</v>
      </c>
      <c r="S83" s="1">
        <f>'Raw data'!S83</f>
        <v>4</v>
      </c>
      <c r="T83" s="1">
        <f>'Raw data'!T83</f>
        <v>4</v>
      </c>
      <c r="U83" s="1">
        <f>'Raw data'!U83</f>
        <v>3</v>
      </c>
      <c r="V83" s="1">
        <f>'Raw data'!V83</f>
        <v>5</v>
      </c>
      <c r="W83" s="17">
        <f>'Raw data'!W83</f>
        <v>4</v>
      </c>
      <c r="X83" s="1">
        <f>'Raw data'!X83</f>
        <v>5</v>
      </c>
      <c r="Y83" s="1">
        <f>'Raw data'!Y83</f>
        <v>4</v>
      </c>
      <c r="Z83" s="1">
        <f>'Raw data'!Z83</f>
        <v>5</v>
      </c>
      <c r="AA83" s="18">
        <f>'Raw data'!AA83</f>
        <v>5</v>
      </c>
      <c r="AB83" s="11">
        <f>'Raw data'!AB83</f>
        <v>4</v>
      </c>
      <c r="AC83" s="12">
        <f>'Raw data'!AC83</f>
        <v>5</v>
      </c>
      <c r="AD83" s="12">
        <f>'Raw data'!AD83</f>
        <v>3</v>
      </c>
      <c r="AE83" s="12">
        <f>'Raw data'!AE83</f>
        <v>3</v>
      </c>
      <c r="AF83" s="13">
        <f>'Raw data'!AF83</f>
        <v>4</v>
      </c>
      <c r="AG83" s="50">
        <f>6-'Raw data'!AG83</f>
        <v>4</v>
      </c>
      <c r="AH83" s="51">
        <f>6-'Raw data'!AH83</f>
        <v>4</v>
      </c>
      <c r="AI83" s="2">
        <f>'Raw data'!AI83</f>
        <v>5</v>
      </c>
      <c r="AJ83" s="6">
        <f>'Raw data'!AJ83</f>
        <v>4</v>
      </c>
      <c r="AK83" s="4">
        <f>'Raw data'!AK83</f>
        <v>3</v>
      </c>
      <c r="AL83" s="4">
        <f>'Raw data'!AL83</f>
        <v>2</v>
      </c>
      <c r="AM83" s="4">
        <f>'Raw data'!AM83</f>
        <v>3</v>
      </c>
      <c r="AN83" s="4">
        <f>'Raw data'!AN83</f>
        <v>4</v>
      </c>
      <c r="AO83" s="4">
        <f>'Raw data'!AO83</f>
        <v>2</v>
      </c>
      <c r="AP83" s="11">
        <f>'Raw data'!AP83</f>
        <v>3</v>
      </c>
      <c r="AQ83" s="12">
        <f>'Raw data'!AQ83</f>
        <v>4</v>
      </c>
      <c r="AR83" s="12">
        <f>'Raw data'!AR83</f>
        <v>4</v>
      </c>
      <c r="AS83" s="12">
        <f>'Raw data'!AS83</f>
        <v>4</v>
      </c>
      <c r="AT83" s="13">
        <f>'Raw data'!AT83</f>
        <v>3</v>
      </c>
      <c r="AU83" s="4">
        <f t="shared" si="1"/>
        <v>1</v>
      </c>
    </row>
    <row r="84" spans="1:47" x14ac:dyDescent="0.25">
      <c r="A84" s="3">
        <v>83</v>
      </c>
      <c r="B84" s="3" t="str">
        <f>'Raw data'!B84</f>
        <v>Tuan Hung Textile Production and Trading Co., Ltd.</v>
      </c>
      <c r="C84" s="3" t="str">
        <f>'Raw data'!C84</f>
        <v>Supplier</v>
      </c>
      <c r="D84" s="3" t="str">
        <f>'Raw data'!D84</f>
        <v>Medium</v>
      </c>
      <c r="E84" s="3" t="str">
        <f>'Raw data'!E84</f>
        <v>&lt;= VND 100 bil</v>
      </c>
      <c r="F84" s="3" t="str">
        <f>'Raw data'!F84</f>
        <v>101 to 200</v>
      </c>
      <c r="G84" s="3" t="str">
        <f>'Raw data'!G84</f>
        <v>Ltd</v>
      </c>
      <c r="H84" s="3" t="str">
        <f>'Raw data'!H84</f>
        <v>Male</v>
      </c>
      <c r="I84" s="3" t="str">
        <f>'Raw data'!I84</f>
        <v>36 to 45</v>
      </c>
      <c r="J84" s="3" t="str">
        <f>'Raw data'!J84</f>
        <v>&lt;10</v>
      </c>
      <c r="K84" s="3" t="str">
        <f>'Raw data'!K84</f>
        <v>Manager</v>
      </c>
      <c r="L84" s="3" t="str">
        <f>'Raw data'!L84</f>
        <v>tuanvn73@yahoo.com.vn</v>
      </c>
      <c r="M84" s="5">
        <f>'Raw data'!M84</f>
        <v>5</v>
      </c>
      <c r="N84" s="2">
        <f>'Raw data'!N84</f>
        <v>5</v>
      </c>
      <c r="O84" s="2">
        <f>'Raw data'!O84</f>
        <v>5</v>
      </c>
      <c r="P84" s="2">
        <f>'Raw data'!P84</f>
        <v>5</v>
      </c>
      <c r="Q84" s="2">
        <f>'Raw data'!Q84</f>
        <v>5</v>
      </c>
      <c r="R84" s="17">
        <f>'Raw data'!R84</f>
        <v>4</v>
      </c>
      <c r="S84" s="1">
        <f>'Raw data'!S84</f>
        <v>5</v>
      </c>
      <c r="T84" s="1">
        <f>'Raw data'!T84</f>
        <v>4</v>
      </c>
      <c r="U84" s="1">
        <f>'Raw data'!U84</f>
        <v>4</v>
      </c>
      <c r="V84" s="1">
        <f>'Raw data'!V84</f>
        <v>5</v>
      </c>
      <c r="W84" s="17">
        <f>'Raw data'!W84</f>
        <v>5</v>
      </c>
      <c r="X84" s="1">
        <f>'Raw data'!X84</f>
        <v>5</v>
      </c>
      <c r="Y84" s="1">
        <f>'Raw data'!Y84</f>
        <v>3</v>
      </c>
      <c r="Z84" s="1">
        <f>'Raw data'!Z84</f>
        <v>4</v>
      </c>
      <c r="AA84" s="18">
        <f>'Raw data'!AA84</f>
        <v>4</v>
      </c>
      <c r="AB84" s="11">
        <f>'Raw data'!AB84</f>
        <v>3</v>
      </c>
      <c r="AC84" s="12">
        <f>'Raw data'!AC84</f>
        <v>3</v>
      </c>
      <c r="AD84" s="12">
        <f>'Raw data'!AD84</f>
        <v>3</v>
      </c>
      <c r="AE84" s="12">
        <f>'Raw data'!AE84</f>
        <v>2</v>
      </c>
      <c r="AF84" s="13">
        <f>'Raw data'!AF84</f>
        <v>3</v>
      </c>
      <c r="AG84" s="50">
        <f>6-'Raw data'!AG84</f>
        <v>5</v>
      </c>
      <c r="AH84" s="51">
        <f>6-'Raw data'!AH84</f>
        <v>5</v>
      </c>
      <c r="AI84" s="2">
        <f>'Raw data'!AI84</f>
        <v>4</v>
      </c>
      <c r="AJ84" s="6">
        <f>'Raw data'!AJ84</f>
        <v>5</v>
      </c>
      <c r="AK84" s="4">
        <f>'Raw data'!AK84</f>
        <v>4</v>
      </c>
      <c r="AL84" s="4">
        <f>'Raw data'!AL84</f>
        <v>4</v>
      </c>
      <c r="AM84" s="4">
        <f>'Raw data'!AM84</f>
        <v>3</v>
      </c>
      <c r="AN84" s="4">
        <f>'Raw data'!AN84</f>
        <v>3</v>
      </c>
      <c r="AO84" s="4">
        <f>'Raw data'!AO84</f>
        <v>1</v>
      </c>
      <c r="AP84" s="11">
        <f>'Raw data'!AP84</f>
        <v>4</v>
      </c>
      <c r="AQ84" s="12">
        <f>'Raw data'!AQ84</f>
        <v>4</v>
      </c>
      <c r="AR84" s="12">
        <f>'Raw data'!AR84</f>
        <v>4</v>
      </c>
      <c r="AS84" s="12">
        <f>'Raw data'!AS84</f>
        <v>5</v>
      </c>
      <c r="AT84" s="13">
        <f>'Raw data'!AT84</f>
        <v>2</v>
      </c>
      <c r="AU84" s="4">
        <f t="shared" si="1"/>
        <v>1</v>
      </c>
    </row>
    <row r="85" spans="1:47" x14ac:dyDescent="0.25">
      <c r="A85" s="3">
        <v>84</v>
      </c>
      <c r="B85" s="3" t="str">
        <f>'Raw data'!B85</f>
        <v>Tuong Duy Garment Company Limited</v>
      </c>
      <c r="C85" s="3" t="str">
        <f>'Raw data'!C85</f>
        <v>Apparel</v>
      </c>
      <c r="D85" s="3" t="str">
        <f>'Raw data'!D85</f>
        <v>Medium</v>
      </c>
      <c r="E85" s="3" t="str">
        <f>'Raw data'!E85</f>
        <v>&lt;= VND 100 bil</v>
      </c>
      <c r="F85" s="3" t="str">
        <f>'Raw data'!F85</f>
        <v>101 to 200</v>
      </c>
      <c r="G85" s="3" t="str">
        <f>'Raw data'!G85</f>
        <v>Ltd</v>
      </c>
      <c r="H85" s="3" t="str">
        <f>'Raw data'!H85</f>
        <v>Female</v>
      </c>
      <c r="I85" s="3" t="str">
        <f>'Raw data'!I85</f>
        <v>&gt;45</v>
      </c>
      <c r="J85" s="3" t="str">
        <f>'Raw data'!J85</f>
        <v>&lt;10</v>
      </c>
      <c r="K85" s="3" t="str">
        <f>'Raw data'!K85</f>
        <v>Manager</v>
      </c>
      <c r="L85" s="3" t="str">
        <f>'Raw data'!L85</f>
        <v>tuongduy64@gmail.com</v>
      </c>
      <c r="M85" s="5">
        <f>'Raw data'!M85</f>
        <v>3</v>
      </c>
      <c r="N85" s="2">
        <f>'Raw data'!N85</f>
        <v>2</v>
      </c>
      <c r="O85" s="2">
        <f>'Raw data'!O85</f>
        <v>2</v>
      </c>
      <c r="P85" s="2">
        <f>'Raw data'!P85</f>
        <v>3</v>
      </c>
      <c r="Q85" s="2">
        <f>'Raw data'!Q85</f>
        <v>3</v>
      </c>
      <c r="R85" s="17">
        <f>'Raw data'!R85</f>
        <v>3</v>
      </c>
      <c r="S85" s="1">
        <f>'Raw data'!S85</f>
        <v>3</v>
      </c>
      <c r="T85" s="1">
        <f>'Raw data'!T85</f>
        <v>3</v>
      </c>
      <c r="U85" s="1">
        <f>'Raw data'!U85</f>
        <v>2</v>
      </c>
      <c r="V85" s="1">
        <f>'Raw data'!V85</f>
        <v>4</v>
      </c>
      <c r="W85" s="17">
        <f>'Raw data'!W85</f>
        <v>1</v>
      </c>
      <c r="X85" s="1">
        <f>'Raw data'!X85</f>
        <v>4</v>
      </c>
      <c r="Y85" s="1">
        <f>'Raw data'!Y85</f>
        <v>2</v>
      </c>
      <c r="Z85" s="1">
        <f>'Raw data'!Z85</f>
        <v>3</v>
      </c>
      <c r="AA85" s="18">
        <f>'Raw data'!AA85</f>
        <v>4</v>
      </c>
      <c r="AB85" s="11">
        <f>'Raw data'!AB85</f>
        <v>2</v>
      </c>
      <c r="AC85" s="12">
        <f>'Raw data'!AC85</f>
        <v>2</v>
      </c>
      <c r="AD85" s="12">
        <f>'Raw data'!AD85</f>
        <v>2</v>
      </c>
      <c r="AE85" s="12">
        <f>'Raw data'!AE85</f>
        <v>2</v>
      </c>
      <c r="AF85" s="13">
        <f>'Raw data'!AF85</f>
        <v>3</v>
      </c>
      <c r="AG85" s="50">
        <f>6-'Raw data'!AG85</f>
        <v>4</v>
      </c>
      <c r="AH85" s="51">
        <f>6-'Raw data'!AH85</f>
        <v>4</v>
      </c>
      <c r="AI85" s="2">
        <f>'Raw data'!AI85</f>
        <v>2</v>
      </c>
      <c r="AJ85" s="6">
        <f>'Raw data'!AJ85</f>
        <v>2</v>
      </c>
      <c r="AK85" s="4">
        <f>'Raw data'!AK85</f>
        <v>2</v>
      </c>
      <c r="AL85" s="4">
        <f>'Raw data'!AL85</f>
        <v>3</v>
      </c>
      <c r="AM85" s="4">
        <f>'Raw data'!AM85</f>
        <v>2</v>
      </c>
      <c r="AN85" s="4">
        <f>'Raw data'!AN85</f>
        <v>2</v>
      </c>
      <c r="AO85" s="4">
        <f>'Raw data'!AO85</f>
        <v>1</v>
      </c>
      <c r="AP85" s="11">
        <f>'Raw data'!AP85</f>
        <v>4</v>
      </c>
      <c r="AQ85" s="12">
        <f>'Raw data'!AQ85</f>
        <v>3</v>
      </c>
      <c r="AR85" s="12">
        <f>'Raw data'!AR85</f>
        <v>4</v>
      </c>
      <c r="AS85" s="12">
        <f>'Raw data'!AS85</f>
        <v>4</v>
      </c>
      <c r="AT85" s="13">
        <f>'Raw data'!AT85</f>
        <v>3</v>
      </c>
      <c r="AU85" s="4">
        <f t="shared" si="1"/>
        <v>1</v>
      </c>
    </row>
    <row r="86" spans="1:47" x14ac:dyDescent="0.25">
      <c r="A86" s="3">
        <v>85</v>
      </c>
      <c r="B86" s="3" t="str">
        <f>'Raw data'!B86</f>
        <v>Phuong Dong Garment, J.S.C</v>
      </c>
      <c r="C86" s="3" t="str">
        <f>'Raw data'!C86</f>
        <v>Apparel</v>
      </c>
      <c r="D86" s="3" t="str">
        <f>'Raw data'!D86</f>
        <v>Medium</v>
      </c>
      <c r="E86" s="3" t="str">
        <f>'Raw data'!E86</f>
        <v>&lt;= VND 100 bil</v>
      </c>
      <c r="F86" s="3" t="str">
        <f>'Raw data'!F86</f>
        <v>&gt; 200</v>
      </c>
      <c r="G86" s="3" t="str">
        <f>'Raw data'!G86</f>
        <v>Private</v>
      </c>
      <c r="H86" s="3" t="str">
        <f>'Raw data'!H86</f>
        <v>Male</v>
      </c>
      <c r="I86" s="3" t="str">
        <f>'Raw data'!I86</f>
        <v>36 to 45</v>
      </c>
      <c r="J86" s="3" t="str">
        <f>'Raw data'!J86</f>
        <v>&gt;=15</v>
      </c>
      <c r="K86" s="3" t="str">
        <f>'Raw data'!K86</f>
        <v>Manager</v>
      </c>
      <c r="L86" s="3" t="str">
        <f>'Raw data'!L86</f>
        <v>quang.dinh@pdg.com.vn</v>
      </c>
      <c r="M86" s="5">
        <f>'Raw data'!M86</f>
        <v>2</v>
      </c>
      <c r="N86" s="2">
        <f>'Raw data'!N86</f>
        <v>2</v>
      </c>
      <c r="O86" s="2">
        <f>'Raw data'!O86</f>
        <v>2</v>
      </c>
      <c r="P86" s="2">
        <f>'Raw data'!P86</f>
        <v>2</v>
      </c>
      <c r="Q86" s="2">
        <f>'Raw data'!Q86</f>
        <v>2</v>
      </c>
      <c r="R86" s="17">
        <f>'Raw data'!R86</f>
        <v>3</v>
      </c>
      <c r="S86" s="1">
        <f>'Raw data'!S86</f>
        <v>1</v>
      </c>
      <c r="T86" s="1">
        <f>'Raw data'!T86</f>
        <v>4</v>
      </c>
      <c r="U86" s="1">
        <f>'Raw data'!U86</f>
        <v>2</v>
      </c>
      <c r="V86" s="1">
        <f>'Raw data'!V86</f>
        <v>3</v>
      </c>
      <c r="W86" s="17">
        <f>'Raw data'!W86</f>
        <v>1</v>
      </c>
      <c r="X86" s="1">
        <f>'Raw data'!X86</f>
        <v>1</v>
      </c>
      <c r="Y86" s="1">
        <f>'Raw data'!Y86</f>
        <v>1</v>
      </c>
      <c r="Z86" s="1">
        <f>'Raw data'!Z86</f>
        <v>1</v>
      </c>
      <c r="AA86" s="18">
        <f>'Raw data'!AA86</f>
        <v>1</v>
      </c>
      <c r="AB86" s="11">
        <f>'Raw data'!AB86</f>
        <v>4</v>
      </c>
      <c r="AC86" s="12">
        <f>'Raw data'!AC86</f>
        <v>3</v>
      </c>
      <c r="AD86" s="12">
        <f>'Raw data'!AD86</f>
        <v>2</v>
      </c>
      <c r="AE86" s="12">
        <f>'Raw data'!AE86</f>
        <v>2</v>
      </c>
      <c r="AF86" s="13">
        <f>'Raw data'!AF86</f>
        <v>4</v>
      </c>
      <c r="AG86" s="50">
        <f>6-'Raw data'!AG86</f>
        <v>3</v>
      </c>
      <c r="AH86" s="51">
        <f>6-'Raw data'!AH86</f>
        <v>3</v>
      </c>
      <c r="AI86" s="2">
        <f>'Raw data'!AI86</f>
        <v>3</v>
      </c>
      <c r="AJ86" s="6">
        <f>'Raw data'!AJ86</f>
        <v>1</v>
      </c>
      <c r="AK86" s="4">
        <f>'Raw data'!AK86</f>
        <v>1</v>
      </c>
      <c r="AL86" s="4">
        <f>'Raw data'!AL86</f>
        <v>2</v>
      </c>
      <c r="AM86" s="4">
        <f>'Raw data'!AM86</f>
        <v>2</v>
      </c>
      <c r="AN86" s="4">
        <f>'Raw data'!AN86</f>
        <v>3</v>
      </c>
      <c r="AO86" s="4">
        <f>'Raw data'!AO86</f>
        <v>2</v>
      </c>
      <c r="AP86" s="11">
        <f>'Raw data'!AP86</f>
        <v>5</v>
      </c>
      <c r="AQ86" s="12">
        <f>'Raw data'!AQ86</f>
        <v>4</v>
      </c>
      <c r="AR86" s="12">
        <f>'Raw data'!AR86</f>
        <v>3</v>
      </c>
      <c r="AS86" s="12">
        <f>'Raw data'!AS86</f>
        <v>3</v>
      </c>
      <c r="AT86" s="13">
        <f>'Raw data'!AT86</f>
        <v>3</v>
      </c>
      <c r="AU86" s="4">
        <f t="shared" si="1"/>
        <v>1</v>
      </c>
    </row>
    <row r="87" spans="1:47" x14ac:dyDescent="0.25">
      <c r="A87" s="3">
        <v>86</v>
      </c>
      <c r="B87" s="3" t="str">
        <f>'Raw data'!B87</f>
        <v>Viet Le Fashion Co., Ltd</v>
      </c>
      <c r="C87" s="3" t="str">
        <f>'Raw data'!C87</f>
        <v>Apparel</v>
      </c>
      <c r="D87" s="3" t="str">
        <f>'Raw data'!D87</f>
        <v>Medium</v>
      </c>
      <c r="E87" s="3" t="str">
        <f>'Raw data'!E87</f>
        <v>&lt;= VND 100 bil</v>
      </c>
      <c r="F87" s="3" t="str">
        <f>'Raw data'!F87</f>
        <v>101 to 200</v>
      </c>
      <c r="G87" s="3" t="str">
        <f>'Raw data'!G87</f>
        <v>Private</v>
      </c>
      <c r="H87" s="3" t="str">
        <f>'Raw data'!H87</f>
        <v>Male</v>
      </c>
      <c r="I87" s="3" t="str">
        <f>'Raw data'!I87</f>
        <v>36 to 45</v>
      </c>
      <c r="J87" s="3" t="str">
        <f>'Raw data'!J87</f>
        <v>&lt;10</v>
      </c>
      <c r="K87" s="3" t="str">
        <f>'Raw data'!K87</f>
        <v>Manager</v>
      </c>
      <c r="L87" s="3" t="str">
        <f>'Raw data'!L87</f>
        <v>dongphucvietle@gmail.com</v>
      </c>
      <c r="M87" s="5">
        <f>'Raw data'!M87</f>
        <v>3</v>
      </c>
      <c r="N87" s="2">
        <f>'Raw data'!N87</f>
        <v>2</v>
      </c>
      <c r="O87" s="2">
        <f>'Raw data'!O87</f>
        <v>2</v>
      </c>
      <c r="P87" s="2">
        <f>'Raw data'!P87</f>
        <v>2</v>
      </c>
      <c r="Q87" s="2">
        <f>'Raw data'!Q87</f>
        <v>2</v>
      </c>
      <c r="R87" s="17">
        <f>'Raw data'!R87</f>
        <v>3</v>
      </c>
      <c r="S87" s="1">
        <f>'Raw data'!S87</f>
        <v>2</v>
      </c>
      <c r="T87" s="1">
        <f>'Raw data'!T87</f>
        <v>3</v>
      </c>
      <c r="U87" s="1">
        <f>'Raw data'!U87</f>
        <v>2</v>
      </c>
      <c r="V87" s="1">
        <f>'Raw data'!V87</f>
        <v>3</v>
      </c>
      <c r="W87" s="17">
        <f>'Raw data'!W87</f>
        <v>3</v>
      </c>
      <c r="X87" s="1">
        <f>'Raw data'!X87</f>
        <v>2</v>
      </c>
      <c r="Y87" s="1">
        <f>'Raw data'!Y87</f>
        <v>3</v>
      </c>
      <c r="Z87" s="1">
        <f>'Raw data'!Z87</f>
        <v>3</v>
      </c>
      <c r="AA87" s="18">
        <f>'Raw data'!AA87</f>
        <v>2</v>
      </c>
      <c r="AB87" s="11">
        <f>'Raw data'!AB87</f>
        <v>1</v>
      </c>
      <c r="AC87" s="12">
        <f>'Raw data'!AC87</f>
        <v>3</v>
      </c>
      <c r="AD87" s="12">
        <f>'Raw data'!AD87</f>
        <v>3</v>
      </c>
      <c r="AE87" s="12">
        <f>'Raw data'!AE87</f>
        <v>2</v>
      </c>
      <c r="AF87" s="13">
        <f>'Raw data'!AF87</f>
        <v>3</v>
      </c>
      <c r="AG87" s="50">
        <f>6-'Raw data'!AG87</f>
        <v>3</v>
      </c>
      <c r="AH87" s="51">
        <f>6-'Raw data'!AH87</f>
        <v>2</v>
      </c>
      <c r="AI87" s="2">
        <f>'Raw data'!AI87</f>
        <v>2</v>
      </c>
      <c r="AJ87" s="6">
        <f>'Raw data'!AJ87</f>
        <v>1</v>
      </c>
      <c r="AK87" s="4">
        <f>'Raw data'!AK87</f>
        <v>3</v>
      </c>
      <c r="AL87" s="4">
        <f>'Raw data'!AL87</f>
        <v>4</v>
      </c>
      <c r="AM87" s="4">
        <f>'Raw data'!AM87</f>
        <v>3</v>
      </c>
      <c r="AN87" s="4">
        <f>'Raw data'!AN87</f>
        <v>3</v>
      </c>
      <c r="AO87" s="4">
        <f>'Raw data'!AO87</f>
        <v>3</v>
      </c>
      <c r="AP87" s="11">
        <f>'Raw data'!AP87</f>
        <v>4</v>
      </c>
      <c r="AQ87" s="12">
        <f>'Raw data'!AQ87</f>
        <v>2</v>
      </c>
      <c r="AR87" s="12">
        <f>'Raw data'!AR87</f>
        <v>2</v>
      </c>
      <c r="AS87" s="12">
        <f>'Raw data'!AS87</f>
        <v>4</v>
      </c>
      <c r="AT87" s="13">
        <f>'Raw data'!AT87</f>
        <v>5</v>
      </c>
      <c r="AU87" s="4">
        <f t="shared" si="1"/>
        <v>1</v>
      </c>
    </row>
    <row r="88" spans="1:47" x14ac:dyDescent="0.25">
      <c r="A88" s="3">
        <v>87</v>
      </c>
      <c r="B88" s="3" t="str">
        <f>'Raw data'!B88</f>
        <v>Pro-ITC, J.S.C</v>
      </c>
      <c r="C88" s="3" t="str">
        <f>'Raw data'!C88</f>
        <v>Apparel</v>
      </c>
      <c r="D88" s="3" t="str">
        <f>'Raw data'!D88</f>
        <v>Medium</v>
      </c>
      <c r="E88" s="3" t="str">
        <f>'Raw data'!E88</f>
        <v>&lt;= VND 100 bil</v>
      </c>
      <c r="F88" s="3" t="str">
        <f>'Raw data'!F88</f>
        <v>101 to 200</v>
      </c>
      <c r="G88" s="3" t="str">
        <f>'Raw data'!G88</f>
        <v>JSC</v>
      </c>
      <c r="H88" s="3" t="str">
        <f>'Raw data'!H88</f>
        <v>Female</v>
      </c>
      <c r="I88" s="3" t="str">
        <f>'Raw data'!I88</f>
        <v>26 to 35</v>
      </c>
      <c r="J88" s="3" t="str">
        <f>'Raw data'!J88</f>
        <v>&lt;5</v>
      </c>
      <c r="K88" s="3" t="str">
        <f>'Raw data'!K88</f>
        <v>Manager</v>
      </c>
      <c r="L88" s="3" t="str">
        <f>'Raw data'!L88</f>
        <v xml:space="preserve">	Sakhone@pro-itc.net</v>
      </c>
      <c r="M88" s="5">
        <f>'Raw data'!M88</f>
        <v>3</v>
      </c>
      <c r="N88" s="2">
        <f>'Raw data'!N88</f>
        <v>4</v>
      </c>
      <c r="O88" s="2">
        <f>'Raw data'!O88</f>
        <v>3</v>
      </c>
      <c r="P88" s="2">
        <f>'Raw data'!P88</f>
        <v>1</v>
      </c>
      <c r="Q88" s="2">
        <f>'Raw data'!Q88</f>
        <v>4</v>
      </c>
      <c r="R88" s="17">
        <f>'Raw data'!R88</f>
        <v>2</v>
      </c>
      <c r="S88" s="1">
        <f>'Raw data'!S88</f>
        <v>3</v>
      </c>
      <c r="T88" s="1">
        <f>'Raw data'!T88</f>
        <v>3</v>
      </c>
      <c r="U88" s="1">
        <f>'Raw data'!U88</f>
        <v>1</v>
      </c>
      <c r="V88" s="1">
        <f>'Raw data'!V88</f>
        <v>5</v>
      </c>
      <c r="W88" s="17">
        <f>'Raw data'!W88</f>
        <v>2</v>
      </c>
      <c r="X88" s="1">
        <f>'Raw data'!X88</f>
        <v>2</v>
      </c>
      <c r="Y88" s="1">
        <f>'Raw data'!Y88</f>
        <v>1</v>
      </c>
      <c r="Z88" s="1">
        <f>'Raw data'!Z88</f>
        <v>2</v>
      </c>
      <c r="AA88" s="18">
        <f>'Raw data'!AA88</f>
        <v>3</v>
      </c>
      <c r="AB88" s="11">
        <f>'Raw data'!AB88</f>
        <v>2</v>
      </c>
      <c r="AC88" s="12">
        <f>'Raw data'!AC88</f>
        <v>2</v>
      </c>
      <c r="AD88" s="12">
        <f>'Raw data'!AD88</f>
        <v>3</v>
      </c>
      <c r="AE88" s="12">
        <f>'Raw data'!AE88</f>
        <v>3</v>
      </c>
      <c r="AF88" s="13">
        <f>'Raw data'!AF88</f>
        <v>3</v>
      </c>
      <c r="AG88" s="50">
        <f>6-'Raw data'!AG88</f>
        <v>2</v>
      </c>
      <c r="AH88" s="51">
        <f>6-'Raw data'!AH88</f>
        <v>3</v>
      </c>
      <c r="AI88" s="2">
        <f>'Raw data'!AI88</f>
        <v>3</v>
      </c>
      <c r="AJ88" s="6">
        <f>'Raw data'!AJ88</f>
        <v>2</v>
      </c>
      <c r="AK88" s="4">
        <f>'Raw data'!AK88</f>
        <v>3</v>
      </c>
      <c r="AL88" s="4">
        <f>'Raw data'!AL88</f>
        <v>2</v>
      </c>
      <c r="AM88" s="4">
        <f>'Raw data'!AM88</f>
        <v>3</v>
      </c>
      <c r="AN88" s="4">
        <f>'Raw data'!AN88</f>
        <v>3</v>
      </c>
      <c r="AO88" s="4">
        <f>'Raw data'!AO88</f>
        <v>3</v>
      </c>
      <c r="AP88" s="11">
        <f>'Raw data'!AP88</f>
        <v>5</v>
      </c>
      <c r="AQ88" s="12">
        <f>'Raw data'!AQ88</f>
        <v>3</v>
      </c>
      <c r="AR88" s="12">
        <f>'Raw data'!AR88</f>
        <v>4</v>
      </c>
      <c r="AS88" s="12">
        <f>'Raw data'!AS88</f>
        <v>5</v>
      </c>
      <c r="AT88" s="13">
        <f>'Raw data'!AT88</f>
        <v>3</v>
      </c>
      <c r="AU88" s="4">
        <f t="shared" si="1"/>
        <v>1</v>
      </c>
    </row>
    <row r="89" spans="1:47" x14ac:dyDescent="0.25">
      <c r="A89" s="3">
        <v>88</v>
      </c>
      <c r="B89" s="3" t="str">
        <f>'Raw data'!B89</f>
        <v>CT TNHH Trường Dũng</v>
      </c>
      <c r="C89" s="3" t="str">
        <f>'Raw data'!C89</f>
        <v>Apparel</v>
      </c>
      <c r="D89" s="3" t="str">
        <f>'Raw data'!D89</f>
        <v>Medium</v>
      </c>
      <c r="E89" s="3" t="str">
        <f>'Raw data'!E89</f>
        <v>&lt;= VND 100 bil</v>
      </c>
      <c r="F89" s="3" t="str">
        <f>'Raw data'!F89</f>
        <v>101 to 200</v>
      </c>
      <c r="G89" s="3" t="str">
        <f>'Raw data'!G89</f>
        <v>Ltd</v>
      </c>
      <c r="H89" s="3" t="str">
        <f>'Raw data'!H89</f>
        <v>Male</v>
      </c>
      <c r="I89" s="3" t="str">
        <f>'Raw data'!I89</f>
        <v>&gt;45</v>
      </c>
      <c r="J89" s="3" t="str">
        <f>'Raw data'!J89</f>
        <v>&lt;15</v>
      </c>
      <c r="K89" s="3" t="str">
        <f>'Raw data'!K89</f>
        <v>Manager</v>
      </c>
      <c r="L89" s="3" t="str">
        <f>'Raw data'!L89</f>
        <v>maytruongdung@gmail.com</v>
      </c>
      <c r="M89" s="5">
        <f>'Raw data'!M89</f>
        <v>3</v>
      </c>
      <c r="N89" s="2">
        <f>'Raw data'!N89</f>
        <v>3</v>
      </c>
      <c r="O89" s="2">
        <f>'Raw data'!O89</f>
        <v>2</v>
      </c>
      <c r="P89" s="2">
        <f>'Raw data'!P89</f>
        <v>2</v>
      </c>
      <c r="Q89" s="2">
        <f>'Raw data'!Q89</f>
        <v>2</v>
      </c>
      <c r="R89" s="17">
        <f>'Raw data'!R89</f>
        <v>3</v>
      </c>
      <c r="S89" s="1">
        <f>'Raw data'!S89</f>
        <v>3</v>
      </c>
      <c r="T89" s="1">
        <f>'Raw data'!T89</f>
        <v>4</v>
      </c>
      <c r="U89" s="1">
        <f>'Raw data'!U89</f>
        <v>2</v>
      </c>
      <c r="V89" s="1">
        <f>'Raw data'!V89</f>
        <v>5</v>
      </c>
      <c r="W89" s="17">
        <f>'Raw data'!W89</f>
        <v>3</v>
      </c>
      <c r="X89" s="1">
        <f>'Raw data'!X89</f>
        <v>4</v>
      </c>
      <c r="Y89" s="1">
        <f>'Raw data'!Y89</f>
        <v>4</v>
      </c>
      <c r="Z89" s="1">
        <f>'Raw data'!Z89</f>
        <v>4</v>
      </c>
      <c r="AA89" s="18">
        <f>'Raw data'!AA89</f>
        <v>4</v>
      </c>
      <c r="AB89" s="11">
        <f>'Raw data'!AB89</f>
        <v>4</v>
      </c>
      <c r="AC89" s="12">
        <f>'Raw data'!AC89</f>
        <v>3</v>
      </c>
      <c r="AD89" s="12">
        <f>'Raw data'!AD89</f>
        <v>4</v>
      </c>
      <c r="AE89" s="12">
        <f>'Raw data'!AE89</f>
        <v>4</v>
      </c>
      <c r="AF89" s="13">
        <f>'Raw data'!AF89</f>
        <v>4</v>
      </c>
      <c r="AG89" s="50">
        <f>6-'Raw data'!AG89</f>
        <v>1</v>
      </c>
      <c r="AH89" s="51">
        <f>6-'Raw data'!AH89</f>
        <v>2</v>
      </c>
      <c r="AI89" s="2">
        <f>'Raw data'!AI89</f>
        <v>1</v>
      </c>
      <c r="AJ89" s="6">
        <f>'Raw data'!AJ89</f>
        <v>2</v>
      </c>
      <c r="AK89" s="4">
        <f>'Raw data'!AK89</f>
        <v>3</v>
      </c>
      <c r="AL89" s="4">
        <f>'Raw data'!AL89</f>
        <v>3</v>
      </c>
      <c r="AM89" s="4">
        <f>'Raw data'!AM89</f>
        <v>2</v>
      </c>
      <c r="AN89" s="4">
        <f>'Raw data'!AN89</f>
        <v>3</v>
      </c>
      <c r="AO89" s="4">
        <f>'Raw data'!AO89</f>
        <v>1</v>
      </c>
      <c r="AP89" s="11">
        <f>'Raw data'!AP89</f>
        <v>4</v>
      </c>
      <c r="AQ89" s="12">
        <f>'Raw data'!AQ89</f>
        <v>2</v>
      </c>
      <c r="AR89" s="12">
        <f>'Raw data'!AR89</f>
        <v>3</v>
      </c>
      <c r="AS89" s="12">
        <f>'Raw data'!AS89</f>
        <v>3</v>
      </c>
      <c r="AT89" s="13">
        <f>'Raw data'!AT89</f>
        <v>2</v>
      </c>
      <c r="AU89" s="4">
        <f t="shared" si="1"/>
        <v>1</v>
      </c>
    </row>
    <row r="90" spans="1:47" x14ac:dyDescent="0.25">
      <c r="A90" s="3">
        <v>89</v>
      </c>
      <c r="B90" s="3" t="str">
        <f>'Raw data'!B90</f>
        <v>Song Hoa Garment Manufacturing Co., Ltd.</v>
      </c>
      <c r="C90" s="3" t="str">
        <f>'Raw data'!C90</f>
        <v>Apparel</v>
      </c>
      <c r="D90" s="3" t="str">
        <f>'Raw data'!D90</f>
        <v>Medium</v>
      </c>
      <c r="E90" s="3" t="str">
        <f>'Raw data'!E90</f>
        <v>&lt;= VND 100 bil</v>
      </c>
      <c r="F90" s="3" t="str">
        <f>'Raw data'!F90</f>
        <v>&gt; 200</v>
      </c>
      <c r="G90" s="3" t="str">
        <f>'Raw data'!G90</f>
        <v>Ltd</v>
      </c>
      <c r="H90" s="3" t="str">
        <f>'Raw data'!H90</f>
        <v>Female</v>
      </c>
      <c r="I90" s="3" t="str">
        <f>'Raw data'!I90</f>
        <v>&gt;45</v>
      </c>
      <c r="J90" s="3" t="str">
        <f>'Raw data'!J90</f>
        <v>&gt;=15</v>
      </c>
      <c r="K90" s="3" t="str">
        <f>'Raw data'!K90</f>
        <v>Manager</v>
      </c>
      <c r="L90" s="3" t="str">
        <f>'Raw data'!L90</f>
        <v xml:space="preserve">	quedung@hcm.vnn.vn</v>
      </c>
      <c r="M90" s="5">
        <f>'Raw data'!M90</f>
        <v>1</v>
      </c>
      <c r="N90" s="2">
        <f>'Raw data'!N90</f>
        <v>2</v>
      </c>
      <c r="O90" s="2">
        <f>'Raw data'!O90</f>
        <v>3</v>
      </c>
      <c r="P90" s="2">
        <f>'Raw data'!P90</f>
        <v>2</v>
      </c>
      <c r="Q90" s="2">
        <f>'Raw data'!Q90</f>
        <v>3</v>
      </c>
      <c r="R90" s="17">
        <f>'Raw data'!R90</f>
        <v>3</v>
      </c>
      <c r="S90" s="1">
        <f>'Raw data'!S90</f>
        <v>2</v>
      </c>
      <c r="T90" s="1">
        <f>'Raw data'!T90</f>
        <v>3</v>
      </c>
      <c r="U90" s="1">
        <f>'Raw data'!U90</f>
        <v>1</v>
      </c>
      <c r="V90" s="1">
        <f>'Raw data'!V90</f>
        <v>3</v>
      </c>
      <c r="W90" s="17">
        <f>'Raw data'!W90</f>
        <v>1</v>
      </c>
      <c r="X90" s="1">
        <f>'Raw data'!X90</f>
        <v>3</v>
      </c>
      <c r="Y90" s="1">
        <f>'Raw data'!Y90</f>
        <v>2</v>
      </c>
      <c r="Z90" s="1">
        <f>'Raw data'!Z90</f>
        <v>3</v>
      </c>
      <c r="AA90" s="18">
        <f>'Raw data'!AA90</f>
        <v>3</v>
      </c>
      <c r="AB90" s="11">
        <f>'Raw data'!AB90</f>
        <v>3</v>
      </c>
      <c r="AC90" s="12">
        <f>'Raw data'!AC90</f>
        <v>2</v>
      </c>
      <c r="AD90" s="12">
        <f>'Raw data'!AD90</f>
        <v>3</v>
      </c>
      <c r="AE90" s="12">
        <f>'Raw data'!AE90</f>
        <v>3</v>
      </c>
      <c r="AF90" s="13">
        <f>'Raw data'!AF90</f>
        <v>3</v>
      </c>
      <c r="AG90" s="50">
        <f>6-'Raw data'!AG90</f>
        <v>1</v>
      </c>
      <c r="AH90" s="51">
        <f>6-'Raw data'!AH90</f>
        <v>2</v>
      </c>
      <c r="AI90" s="2">
        <f>'Raw data'!AI90</f>
        <v>2</v>
      </c>
      <c r="AJ90" s="6">
        <f>'Raw data'!AJ90</f>
        <v>2</v>
      </c>
      <c r="AK90" s="4">
        <f>'Raw data'!AK90</f>
        <v>2</v>
      </c>
      <c r="AL90" s="4">
        <f>'Raw data'!AL90</f>
        <v>2</v>
      </c>
      <c r="AM90" s="4">
        <f>'Raw data'!AM90</f>
        <v>2</v>
      </c>
      <c r="AN90" s="4">
        <f>'Raw data'!AN90</f>
        <v>2</v>
      </c>
      <c r="AO90" s="4">
        <f>'Raw data'!AO90</f>
        <v>1</v>
      </c>
      <c r="AP90" s="11">
        <f>'Raw data'!AP90</f>
        <v>4</v>
      </c>
      <c r="AQ90" s="12">
        <f>'Raw data'!AQ90</f>
        <v>2</v>
      </c>
      <c r="AR90" s="12">
        <f>'Raw data'!AR90</f>
        <v>1</v>
      </c>
      <c r="AS90" s="12">
        <f>'Raw data'!AS90</f>
        <v>3</v>
      </c>
      <c r="AT90" s="13">
        <f>'Raw data'!AT90</f>
        <v>2</v>
      </c>
      <c r="AU90" s="4">
        <f t="shared" si="1"/>
        <v>1</v>
      </c>
    </row>
    <row r="91" spans="1:47" x14ac:dyDescent="0.25">
      <c r="A91" s="3">
        <v>90</v>
      </c>
      <c r="B91" s="3" t="str">
        <f>'Raw data'!B91</f>
        <v>Viet Tien Phu Garment Trading and Manufacturing Co., Ltd.</v>
      </c>
      <c r="C91" s="3" t="str">
        <f>'Raw data'!C91</f>
        <v>Apparel</v>
      </c>
      <c r="D91" s="3" t="str">
        <f>'Raw data'!D91</f>
        <v>Medium</v>
      </c>
      <c r="E91" s="3" t="str">
        <f>'Raw data'!E91</f>
        <v>&lt;= VND 100 bil</v>
      </c>
      <c r="F91" s="3" t="str">
        <f>'Raw data'!F91</f>
        <v>&gt; 200</v>
      </c>
      <c r="G91" s="3" t="str">
        <f>'Raw data'!G91</f>
        <v>Ltd</v>
      </c>
      <c r="H91" s="3" t="str">
        <f>'Raw data'!H91</f>
        <v>Male</v>
      </c>
      <c r="I91" s="3" t="str">
        <f>'Raw data'!I91</f>
        <v>36 to 45</v>
      </c>
      <c r="J91" s="3" t="str">
        <f>'Raw data'!J91</f>
        <v>&gt;=15</v>
      </c>
      <c r="K91" s="3" t="str">
        <f>'Raw data'!K91</f>
        <v>Manager</v>
      </c>
      <c r="L91" s="3" t="str">
        <f>'Raw data'!L91</f>
        <v>vtienphu@vnn.vn</v>
      </c>
      <c r="M91" s="5">
        <f>'Raw data'!M91</f>
        <v>4</v>
      </c>
      <c r="N91" s="2">
        <f>'Raw data'!N91</f>
        <v>3</v>
      </c>
      <c r="O91" s="2">
        <f>'Raw data'!O91</f>
        <v>4</v>
      </c>
      <c r="P91" s="2">
        <f>'Raw data'!P91</f>
        <v>4</v>
      </c>
      <c r="Q91" s="2">
        <f>'Raw data'!Q91</f>
        <v>4</v>
      </c>
      <c r="R91" s="17">
        <f>'Raw data'!R91</f>
        <v>2</v>
      </c>
      <c r="S91" s="1">
        <f>'Raw data'!S91</f>
        <v>3</v>
      </c>
      <c r="T91" s="1">
        <f>'Raw data'!T91</f>
        <v>4</v>
      </c>
      <c r="U91" s="1">
        <f>'Raw data'!U91</f>
        <v>2</v>
      </c>
      <c r="V91" s="1">
        <f>'Raw data'!V91</f>
        <v>5</v>
      </c>
      <c r="W91" s="17">
        <f>'Raw data'!W91</f>
        <v>2</v>
      </c>
      <c r="X91" s="1">
        <f>'Raw data'!X91</f>
        <v>2</v>
      </c>
      <c r="Y91" s="1">
        <f>'Raw data'!Y91</f>
        <v>2</v>
      </c>
      <c r="Z91" s="1">
        <f>'Raw data'!Z91</f>
        <v>4</v>
      </c>
      <c r="AA91" s="18">
        <f>'Raw data'!AA91</f>
        <v>4</v>
      </c>
      <c r="AB91" s="11">
        <f>'Raw data'!AB91</f>
        <v>4</v>
      </c>
      <c r="AC91" s="12">
        <f>'Raw data'!AC91</f>
        <v>3</v>
      </c>
      <c r="AD91" s="12">
        <f>'Raw data'!AD91</f>
        <v>5</v>
      </c>
      <c r="AE91" s="12">
        <f>'Raw data'!AE91</f>
        <v>4</v>
      </c>
      <c r="AF91" s="13">
        <f>'Raw data'!AF91</f>
        <v>4</v>
      </c>
      <c r="AG91" s="50">
        <f>6-'Raw data'!AG91</f>
        <v>4</v>
      </c>
      <c r="AH91" s="51">
        <f>6-'Raw data'!AH91</f>
        <v>4</v>
      </c>
      <c r="AI91" s="2">
        <f>'Raw data'!AI91</f>
        <v>3</v>
      </c>
      <c r="AJ91" s="6">
        <f>'Raw data'!AJ91</f>
        <v>4</v>
      </c>
      <c r="AK91" s="4">
        <f>'Raw data'!AK91</f>
        <v>4</v>
      </c>
      <c r="AL91" s="4">
        <f>'Raw data'!AL91</f>
        <v>5</v>
      </c>
      <c r="AM91" s="4">
        <f>'Raw data'!AM91</f>
        <v>3</v>
      </c>
      <c r="AN91" s="4">
        <f>'Raw data'!AN91</f>
        <v>3</v>
      </c>
      <c r="AO91" s="4">
        <f>'Raw data'!AO91</f>
        <v>4</v>
      </c>
      <c r="AP91" s="11">
        <f>'Raw data'!AP91</f>
        <v>3</v>
      </c>
      <c r="AQ91" s="12">
        <f>'Raw data'!AQ91</f>
        <v>4</v>
      </c>
      <c r="AR91" s="12">
        <f>'Raw data'!AR91</f>
        <v>4</v>
      </c>
      <c r="AS91" s="12">
        <f>'Raw data'!AS91</f>
        <v>2</v>
      </c>
      <c r="AT91" s="13">
        <f>'Raw data'!AT91</f>
        <v>4</v>
      </c>
      <c r="AU91" s="4">
        <f t="shared" si="1"/>
        <v>1</v>
      </c>
    </row>
    <row r="92" spans="1:47" x14ac:dyDescent="0.25">
      <c r="A92" s="3">
        <v>91</v>
      </c>
      <c r="B92" s="3" t="str">
        <f>'Raw data'!B92</f>
        <v>Viet Tien Phu Garment Trading and Manufacturing Co., Ltd.</v>
      </c>
      <c r="C92" s="3" t="str">
        <f>'Raw data'!C92</f>
        <v>Apparel</v>
      </c>
      <c r="D92" s="3" t="str">
        <f>'Raw data'!D92</f>
        <v>Medium</v>
      </c>
      <c r="E92" s="3" t="str">
        <f>'Raw data'!E92</f>
        <v>&lt;= VND 100 bil</v>
      </c>
      <c r="F92" s="3" t="str">
        <f>'Raw data'!F92</f>
        <v>&gt; 200</v>
      </c>
      <c r="G92" s="3" t="str">
        <f>'Raw data'!G92</f>
        <v>Ltd</v>
      </c>
      <c r="H92" s="3" t="str">
        <f>'Raw data'!H92</f>
        <v>Male</v>
      </c>
      <c r="I92" s="3" t="str">
        <f>'Raw data'!I92</f>
        <v>36 to 45</v>
      </c>
      <c r="J92" s="3" t="str">
        <f>'Raw data'!J92</f>
        <v>&gt;=15</v>
      </c>
      <c r="K92" s="3" t="str">
        <f>'Raw data'!K92</f>
        <v>Manager</v>
      </c>
      <c r="L92" s="3" t="str">
        <f>'Raw data'!L92</f>
        <v>vtienphu@vnn.vn</v>
      </c>
      <c r="M92" s="5">
        <f>'Raw data'!M92</f>
        <v>5</v>
      </c>
      <c r="N92" s="2">
        <f>'Raw data'!N92</f>
        <v>5</v>
      </c>
      <c r="O92" s="2">
        <f>'Raw data'!O92</f>
        <v>4</v>
      </c>
      <c r="P92" s="2">
        <f>'Raw data'!P92</f>
        <v>4</v>
      </c>
      <c r="Q92" s="2">
        <f>'Raw data'!Q92</f>
        <v>5</v>
      </c>
      <c r="R92" s="17">
        <f>'Raw data'!R92</f>
        <v>3</v>
      </c>
      <c r="S92" s="1">
        <f>'Raw data'!S92</f>
        <v>5</v>
      </c>
      <c r="T92" s="1">
        <f>'Raw data'!T92</f>
        <v>4</v>
      </c>
      <c r="U92" s="1">
        <f>'Raw data'!U92</f>
        <v>3</v>
      </c>
      <c r="V92" s="1">
        <f>'Raw data'!V92</f>
        <v>5</v>
      </c>
      <c r="W92" s="17">
        <f>'Raw data'!W92</f>
        <v>3</v>
      </c>
      <c r="X92" s="1">
        <f>'Raw data'!X92</f>
        <v>3</v>
      </c>
      <c r="Y92" s="1">
        <f>'Raw data'!Y92</f>
        <v>4</v>
      </c>
      <c r="Z92" s="1">
        <f>'Raw data'!Z92</f>
        <v>4</v>
      </c>
      <c r="AA92" s="18">
        <f>'Raw data'!AA92</f>
        <v>3</v>
      </c>
      <c r="AB92" s="11">
        <f>'Raw data'!AB92</f>
        <v>4</v>
      </c>
      <c r="AC92" s="12">
        <f>'Raw data'!AC92</f>
        <v>4</v>
      </c>
      <c r="AD92" s="12">
        <f>'Raw data'!AD92</f>
        <v>4</v>
      </c>
      <c r="AE92" s="12">
        <f>'Raw data'!AE92</f>
        <v>4</v>
      </c>
      <c r="AF92" s="13">
        <f>'Raw data'!AF92</f>
        <v>5</v>
      </c>
      <c r="AG92" s="50">
        <f>6-'Raw data'!AG92</f>
        <v>3</v>
      </c>
      <c r="AH92" s="51">
        <f>6-'Raw data'!AH92</f>
        <v>3</v>
      </c>
      <c r="AI92" s="2">
        <f>'Raw data'!AI92</f>
        <v>3</v>
      </c>
      <c r="AJ92" s="6">
        <f>'Raw data'!AJ92</f>
        <v>4</v>
      </c>
      <c r="AK92" s="4">
        <f>'Raw data'!AK92</f>
        <v>4</v>
      </c>
      <c r="AL92" s="4">
        <f>'Raw data'!AL92</f>
        <v>3</v>
      </c>
      <c r="AM92" s="4">
        <f>'Raw data'!AM92</f>
        <v>3</v>
      </c>
      <c r="AN92" s="4">
        <f>'Raw data'!AN92</f>
        <v>4</v>
      </c>
      <c r="AO92" s="4">
        <f>'Raw data'!AO92</f>
        <v>4</v>
      </c>
      <c r="AP92" s="11">
        <f>'Raw data'!AP92</f>
        <v>4</v>
      </c>
      <c r="AQ92" s="12">
        <f>'Raw data'!AQ92</f>
        <v>3</v>
      </c>
      <c r="AR92" s="12">
        <f>'Raw data'!AR92</f>
        <v>4</v>
      </c>
      <c r="AS92" s="12">
        <f>'Raw data'!AS92</f>
        <v>4</v>
      </c>
      <c r="AT92" s="13">
        <f>'Raw data'!AT92</f>
        <v>3</v>
      </c>
      <c r="AU92" s="4">
        <f t="shared" si="1"/>
        <v>1</v>
      </c>
    </row>
    <row r="93" spans="1:47" x14ac:dyDescent="0.25">
      <c r="A93" s="3">
        <v>92</v>
      </c>
      <c r="B93" s="3" t="str">
        <f>'Raw data'!B93</f>
        <v>Thien Phuoc Garment Manufacturing Co., Ltd.</v>
      </c>
      <c r="C93" s="3" t="str">
        <f>'Raw data'!C93</f>
        <v>Apparel</v>
      </c>
      <c r="D93" s="3" t="str">
        <f>'Raw data'!D93</f>
        <v>Medium</v>
      </c>
      <c r="E93" s="3" t="str">
        <f>'Raw data'!E93</f>
        <v>&lt;= VND 100 bil</v>
      </c>
      <c r="F93" s="3" t="str">
        <f>'Raw data'!F93</f>
        <v>101 to 200</v>
      </c>
      <c r="G93" s="3" t="str">
        <f>'Raw data'!G93</f>
        <v>Ltd</v>
      </c>
      <c r="H93" s="3" t="str">
        <f>'Raw data'!H93</f>
        <v>Female</v>
      </c>
      <c r="I93" s="3" t="str">
        <f>'Raw data'!I93</f>
        <v>36 to 45</v>
      </c>
      <c r="J93" s="3" t="str">
        <f>'Raw data'!J93</f>
        <v>&lt;10</v>
      </c>
      <c r="K93" s="3" t="str">
        <f>'Raw data'!K93</f>
        <v>Manager</v>
      </c>
      <c r="L93" s="3" t="str">
        <f>'Raw data'!L93</f>
        <v>thuyduong.maymacthienphuoc@gmail.com</v>
      </c>
      <c r="M93" s="5">
        <f>'Raw data'!M93</f>
        <v>1</v>
      </c>
      <c r="N93" s="2">
        <f>'Raw data'!N93</f>
        <v>2</v>
      </c>
      <c r="O93" s="2">
        <f>'Raw data'!O93</f>
        <v>1</v>
      </c>
      <c r="P93" s="2">
        <f>'Raw data'!P93</f>
        <v>3</v>
      </c>
      <c r="Q93" s="2">
        <f>'Raw data'!Q93</f>
        <v>3</v>
      </c>
      <c r="R93" s="17">
        <f>'Raw data'!R93</f>
        <v>3</v>
      </c>
      <c r="S93" s="1">
        <f>'Raw data'!S93</f>
        <v>2</v>
      </c>
      <c r="T93" s="1">
        <f>'Raw data'!T93</f>
        <v>3</v>
      </c>
      <c r="U93" s="1">
        <f>'Raw data'!U93</f>
        <v>3</v>
      </c>
      <c r="V93" s="1">
        <f>'Raw data'!V93</f>
        <v>4</v>
      </c>
      <c r="W93" s="17">
        <f>'Raw data'!W93</f>
        <v>3</v>
      </c>
      <c r="X93" s="1">
        <f>'Raw data'!X93</f>
        <v>1</v>
      </c>
      <c r="Y93" s="1">
        <f>'Raw data'!Y93</f>
        <v>2</v>
      </c>
      <c r="Z93" s="1">
        <f>'Raw data'!Z93</f>
        <v>3</v>
      </c>
      <c r="AA93" s="18">
        <f>'Raw data'!AA93</f>
        <v>2</v>
      </c>
      <c r="AB93" s="11">
        <f>'Raw data'!AB93</f>
        <v>4</v>
      </c>
      <c r="AC93" s="12">
        <f>'Raw data'!AC93</f>
        <v>3</v>
      </c>
      <c r="AD93" s="12">
        <f>'Raw data'!AD93</f>
        <v>4</v>
      </c>
      <c r="AE93" s="12">
        <f>'Raw data'!AE93</f>
        <v>2</v>
      </c>
      <c r="AF93" s="13">
        <f>'Raw data'!AF93</f>
        <v>4</v>
      </c>
      <c r="AG93" s="50">
        <f>6-'Raw data'!AG93</f>
        <v>3</v>
      </c>
      <c r="AH93" s="51">
        <f>6-'Raw data'!AH93</f>
        <v>2</v>
      </c>
      <c r="AI93" s="2">
        <f>'Raw data'!AI93</f>
        <v>1</v>
      </c>
      <c r="AJ93" s="6">
        <f>'Raw data'!AJ93</f>
        <v>2</v>
      </c>
      <c r="AK93" s="4">
        <f>'Raw data'!AK93</f>
        <v>3</v>
      </c>
      <c r="AL93" s="4">
        <f>'Raw data'!AL93</f>
        <v>2</v>
      </c>
      <c r="AM93" s="4">
        <f>'Raw data'!AM93</f>
        <v>2</v>
      </c>
      <c r="AN93" s="4">
        <f>'Raw data'!AN93</f>
        <v>2</v>
      </c>
      <c r="AO93" s="4">
        <f>'Raw data'!AO93</f>
        <v>1</v>
      </c>
      <c r="AP93" s="11">
        <f>'Raw data'!AP93</f>
        <v>3</v>
      </c>
      <c r="AQ93" s="12">
        <f>'Raw data'!AQ93</f>
        <v>3</v>
      </c>
      <c r="AR93" s="12">
        <f>'Raw data'!AR93</f>
        <v>1</v>
      </c>
      <c r="AS93" s="12">
        <f>'Raw data'!AS93</f>
        <v>1</v>
      </c>
      <c r="AT93" s="13">
        <f>'Raw data'!AT93</f>
        <v>3</v>
      </c>
      <c r="AU93" s="4">
        <f t="shared" si="1"/>
        <v>1</v>
      </c>
    </row>
    <row r="94" spans="1:47" x14ac:dyDescent="0.25">
      <c r="A94" s="3">
        <v>93</v>
      </c>
      <c r="B94" s="3" t="str">
        <f>'Raw data'!B94</f>
        <v>Duong Huynh Co., Ltd.</v>
      </c>
      <c r="C94" s="3" t="str">
        <f>'Raw data'!C94</f>
        <v>Apparel</v>
      </c>
      <c r="D94" s="3" t="str">
        <f>'Raw data'!D94</f>
        <v>Medium</v>
      </c>
      <c r="E94" s="3" t="str">
        <f>'Raw data'!E94</f>
        <v>&lt;= VND 100 bil</v>
      </c>
      <c r="F94" s="3" t="str">
        <f>'Raw data'!F94</f>
        <v>101 to 200</v>
      </c>
      <c r="G94" s="3" t="str">
        <f>'Raw data'!G94</f>
        <v>Ltd</v>
      </c>
      <c r="H94" s="3" t="str">
        <f>'Raw data'!H94</f>
        <v>Female</v>
      </c>
      <c r="I94" s="3" t="str">
        <f>'Raw data'!I94</f>
        <v>26 to 35</v>
      </c>
      <c r="J94" s="3" t="str">
        <f>'Raw data'!J94</f>
        <v>&lt;5</v>
      </c>
      <c r="K94" s="3" t="str">
        <f>'Raw data'!K94</f>
        <v>Manager</v>
      </c>
      <c r="L94" s="3" t="str">
        <f>'Raw data'!L94</f>
        <v>duonghuynh@duonghuynh.com.vn</v>
      </c>
      <c r="M94" s="5">
        <f>'Raw data'!M94</f>
        <v>1</v>
      </c>
      <c r="N94" s="2">
        <f>'Raw data'!N94</f>
        <v>2</v>
      </c>
      <c r="O94" s="2">
        <f>'Raw data'!O94</f>
        <v>1</v>
      </c>
      <c r="P94" s="2">
        <f>'Raw data'!P94</f>
        <v>2</v>
      </c>
      <c r="Q94" s="2">
        <f>'Raw data'!Q94</f>
        <v>2</v>
      </c>
      <c r="R94" s="17">
        <f>'Raw data'!R94</f>
        <v>3</v>
      </c>
      <c r="S94" s="1">
        <f>'Raw data'!S94</f>
        <v>3</v>
      </c>
      <c r="T94" s="1">
        <f>'Raw data'!T94</f>
        <v>4</v>
      </c>
      <c r="U94" s="1">
        <f>'Raw data'!U94</f>
        <v>3</v>
      </c>
      <c r="V94" s="1">
        <f>'Raw data'!V94</f>
        <v>4</v>
      </c>
      <c r="W94" s="17">
        <f>'Raw data'!W94</f>
        <v>2</v>
      </c>
      <c r="X94" s="1">
        <f>'Raw data'!X94</f>
        <v>3</v>
      </c>
      <c r="Y94" s="1">
        <f>'Raw data'!Y94</f>
        <v>3</v>
      </c>
      <c r="Z94" s="1">
        <f>'Raw data'!Z94</f>
        <v>2</v>
      </c>
      <c r="AA94" s="18">
        <f>'Raw data'!AA94</f>
        <v>2</v>
      </c>
      <c r="AB94" s="11">
        <f>'Raw data'!AB94</f>
        <v>4</v>
      </c>
      <c r="AC94" s="12">
        <f>'Raw data'!AC94</f>
        <v>4</v>
      </c>
      <c r="AD94" s="12">
        <f>'Raw data'!AD94</f>
        <v>5</v>
      </c>
      <c r="AE94" s="12">
        <f>'Raw data'!AE94</f>
        <v>4</v>
      </c>
      <c r="AF94" s="13">
        <f>'Raw data'!AF94</f>
        <v>5</v>
      </c>
      <c r="AG94" s="50">
        <f>6-'Raw data'!AG94</f>
        <v>2</v>
      </c>
      <c r="AH94" s="51">
        <f>6-'Raw data'!AH94</f>
        <v>2</v>
      </c>
      <c r="AI94" s="2">
        <f>'Raw data'!AI94</f>
        <v>3</v>
      </c>
      <c r="AJ94" s="6">
        <f>'Raw data'!AJ94</f>
        <v>2</v>
      </c>
      <c r="AK94" s="4">
        <f>'Raw data'!AK94</f>
        <v>2</v>
      </c>
      <c r="AL94" s="4">
        <f>'Raw data'!AL94</f>
        <v>5</v>
      </c>
      <c r="AM94" s="4">
        <f>'Raw data'!AM94</f>
        <v>5</v>
      </c>
      <c r="AN94" s="4">
        <f>'Raw data'!AN94</f>
        <v>4</v>
      </c>
      <c r="AO94" s="4">
        <f>'Raw data'!AO94</f>
        <v>3</v>
      </c>
      <c r="AP94" s="11">
        <f>'Raw data'!AP94</f>
        <v>4</v>
      </c>
      <c r="AQ94" s="12">
        <f>'Raw data'!AQ94</f>
        <v>2</v>
      </c>
      <c r="AR94" s="12">
        <f>'Raw data'!AR94</f>
        <v>4</v>
      </c>
      <c r="AS94" s="12">
        <f>'Raw data'!AS94</f>
        <v>2</v>
      </c>
      <c r="AT94" s="13">
        <f>'Raw data'!AT94</f>
        <v>3</v>
      </c>
      <c r="AU94" s="4">
        <f t="shared" si="1"/>
        <v>1</v>
      </c>
    </row>
    <row r="95" spans="1:47" x14ac:dyDescent="0.25">
      <c r="A95" s="3">
        <v>94</v>
      </c>
      <c r="B95" s="3" t="str">
        <f>'Raw data'!B95</f>
        <v>Nam Viet Produce Polyester Co., Ltd</v>
      </c>
      <c r="C95" s="3" t="str">
        <f>'Raw data'!C95</f>
        <v>Supplier</v>
      </c>
      <c r="D95" s="3" t="str">
        <f>'Raw data'!D95</f>
        <v>Medium</v>
      </c>
      <c r="E95" s="3" t="str">
        <f>'Raw data'!E95</f>
        <v>&gt; VND 100 bil</v>
      </c>
      <c r="F95" s="3" t="str">
        <f>'Raw data'!F95</f>
        <v>101 to 200</v>
      </c>
      <c r="G95" s="3" t="str">
        <f>'Raw data'!G95</f>
        <v>Ltd</v>
      </c>
      <c r="H95" s="3" t="str">
        <f>'Raw data'!H95</f>
        <v>Male</v>
      </c>
      <c r="I95" s="3" t="str">
        <f>'Raw data'!I95</f>
        <v>&gt;45</v>
      </c>
      <c r="J95" s="3" t="str">
        <f>'Raw data'!J95</f>
        <v>&lt;5</v>
      </c>
      <c r="K95" s="3" t="str">
        <f>'Raw data'!K95</f>
        <v>Manager</v>
      </c>
      <c r="L95" s="3" t="str">
        <f>'Raw data'!L95</f>
        <v xml:space="preserve">	nptruong@navipoly.com</v>
      </c>
      <c r="M95" s="5">
        <f>'Raw data'!M95</f>
        <v>2</v>
      </c>
      <c r="N95" s="2">
        <f>'Raw data'!N95</f>
        <v>1</v>
      </c>
      <c r="O95" s="2">
        <f>'Raw data'!O95</f>
        <v>2</v>
      </c>
      <c r="P95" s="2">
        <f>'Raw data'!P95</f>
        <v>2</v>
      </c>
      <c r="Q95" s="2">
        <f>'Raw data'!Q95</f>
        <v>4</v>
      </c>
      <c r="R95" s="17">
        <f>'Raw data'!R95</f>
        <v>3</v>
      </c>
      <c r="S95" s="1">
        <f>'Raw data'!S95</f>
        <v>2</v>
      </c>
      <c r="T95" s="1">
        <f>'Raw data'!T95</f>
        <v>1</v>
      </c>
      <c r="U95" s="1">
        <f>'Raw data'!U95</f>
        <v>2</v>
      </c>
      <c r="V95" s="1">
        <f>'Raw data'!V95</f>
        <v>3</v>
      </c>
      <c r="W95" s="17">
        <f>'Raw data'!W95</f>
        <v>3</v>
      </c>
      <c r="X95" s="1">
        <f>'Raw data'!X95</f>
        <v>2</v>
      </c>
      <c r="Y95" s="1">
        <f>'Raw data'!Y95</f>
        <v>2</v>
      </c>
      <c r="Z95" s="1">
        <f>'Raw data'!Z95</f>
        <v>3</v>
      </c>
      <c r="AA95" s="18">
        <f>'Raw data'!AA95</f>
        <v>3</v>
      </c>
      <c r="AB95" s="11">
        <f>'Raw data'!AB95</f>
        <v>3</v>
      </c>
      <c r="AC95" s="12">
        <f>'Raw data'!AC95</f>
        <v>2</v>
      </c>
      <c r="AD95" s="12">
        <f>'Raw data'!AD95</f>
        <v>2</v>
      </c>
      <c r="AE95" s="12">
        <f>'Raw data'!AE95</f>
        <v>2</v>
      </c>
      <c r="AF95" s="13">
        <f>'Raw data'!AF95</f>
        <v>2</v>
      </c>
      <c r="AG95" s="50">
        <f>6-'Raw data'!AG95</f>
        <v>1</v>
      </c>
      <c r="AH95" s="51">
        <f>6-'Raw data'!AH95</f>
        <v>1</v>
      </c>
      <c r="AI95" s="2">
        <f>'Raw data'!AI95</f>
        <v>3</v>
      </c>
      <c r="AJ95" s="6">
        <f>'Raw data'!AJ95</f>
        <v>3</v>
      </c>
      <c r="AK95" s="4">
        <f>'Raw data'!AK95</f>
        <v>4</v>
      </c>
      <c r="AL95" s="4">
        <f>'Raw data'!AL95</f>
        <v>3</v>
      </c>
      <c r="AM95" s="4">
        <f>'Raw data'!AM95</f>
        <v>3</v>
      </c>
      <c r="AN95" s="4">
        <f>'Raw data'!AN95</f>
        <v>3</v>
      </c>
      <c r="AO95" s="4">
        <f>'Raw data'!AO95</f>
        <v>2</v>
      </c>
      <c r="AP95" s="11">
        <f>'Raw data'!AP95</f>
        <v>5</v>
      </c>
      <c r="AQ95" s="12">
        <f>'Raw data'!AQ95</f>
        <v>3</v>
      </c>
      <c r="AR95" s="12">
        <f>'Raw data'!AR95</f>
        <v>4</v>
      </c>
      <c r="AS95" s="12">
        <f>'Raw data'!AS95</f>
        <v>4</v>
      </c>
      <c r="AT95" s="13">
        <f>'Raw data'!AT95</f>
        <v>3</v>
      </c>
      <c r="AU95" s="4">
        <f t="shared" si="1"/>
        <v>1</v>
      </c>
    </row>
    <row r="96" spans="1:47" x14ac:dyDescent="0.25">
      <c r="A96" s="3">
        <v>95</v>
      </c>
      <c r="B96" s="3" t="str">
        <f>'Raw data'!B96</f>
        <v>Long Thanh Garment</v>
      </c>
      <c r="C96" s="3" t="str">
        <f>'Raw data'!C96</f>
        <v>Apparel</v>
      </c>
      <c r="D96" s="3" t="str">
        <f>'Raw data'!D96</f>
        <v>Medium</v>
      </c>
      <c r="E96" s="3" t="str">
        <f>'Raw data'!E96</f>
        <v>&lt;= VND 100 bil</v>
      </c>
      <c r="F96" s="3" t="str">
        <f>'Raw data'!F96</f>
        <v>&gt; 200</v>
      </c>
      <c r="G96" s="3" t="str">
        <f>'Raw data'!G96</f>
        <v>Private</v>
      </c>
      <c r="H96" s="3" t="str">
        <f>'Raw data'!H96</f>
        <v>Female</v>
      </c>
      <c r="I96" s="3" t="str">
        <f>'Raw data'!I96</f>
        <v>&lt;26</v>
      </c>
      <c r="J96" s="3" t="str">
        <f>'Raw data'!J96</f>
        <v>&lt;3</v>
      </c>
      <c r="K96" s="3" t="str">
        <f>'Raw data'!K96</f>
        <v>Employee</v>
      </c>
      <c r="L96" s="3" t="str">
        <f>'Raw data'!L96</f>
        <v>buiduclong1984@gmail.com</v>
      </c>
      <c r="M96" s="5">
        <f>'Raw data'!M96</f>
        <v>4</v>
      </c>
      <c r="N96" s="2">
        <f>'Raw data'!N96</f>
        <v>3</v>
      </c>
      <c r="O96" s="2">
        <f>'Raw data'!O96</f>
        <v>3</v>
      </c>
      <c r="P96" s="2">
        <f>'Raw data'!P96</f>
        <v>3</v>
      </c>
      <c r="Q96" s="2">
        <f>'Raw data'!Q96</f>
        <v>1</v>
      </c>
      <c r="R96" s="17">
        <f>'Raw data'!R96</f>
        <v>3</v>
      </c>
      <c r="S96" s="1">
        <f>'Raw data'!S96</f>
        <v>2</v>
      </c>
      <c r="T96" s="1">
        <f>'Raw data'!T96</f>
        <v>2</v>
      </c>
      <c r="U96" s="1">
        <f>'Raw data'!U96</f>
        <v>1</v>
      </c>
      <c r="V96" s="1">
        <f>'Raw data'!V96</f>
        <v>1</v>
      </c>
      <c r="W96" s="17">
        <f>'Raw data'!W96</f>
        <v>2</v>
      </c>
      <c r="X96" s="1">
        <f>'Raw data'!X96</f>
        <v>3</v>
      </c>
      <c r="Y96" s="1">
        <f>'Raw data'!Y96</f>
        <v>1</v>
      </c>
      <c r="Z96" s="1">
        <f>'Raw data'!Z96</f>
        <v>3</v>
      </c>
      <c r="AA96" s="18">
        <f>'Raw data'!AA96</f>
        <v>3</v>
      </c>
      <c r="AB96" s="11">
        <f>'Raw data'!AB96</f>
        <v>4</v>
      </c>
      <c r="AC96" s="12">
        <f>'Raw data'!AC96</f>
        <v>5</v>
      </c>
      <c r="AD96" s="12">
        <f>'Raw data'!AD96</f>
        <v>2</v>
      </c>
      <c r="AE96" s="12">
        <f>'Raw data'!AE96</f>
        <v>2</v>
      </c>
      <c r="AF96" s="13">
        <f>'Raw data'!AF96</f>
        <v>3</v>
      </c>
      <c r="AG96" s="50">
        <f>6-'Raw data'!AG96</f>
        <v>1</v>
      </c>
      <c r="AH96" s="51">
        <f>6-'Raw data'!AH96</f>
        <v>1</v>
      </c>
      <c r="AI96" s="2">
        <f>'Raw data'!AI96</f>
        <v>1</v>
      </c>
      <c r="AJ96" s="6">
        <f>'Raw data'!AJ96</f>
        <v>1</v>
      </c>
      <c r="AK96" s="4">
        <f>'Raw data'!AK96</f>
        <v>2</v>
      </c>
      <c r="AL96" s="4">
        <f>'Raw data'!AL96</f>
        <v>1</v>
      </c>
      <c r="AM96" s="4">
        <f>'Raw data'!AM96</f>
        <v>2</v>
      </c>
      <c r="AN96" s="4">
        <f>'Raw data'!AN96</f>
        <v>3</v>
      </c>
      <c r="AO96" s="4">
        <f>'Raw data'!AO96</f>
        <v>1</v>
      </c>
      <c r="AP96" s="11">
        <f>'Raw data'!AP96</f>
        <v>3</v>
      </c>
      <c r="AQ96" s="12">
        <f>'Raw data'!AQ96</f>
        <v>4</v>
      </c>
      <c r="AR96" s="12">
        <f>'Raw data'!AR96</f>
        <v>3</v>
      </c>
      <c r="AS96" s="12">
        <f>'Raw data'!AS96</f>
        <v>4</v>
      </c>
      <c r="AT96" s="13">
        <f>'Raw data'!AT96</f>
        <v>3</v>
      </c>
      <c r="AU96" s="4">
        <f t="shared" si="1"/>
        <v>1</v>
      </c>
    </row>
    <row r="97" spans="1:47" x14ac:dyDescent="0.25">
      <c r="A97" s="3">
        <v>96</v>
      </c>
      <c r="B97" s="3" t="str">
        <f>'Raw data'!B97</f>
        <v>Nguyen Dung Garment Co., Ltd.</v>
      </c>
      <c r="C97" s="3" t="str">
        <f>'Raw data'!C97</f>
        <v>Apparel</v>
      </c>
      <c r="D97" s="3" t="str">
        <f>'Raw data'!D97</f>
        <v>Medium</v>
      </c>
      <c r="E97" s="3" t="str">
        <f>'Raw data'!E97</f>
        <v>&lt;= VND 100 bil</v>
      </c>
      <c r="F97" s="3" t="str">
        <f>'Raw data'!F97</f>
        <v>101 to 200</v>
      </c>
      <c r="G97" s="3" t="str">
        <f>'Raw data'!G97</f>
        <v>Ltd</v>
      </c>
      <c r="H97" s="3" t="str">
        <f>'Raw data'!H97</f>
        <v>Male</v>
      </c>
      <c r="I97" s="3" t="str">
        <f>'Raw data'!I97</f>
        <v>36 to 45</v>
      </c>
      <c r="J97" s="3" t="str">
        <f>'Raw data'!J97</f>
        <v>&lt;10</v>
      </c>
      <c r="K97" s="3" t="str">
        <f>'Raw data'!K97</f>
        <v>Employee</v>
      </c>
      <c r="L97" s="3" t="str">
        <f>'Raw data'!L97</f>
        <v xml:space="preserve">	cskh@paltal.vn</v>
      </c>
      <c r="M97" s="5">
        <f>'Raw data'!M97</f>
        <v>4</v>
      </c>
      <c r="N97" s="2">
        <f>'Raw data'!N97</f>
        <v>3</v>
      </c>
      <c r="O97" s="2">
        <f>'Raw data'!O97</f>
        <v>3</v>
      </c>
      <c r="P97" s="2">
        <f>'Raw data'!P97</f>
        <v>3</v>
      </c>
      <c r="Q97" s="2">
        <f>'Raw data'!Q97</f>
        <v>3</v>
      </c>
      <c r="R97" s="17">
        <f>'Raw data'!R97</f>
        <v>3</v>
      </c>
      <c r="S97" s="1">
        <f>'Raw data'!S97</f>
        <v>3</v>
      </c>
      <c r="T97" s="1">
        <f>'Raw data'!T97</f>
        <v>2</v>
      </c>
      <c r="U97" s="1">
        <f>'Raw data'!U97</f>
        <v>3</v>
      </c>
      <c r="V97" s="1">
        <f>'Raw data'!V97</f>
        <v>2</v>
      </c>
      <c r="W97" s="17">
        <f>'Raw data'!W97</f>
        <v>4</v>
      </c>
      <c r="X97" s="1">
        <f>'Raw data'!X97</f>
        <v>5</v>
      </c>
      <c r="Y97" s="1">
        <f>'Raw data'!Y97</f>
        <v>3</v>
      </c>
      <c r="Z97" s="1">
        <f>'Raw data'!Z97</f>
        <v>5</v>
      </c>
      <c r="AA97" s="18">
        <f>'Raw data'!AA97</f>
        <v>5</v>
      </c>
      <c r="AB97" s="11">
        <f>'Raw data'!AB97</f>
        <v>4</v>
      </c>
      <c r="AC97" s="12">
        <f>'Raw data'!AC97</f>
        <v>4</v>
      </c>
      <c r="AD97" s="12">
        <f>'Raw data'!AD97</f>
        <v>4</v>
      </c>
      <c r="AE97" s="12">
        <f>'Raw data'!AE97</f>
        <v>4</v>
      </c>
      <c r="AF97" s="13">
        <f>'Raw data'!AF97</f>
        <v>4</v>
      </c>
      <c r="AG97" s="50">
        <f>6-'Raw data'!AG97</f>
        <v>4</v>
      </c>
      <c r="AH97" s="51">
        <f>6-'Raw data'!AH97</f>
        <v>5</v>
      </c>
      <c r="AI97" s="2">
        <f>'Raw data'!AI97</f>
        <v>4</v>
      </c>
      <c r="AJ97" s="6">
        <f>'Raw data'!AJ97</f>
        <v>4</v>
      </c>
      <c r="AK97" s="4">
        <f>'Raw data'!AK97</f>
        <v>4</v>
      </c>
      <c r="AL97" s="4">
        <f>'Raw data'!AL97</f>
        <v>4</v>
      </c>
      <c r="AM97" s="4">
        <f>'Raw data'!AM97</f>
        <v>3</v>
      </c>
      <c r="AN97" s="4">
        <f>'Raw data'!AN97</f>
        <v>4</v>
      </c>
      <c r="AO97" s="4">
        <f>'Raw data'!AO97</f>
        <v>4</v>
      </c>
      <c r="AP97" s="11">
        <f>'Raw data'!AP97</f>
        <v>4</v>
      </c>
      <c r="AQ97" s="12">
        <f>'Raw data'!AQ97</f>
        <v>4</v>
      </c>
      <c r="AR97" s="12">
        <f>'Raw data'!AR97</f>
        <v>3</v>
      </c>
      <c r="AS97" s="12">
        <f>'Raw data'!AS97</f>
        <v>4</v>
      </c>
      <c r="AT97" s="13">
        <f>'Raw data'!AT97</f>
        <v>3</v>
      </c>
      <c r="AU97" s="4">
        <f t="shared" si="1"/>
        <v>1</v>
      </c>
    </row>
    <row r="98" spans="1:47" x14ac:dyDescent="0.25">
      <c r="A98" s="3">
        <v>97</v>
      </c>
      <c r="B98" s="3" t="str">
        <f>'Raw data'!B98</f>
        <v>Vinh Tien Garment Import Export Co., Ltd.</v>
      </c>
      <c r="C98" s="3" t="str">
        <f>'Raw data'!C98</f>
        <v>Apparel</v>
      </c>
      <c r="D98" s="3" t="str">
        <f>'Raw data'!D98</f>
        <v>Medium</v>
      </c>
      <c r="E98" s="3" t="str">
        <f>'Raw data'!E98</f>
        <v>&lt;= VND 100 bil</v>
      </c>
      <c r="F98" s="3" t="str">
        <f>'Raw data'!F98</f>
        <v>&gt; 200</v>
      </c>
      <c r="G98" s="3" t="str">
        <f>'Raw data'!G98</f>
        <v>Ltd</v>
      </c>
      <c r="H98" s="3" t="str">
        <f>'Raw data'!H98</f>
        <v>Male</v>
      </c>
      <c r="I98" s="3" t="str">
        <f>'Raw data'!I98</f>
        <v>26 to 35</v>
      </c>
      <c r="J98" s="3" t="str">
        <f>'Raw data'!J98</f>
        <v>&lt;5</v>
      </c>
      <c r="K98" s="3" t="str">
        <f>'Raw data'!K98</f>
        <v>Employee</v>
      </c>
      <c r="L98" s="3" t="str">
        <f>'Raw data'!L98</f>
        <v>vigamex@vinhtien.com</v>
      </c>
      <c r="M98" s="5">
        <f>'Raw data'!M98</f>
        <v>5</v>
      </c>
      <c r="N98" s="2">
        <f>'Raw data'!N98</f>
        <v>4</v>
      </c>
      <c r="O98" s="2">
        <f>'Raw data'!O98</f>
        <v>5</v>
      </c>
      <c r="P98" s="2">
        <f>'Raw data'!P98</f>
        <v>4</v>
      </c>
      <c r="Q98" s="2">
        <f>'Raw data'!Q98</f>
        <v>4</v>
      </c>
      <c r="R98" s="17">
        <f>'Raw data'!R98</f>
        <v>3</v>
      </c>
      <c r="S98" s="1">
        <f>'Raw data'!S98</f>
        <v>4</v>
      </c>
      <c r="T98" s="1">
        <f>'Raw data'!T98</f>
        <v>3</v>
      </c>
      <c r="U98" s="1">
        <f>'Raw data'!U98</f>
        <v>5</v>
      </c>
      <c r="V98" s="1">
        <f>'Raw data'!V98</f>
        <v>3</v>
      </c>
      <c r="W98" s="17">
        <f>'Raw data'!W98</f>
        <v>4</v>
      </c>
      <c r="X98" s="1">
        <f>'Raw data'!X98</f>
        <v>5</v>
      </c>
      <c r="Y98" s="1">
        <f>'Raw data'!Y98</f>
        <v>2</v>
      </c>
      <c r="Z98" s="1">
        <f>'Raw data'!Z98</f>
        <v>2</v>
      </c>
      <c r="AA98" s="18">
        <f>'Raw data'!AA98</f>
        <v>4</v>
      </c>
      <c r="AB98" s="11">
        <f>'Raw data'!AB98</f>
        <v>5</v>
      </c>
      <c r="AC98" s="12">
        <f>'Raw data'!AC98</f>
        <v>5</v>
      </c>
      <c r="AD98" s="12">
        <f>'Raw data'!AD98</f>
        <v>5</v>
      </c>
      <c r="AE98" s="12">
        <f>'Raw data'!AE98</f>
        <v>5</v>
      </c>
      <c r="AF98" s="13">
        <f>'Raw data'!AF98</f>
        <v>5</v>
      </c>
      <c r="AG98" s="50">
        <f>6-'Raw data'!AG98</f>
        <v>3</v>
      </c>
      <c r="AH98" s="51">
        <f>6-'Raw data'!AH98</f>
        <v>3</v>
      </c>
      <c r="AI98" s="2">
        <f>'Raw data'!AI98</f>
        <v>3</v>
      </c>
      <c r="AJ98" s="6">
        <f>'Raw data'!AJ98</f>
        <v>5</v>
      </c>
      <c r="AK98" s="4">
        <f>'Raw data'!AK98</f>
        <v>4</v>
      </c>
      <c r="AL98" s="4">
        <f>'Raw data'!AL98</f>
        <v>3</v>
      </c>
      <c r="AM98" s="4">
        <f>'Raw data'!AM98</f>
        <v>3</v>
      </c>
      <c r="AN98" s="4">
        <f>'Raw data'!AN98</f>
        <v>4</v>
      </c>
      <c r="AO98" s="4">
        <f>'Raw data'!AO98</f>
        <v>4</v>
      </c>
      <c r="AP98" s="11">
        <f>'Raw data'!AP98</f>
        <v>4</v>
      </c>
      <c r="AQ98" s="12">
        <f>'Raw data'!AQ98</f>
        <v>4</v>
      </c>
      <c r="AR98" s="12">
        <f>'Raw data'!AR98</f>
        <v>3</v>
      </c>
      <c r="AS98" s="12">
        <f>'Raw data'!AS98</f>
        <v>1</v>
      </c>
      <c r="AT98" s="13">
        <f>'Raw data'!AT98</f>
        <v>4</v>
      </c>
      <c r="AU98" s="4">
        <f t="shared" si="1"/>
        <v>1</v>
      </c>
    </row>
    <row r="99" spans="1:47" x14ac:dyDescent="0.25">
      <c r="A99" s="3">
        <v>98</v>
      </c>
      <c r="B99" s="3" t="str">
        <f>'Raw data'!B99</f>
        <v xml:space="preserve">Huong Moi Embroidery Garment </v>
      </c>
      <c r="C99" s="3" t="str">
        <f>'Raw data'!C99</f>
        <v>Apparel</v>
      </c>
      <c r="D99" s="3" t="str">
        <f>'Raw data'!D99</f>
        <v>Medium</v>
      </c>
      <c r="E99" s="3" t="str">
        <f>'Raw data'!E99</f>
        <v>&lt;= VND 100 bil</v>
      </c>
      <c r="F99" s="3" t="str">
        <f>'Raw data'!F99</f>
        <v>101 to 200</v>
      </c>
      <c r="G99" s="3" t="str">
        <f>'Raw data'!G99</f>
        <v>Ltd</v>
      </c>
      <c r="H99" s="3" t="str">
        <f>'Raw data'!H99</f>
        <v>Male</v>
      </c>
      <c r="I99" s="3" t="str">
        <f>'Raw data'!I99</f>
        <v>36 to 45</v>
      </c>
      <c r="J99" s="3" t="str">
        <f>'Raw data'!J99</f>
        <v>&lt;10</v>
      </c>
      <c r="K99" s="3" t="str">
        <f>'Raw data'!K99</f>
        <v>Manager</v>
      </c>
      <c r="L99" s="3" t="str">
        <f>'Raw data'!L99</f>
        <v>huongmoicompany@gmail.com</v>
      </c>
      <c r="M99" s="5">
        <f>'Raw data'!M99</f>
        <v>1</v>
      </c>
      <c r="N99" s="2">
        <f>'Raw data'!N99</f>
        <v>2</v>
      </c>
      <c r="O99" s="2">
        <f>'Raw data'!O99</f>
        <v>2</v>
      </c>
      <c r="P99" s="2">
        <f>'Raw data'!P99</f>
        <v>2</v>
      </c>
      <c r="Q99" s="2">
        <f>'Raw data'!Q99</f>
        <v>3</v>
      </c>
      <c r="R99" s="17">
        <f>'Raw data'!R99</f>
        <v>2</v>
      </c>
      <c r="S99" s="1">
        <f>'Raw data'!S99</f>
        <v>2</v>
      </c>
      <c r="T99" s="1">
        <f>'Raw data'!T99</f>
        <v>2</v>
      </c>
      <c r="U99" s="1">
        <f>'Raw data'!U99</f>
        <v>2</v>
      </c>
      <c r="V99" s="1">
        <f>'Raw data'!V99</f>
        <v>2</v>
      </c>
      <c r="W99" s="17">
        <f>'Raw data'!W99</f>
        <v>3</v>
      </c>
      <c r="X99" s="1">
        <f>'Raw data'!X99</f>
        <v>3</v>
      </c>
      <c r="Y99" s="1">
        <f>'Raw data'!Y99</f>
        <v>2</v>
      </c>
      <c r="Z99" s="1">
        <f>'Raw data'!Z99</f>
        <v>3</v>
      </c>
      <c r="AA99" s="18">
        <f>'Raw data'!AA99</f>
        <v>3</v>
      </c>
      <c r="AB99" s="11">
        <f>'Raw data'!AB99</f>
        <v>2</v>
      </c>
      <c r="AC99" s="12">
        <f>'Raw data'!AC99</f>
        <v>2</v>
      </c>
      <c r="AD99" s="12">
        <f>'Raw data'!AD99</f>
        <v>1</v>
      </c>
      <c r="AE99" s="12">
        <f>'Raw data'!AE99</f>
        <v>2</v>
      </c>
      <c r="AF99" s="13">
        <f>'Raw data'!AF99</f>
        <v>3</v>
      </c>
      <c r="AG99" s="50">
        <f>6-'Raw data'!AG99</f>
        <v>2</v>
      </c>
      <c r="AH99" s="51">
        <f>6-'Raw data'!AH99</f>
        <v>3</v>
      </c>
      <c r="AI99" s="2">
        <f>'Raw data'!AI99</f>
        <v>3</v>
      </c>
      <c r="AJ99" s="6">
        <f>'Raw data'!AJ99</f>
        <v>3</v>
      </c>
      <c r="AK99" s="4">
        <f>'Raw data'!AK99</f>
        <v>3</v>
      </c>
      <c r="AL99" s="4">
        <f>'Raw data'!AL99</f>
        <v>2</v>
      </c>
      <c r="AM99" s="4">
        <f>'Raw data'!AM99</f>
        <v>3</v>
      </c>
      <c r="AN99" s="4">
        <f>'Raw data'!AN99</f>
        <v>3</v>
      </c>
      <c r="AO99" s="4">
        <f>'Raw data'!AO99</f>
        <v>3</v>
      </c>
      <c r="AP99" s="11">
        <f>'Raw data'!AP99</f>
        <v>4</v>
      </c>
      <c r="AQ99" s="12">
        <f>'Raw data'!AQ99</f>
        <v>3</v>
      </c>
      <c r="AR99" s="12">
        <f>'Raw data'!AR99</f>
        <v>2</v>
      </c>
      <c r="AS99" s="12">
        <f>'Raw data'!AS99</f>
        <v>2</v>
      </c>
      <c r="AT99" s="13">
        <f>'Raw data'!AT99</f>
        <v>2</v>
      </c>
      <c r="AU99" s="4">
        <f t="shared" si="1"/>
        <v>1</v>
      </c>
    </row>
    <row r="100" spans="1:47" x14ac:dyDescent="0.25">
      <c r="A100" s="3">
        <v>99</v>
      </c>
      <c r="B100" s="3" t="str">
        <f>'Raw data'!B100</f>
        <v>Oasis Garment Co., Ltd.</v>
      </c>
      <c r="C100" s="3" t="str">
        <f>'Raw data'!C100</f>
        <v>Apparel</v>
      </c>
      <c r="D100" s="3" t="str">
        <f>'Raw data'!D100</f>
        <v>Medium</v>
      </c>
      <c r="E100" s="3" t="str">
        <f>'Raw data'!E100</f>
        <v>&lt;= VND 100 bil</v>
      </c>
      <c r="F100" s="3" t="str">
        <f>'Raw data'!F100</f>
        <v>&gt; 200</v>
      </c>
      <c r="G100" s="3" t="str">
        <f>'Raw data'!G100</f>
        <v>Ltd</v>
      </c>
      <c r="H100" s="3" t="str">
        <f>'Raw data'!H100</f>
        <v>Female</v>
      </c>
      <c r="I100" s="3" t="str">
        <f>'Raw data'!I100</f>
        <v>&gt;45</v>
      </c>
      <c r="J100" s="3" t="str">
        <f>'Raw data'!J100</f>
        <v>&lt;15</v>
      </c>
      <c r="K100" s="3" t="str">
        <f>'Raw data'!K100</f>
        <v>Manager</v>
      </c>
      <c r="L100" s="3" t="str">
        <f>'Raw data'!L100</f>
        <v>oasis@oasisgarment.com.vn</v>
      </c>
      <c r="M100" s="5">
        <f>'Raw data'!M100</f>
        <v>1</v>
      </c>
      <c r="N100" s="2">
        <f>'Raw data'!N100</f>
        <v>3</v>
      </c>
      <c r="O100" s="2">
        <f>'Raw data'!O100</f>
        <v>3</v>
      </c>
      <c r="P100" s="2">
        <f>'Raw data'!P100</f>
        <v>3</v>
      </c>
      <c r="Q100" s="2">
        <f>'Raw data'!Q100</f>
        <v>3</v>
      </c>
      <c r="R100" s="17">
        <f>'Raw data'!R100</f>
        <v>2</v>
      </c>
      <c r="S100" s="1">
        <f>'Raw data'!S100</f>
        <v>2</v>
      </c>
      <c r="T100" s="1">
        <f>'Raw data'!T100</f>
        <v>2</v>
      </c>
      <c r="U100" s="1">
        <f>'Raw data'!U100</f>
        <v>2</v>
      </c>
      <c r="V100" s="1">
        <f>'Raw data'!V100</f>
        <v>2</v>
      </c>
      <c r="W100" s="17">
        <f>'Raw data'!W100</f>
        <v>2</v>
      </c>
      <c r="X100" s="1">
        <f>'Raw data'!X100</f>
        <v>2</v>
      </c>
      <c r="Y100" s="1">
        <f>'Raw data'!Y100</f>
        <v>2</v>
      </c>
      <c r="Z100" s="1">
        <f>'Raw data'!Z100</f>
        <v>3</v>
      </c>
      <c r="AA100" s="18">
        <f>'Raw data'!AA100</f>
        <v>3</v>
      </c>
      <c r="AB100" s="11">
        <f>'Raw data'!AB100</f>
        <v>4</v>
      </c>
      <c r="AC100" s="12">
        <f>'Raw data'!AC100</f>
        <v>3</v>
      </c>
      <c r="AD100" s="12">
        <f>'Raw data'!AD100</f>
        <v>4</v>
      </c>
      <c r="AE100" s="12">
        <f>'Raw data'!AE100</f>
        <v>3</v>
      </c>
      <c r="AF100" s="13">
        <f>'Raw data'!AF100</f>
        <v>4</v>
      </c>
      <c r="AG100" s="50">
        <f>6-'Raw data'!AG100</f>
        <v>2</v>
      </c>
      <c r="AH100" s="51">
        <f>6-'Raw data'!AH100</f>
        <v>2</v>
      </c>
      <c r="AI100" s="2">
        <f>'Raw data'!AI100</f>
        <v>2</v>
      </c>
      <c r="AJ100" s="6">
        <f>'Raw data'!AJ100</f>
        <v>2</v>
      </c>
      <c r="AK100" s="4">
        <f>'Raw data'!AK100</f>
        <v>2</v>
      </c>
      <c r="AL100" s="4">
        <f>'Raw data'!AL100</f>
        <v>1</v>
      </c>
      <c r="AM100" s="4">
        <f>'Raw data'!AM100</f>
        <v>1</v>
      </c>
      <c r="AN100" s="4">
        <f>'Raw data'!AN100</f>
        <v>4</v>
      </c>
      <c r="AO100" s="4">
        <f>'Raw data'!AO100</f>
        <v>3</v>
      </c>
      <c r="AP100" s="11">
        <f>'Raw data'!AP100</f>
        <v>4</v>
      </c>
      <c r="AQ100" s="12">
        <f>'Raw data'!AQ100</f>
        <v>3</v>
      </c>
      <c r="AR100" s="12">
        <f>'Raw data'!AR100</f>
        <v>2</v>
      </c>
      <c r="AS100" s="12">
        <f>'Raw data'!AS100</f>
        <v>2</v>
      </c>
      <c r="AT100" s="13">
        <f>'Raw data'!AT100</f>
        <v>2</v>
      </c>
      <c r="AU100" s="4">
        <f t="shared" si="1"/>
        <v>1</v>
      </c>
    </row>
    <row r="101" spans="1:47" x14ac:dyDescent="0.25">
      <c r="A101" s="3">
        <v>100</v>
      </c>
      <c r="B101" s="3" t="str">
        <f>'Raw data'!B101</f>
        <v>Anh Khoa Production and Trading Co., Ltd.</v>
      </c>
      <c r="C101" s="3" t="str">
        <f>'Raw data'!C101</f>
        <v>Apparel</v>
      </c>
      <c r="D101" s="3" t="str">
        <f>'Raw data'!D101</f>
        <v>Medium</v>
      </c>
      <c r="E101" s="3" t="str">
        <f>'Raw data'!E101</f>
        <v>&lt;= VND 100 bil</v>
      </c>
      <c r="F101" s="3" t="str">
        <f>'Raw data'!F101</f>
        <v>&gt; 200</v>
      </c>
      <c r="G101" s="3" t="str">
        <f>'Raw data'!G101</f>
        <v>Ltd</v>
      </c>
      <c r="H101" s="3" t="str">
        <f>'Raw data'!H101</f>
        <v>Male</v>
      </c>
      <c r="I101" s="3" t="str">
        <f>'Raw data'!I101</f>
        <v>&gt;45</v>
      </c>
      <c r="J101" s="3" t="str">
        <f>'Raw data'!J101</f>
        <v>&gt;=15</v>
      </c>
      <c r="K101" s="3" t="str">
        <f>'Raw data'!K101</f>
        <v>Manager</v>
      </c>
      <c r="L101" s="3" t="str">
        <f>'Raw data'!L101</f>
        <v xml:space="preserve">	info@akunderwear.com</v>
      </c>
      <c r="M101" s="5">
        <f>'Raw data'!M101</f>
        <v>1</v>
      </c>
      <c r="N101" s="2">
        <f>'Raw data'!N101</f>
        <v>2</v>
      </c>
      <c r="O101" s="2">
        <f>'Raw data'!O101</f>
        <v>1</v>
      </c>
      <c r="P101" s="2">
        <f>'Raw data'!P101</f>
        <v>4</v>
      </c>
      <c r="Q101" s="2">
        <f>'Raw data'!Q101</f>
        <v>2</v>
      </c>
      <c r="R101" s="17">
        <f>'Raw data'!R101</f>
        <v>4</v>
      </c>
      <c r="S101" s="1">
        <f>'Raw data'!S101</f>
        <v>3</v>
      </c>
      <c r="T101" s="1">
        <f>'Raw data'!T101</f>
        <v>4</v>
      </c>
      <c r="U101" s="1">
        <f>'Raw data'!U101</f>
        <v>3</v>
      </c>
      <c r="V101" s="1">
        <f>'Raw data'!V101</f>
        <v>3</v>
      </c>
      <c r="W101" s="17">
        <f>'Raw data'!W101</f>
        <v>3</v>
      </c>
      <c r="X101" s="1">
        <f>'Raw data'!X101</f>
        <v>2</v>
      </c>
      <c r="Y101" s="1">
        <f>'Raw data'!Y101</f>
        <v>3</v>
      </c>
      <c r="Z101" s="1">
        <f>'Raw data'!Z101</f>
        <v>3</v>
      </c>
      <c r="AA101" s="18">
        <f>'Raw data'!AA101</f>
        <v>3</v>
      </c>
      <c r="AB101" s="11">
        <f>'Raw data'!AB101</f>
        <v>2</v>
      </c>
      <c r="AC101" s="12">
        <f>'Raw data'!AC101</f>
        <v>3</v>
      </c>
      <c r="AD101" s="12">
        <f>'Raw data'!AD101</f>
        <v>3</v>
      </c>
      <c r="AE101" s="12">
        <f>'Raw data'!AE101</f>
        <v>4</v>
      </c>
      <c r="AF101" s="13">
        <f>'Raw data'!AF101</f>
        <v>3</v>
      </c>
      <c r="AG101" s="50">
        <f>6-'Raw data'!AG101</f>
        <v>2</v>
      </c>
      <c r="AH101" s="51">
        <f>6-'Raw data'!AH101</f>
        <v>2</v>
      </c>
      <c r="AI101" s="2">
        <f>'Raw data'!AI101</f>
        <v>3</v>
      </c>
      <c r="AJ101" s="6">
        <f>'Raw data'!AJ101</f>
        <v>3</v>
      </c>
      <c r="AK101" s="4">
        <f>'Raw data'!AK101</f>
        <v>2</v>
      </c>
      <c r="AL101" s="4">
        <f>'Raw data'!AL101</f>
        <v>1</v>
      </c>
      <c r="AM101" s="4">
        <f>'Raw data'!AM101</f>
        <v>2</v>
      </c>
      <c r="AN101" s="4">
        <f>'Raw data'!AN101</f>
        <v>1</v>
      </c>
      <c r="AO101" s="4">
        <f>'Raw data'!AO101</f>
        <v>2</v>
      </c>
      <c r="AP101" s="11">
        <f>'Raw data'!AP101</f>
        <v>5</v>
      </c>
      <c r="AQ101" s="12">
        <f>'Raw data'!AQ101</f>
        <v>3</v>
      </c>
      <c r="AR101" s="12">
        <f>'Raw data'!AR101</f>
        <v>3</v>
      </c>
      <c r="AS101" s="12">
        <f>'Raw data'!AS101</f>
        <v>4</v>
      </c>
      <c r="AT101" s="13">
        <f>'Raw data'!AT101</f>
        <v>4</v>
      </c>
      <c r="AU101" s="4">
        <f t="shared" si="1"/>
        <v>1</v>
      </c>
    </row>
    <row r="102" spans="1:47" x14ac:dyDescent="0.25">
      <c r="A102" s="3">
        <v>101</v>
      </c>
      <c r="B102" s="3" t="str">
        <f>'Raw data'!B102</f>
        <v>Gia Nguyen Underwear Co., Ltd</v>
      </c>
      <c r="C102" s="3" t="str">
        <f>'Raw data'!C102</f>
        <v>Apparel</v>
      </c>
      <c r="D102" s="3" t="str">
        <f>'Raw data'!D102</f>
        <v>Medium</v>
      </c>
      <c r="E102" s="3" t="str">
        <f>'Raw data'!E102</f>
        <v>&lt;= VND 20 bil</v>
      </c>
      <c r="F102" s="3" t="str">
        <f>'Raw data'!F102</f>
        <v>101 to 200</v>
      </c>
      <c r="G102" s="3" t="str">
        <f>'Raw data'!G102</f>
        <v>Ltd</v>
      </c>
      <c r="H102" s="3" t="str">
        <f>'Raw data'!H102</f>
        <v>Male</v>
      </c>
      <c r="I102" s="3" t="str">
        <f>'Raw data'!I102</f>
        <v>36 to 45</v>
      </c>
      <c r="J102" s="3" t="str">
        <f>'Raw data'!J102</f>
        <v>&lt;10</v>
      </c>
      <c r="K102" s="3" t="str">
        <f>'Raw data'!K102</f>
        <v>Manager</v>
      </c>
      <c r="L102" s="3" t="str">
        <f>'Raw data'!L102</f>
        <v>dolotgianguyen@gmail.com</v>
      </c>
      <c r="M102" s="5">
        <f>'Raw data'!M102</f>
        <v>3</v>
      </c>
      <c r="N102" s="2">
        <f>'Raw data'!N102</f>
        <v>3</v>
      </c>
      <c r="O102" s="2">
        <f>'Raw data'!O102</f>
        <v>3</v>
      </c>
      <c r="P102" s="2">
        <f>'Raw data'!P102</f>
        <v>4</v>
      </c>
      <c r="Q102" s="2">
        <f>'Raw data'!Q102</f>
        <v>3</v>
      </c>
      <c r="R102" s="17">
        <f>'Raw data'!R102</f>
        <v>4</v>
      </c>
      <c r="S102" s="1">
        <f>'Raw data'!S102</f>
        <v>3</v>
      </c>
      <c r="T102" s="1">
        <f>'Raw data'!T102</f>
        <v>4</v>
      </c>
      <c r="U102" s="1">
        <f>'Raw data'!U102</f>
        <v>4</v>
      </c>
      <c r="V102" s="1">
        <f>'Raw data'!V102</f>
        <v>4</v>
      </c>
      <c r="W102" s="17">
        <f>'Raw data'!W102</f>
        <v>5</v>
      </c>
      <c r="X102" s="1">
        <f>'Raw data'!X102</f>
        <v>5</v>
      </c>
      <c r="Y102" s="1">
        <f>'Raw data'!Y102</f>
        <v>4</v>
      </c>
      <c r="Z102" s="1">
        <f>'Raw data'!Z102</f>
        <v>5</v>
      </c>
      <c r="AA102" s="18">
        <f>'Raw data'!AA102</f>
        <v>4</v>
      </c>
      <c r="AB102" s="11">
        <f>'Raw data'!AB102</f>
        <v>5</v>
      </c>
      <c r="AC102" s="12">
        <f>'Raw data'!AC102</f>
        <v>3</v>
      </c>
      <c r="AD102" s="12">
        <f>'Raw data'!AD102</f>
        <v>5</v>
      </c>
      <c r="AE102" s="12">
        <f>'Raw data'!AE102</f>
        <v>3</v>
      </c>
      <c r="AF102" s="13">
        <f>'Raw data'!AF102</f>
        <v>5</v>
      </c>
      <c r="AG102" s="50">
        <f>6-'Raw data'!AG102</f>
        <v>3</v>
      </c>
      <c r="AH102" s="51">
        <f>6-'Raw data'!AH102</f>
        <v>4</v>
      </c>
      <c r="AI102" s="2">
        <f>'Raw data'!AI102</f>
        <v>5</v>
      </c>
      <c r="AJ102" s="6">
        <f>'Raw data'!AJ102</f>
        <v>3</v>
      </c>
      <c r="AK102" s="4">
        <f>'Raw data'!AK102</f>
        <v>3</v>
      </c>
      <c r="AL102" s="4">
        <f>'Raw data'!AL102</f>
        <v>4</v>
      </c>
      <c r="AM102" s="4">
        <f>'Raw data'!AM102</f>
        <v>4</v>
      </c>
      <c r="AN102" s="4">
        <f>'Raw data'!AN102</f>
        <v>4</v>
      </c>
      <c r="AO102" s="4">
        <f>'Raw data'!AO102</f>
        <v>3</v>
      </c>
      <c r="AP102" s="11">
        <f>'Raw data'!AP102</f>
        <v>4</v>
      </c>
      <c r="AQ102" s="12">
        <f>'Raw data'!AQ102</f>
        <v>4</v>
      </c>
      <c r="AR102" s="12">
        <f>'Raw data'!AR102</f>
        <v>5</v>
      </c>
      <c r="AS102" s="12">
        <f>'Raw data'!AS102</f>
        <v>5</v>
      </c>
      <c r="AT102" s="13">
        <f>'Raw data'!AT102</f>
        <v>4</v>
      </c>
      <c r="AU102" s="4">
        <f t="shared" si="1"/>
        <v>1</v>
      </c>
    </row>
    <row r="103" spans="1:47" x14ac:dyDescent="0.25">
      <c r="A103" s="3">
        <v>102</v>
      </c>
      <c r="B103" s="3" t="str">
        <f>'Raw data'!B103</f>
        <v>Toan Phat International Trading, J.S.C</v>
      </c>
      <c r="C103" s="3" t="str">
        <f>'Raw data'!C103</f>
        <v>Apparel</v>
      </c>
      <c r="D103" s="3" t="str">
        <f>'Raw data'!D103</f>
        <v>Medium</v>
      </c>
      <c r="E103" s="3" t="str">
        <f>'Raw data'!E103</f>
        <v>&lt;= VND 100 bil</v>
      </c>
      <c r="F103" s="3" t="str">
        <f>'Raw data'!F103</f>
        <v>101 to 200</v>
      </c>
      <c r="G103" s="3" t="str">
        <f>'Raw data'!G103</f>
        <v>JSC</v>
      </c>
      <c r="H103" s="3" t="str">
        <f>'Raw data'!H103</f>
        <v>Male</v>
      </c>
      <c r="I103" s="3" t="str">
        <f>'Raw data'!I103</f>
        <v>36 to 45</v>
      </c>
      <c r="J103" s="3" t="str">
        <f>'Raw data'!J103</f>
        <v>&lt;10</v>
      </c>
      <c r="K103" s="3" t="str">
        <f>'Raw data'!K103</f>
        <v>Employee</v>
      </c>
      <c r="L103" s="3" t="str">
        <f>'Raw data'!L103</f>
        <v xml:space="preserve">	viendangvan@gmail.com</v>
      </c>
      <c r="M103" s="5">
        <f>'Raw data'!M103</f>
        <v>4</v>
      </c>
      <c r="N103" s="2">
        <f>'Raw data'!N103</f>
        <v>3</v>
      </c>
      <c r="O103" s="2">
        <f>'Raw data'!O103</f>
        <v>3</v>
      </c>
      <c r="P103" s="2">
        <f>'Raw data'!P103</f>
        <v>3</v>
      </c>
      <c r="Q103" s="2">
        <f>'Raw data'!Q103</f>
        <v>3</v>
      </c>
      <c r="R103" s="17">
        <f>'Raw data'!R103</f>
        <v>3</v>
      </c>
      <c r="S103" s="1">
        <f>'Raw data'!S103</f>
        <v>3</v>
      </c>
      <c r="T103" s="1">
        <f>'Raw data'!T103</f>
        <v>3</v>
      </c>
      <c r="U103" s="1">
        <f>'Raw data'!U103</f>
        <v>3</v>
      </c>
      <c r="V103" s="1">
        <f>'Raw data'!V103</f>
        <v>3</v>
      </c>
      <c r="W103" s="17">
        <f>'Raw data'!W103</f>
        <v>4</v>
      </c>
      <c r="X103" s="1">
        <f>'Raw data'!X103</f>
        <v>3</v>
      </c>
      <c r="Y103" s="1">
        <f>'Raw data'!Y103</f>
        <v>4</v>
      </c>
      <c r="Z103" s="1">
        <f>'Raw data'!Z103</f>
        <v>5</v>
      </c>
      <c r="AA103" s="18">
        <f>'Raw data'!AA103</f>
        <v>4</v>
      </c>
      <c r="AB103" s="11">
        <f>'Raw data'!AB103</f>
        <v>4</v>
      </c>
      <c r="AC103" s="12">
        <f>'Raw data'!AC103</f>
        <v>4</v>
      </c>
      <c r="AD103" s="12">
        <f>'Raw data'!AD103</f>
        <v>4</v>
      </c>
      <c r="AE103" s="12">
        <f>'Raw data'!AE103</f>
        <v>4</v>
      </c>
      <c r="AF103" s="13">
        <f>'Raw data'!AF103</f>
        <v>4</v>
      </c>
      <c r="AG103" s="50">
        <f>6-'Raw data'!AG103</f>
        <v>3</v>
      </c>
      <c r="AH103" s="51">
        <f>6-'Raw data'!AH103</f>
        <v>3</v>
      </c>
      <c r="AI103" s="2">
        <f>'Raw data'!AI103</f>
        <v>4</v>
      </c>
      <c r="AJ103" s="6">
        <f>'Raw data'!AJ103</f>
        <v>3</v>
      </c>
      <c r="AK103" s="4">
        <f>'Raw data'!AK103</f>
        <v>3</v>
      </c>
      <c r="AL103" s="4">
        <f>'Raw data'!AL103</f>
        <v>2</v>
      </c>
      <c r="AM103" s="4">
        <f>'Raw data'!AM103</f>
        <v>2</v>
      </c>
      <c r="AN103" s="4">
        <f>'Raw data'!AN103</f>
        <v>3</v>
      </c>
      <c r="AO103" s="4">
        <f>'Raw data'!AO103</f>
        <v>4</v>
      </c>
      <c r="AP103" s="11">
        <f>'Raw data'!AP103</f>
        <v>5</v>
      </c>
      <c r="AQ103" s="12">
        <f>'Raw data'!AQ103</f>
        <v>3</v>
      </c>
      <c r="AR103" s="12">
        <f>'Raw data'!AR103</f>
        <v>4</v>
      </c>
      <c r="AS103" s="12">
        <f>'Raw data'!AS103</f>
        <v>3</v>
      </c>
      <c r="AT103" s="13">
        <f>'Raw data'!AT103</f>
        <v>4</v>
      </c>
      <c r="AU103" s="4">
        <f t="shared" si="1"/>
        <v>1</v>
      </c>
    </row>
    <row r="104" spans="1:47" x14ac:dyDescent="0.25">
      <c r="A104" s="3">
        <v>103</v>
      </c>
      <c r="B104" s="3" t="str">
        <f>'Raw data'!B104</f>
        <v>Minh Hieu Garment Co Ltd</v>
      </c>
      <c r="C104" s="3" t="str">
        <f>'Raw data'!C104</f>
        <v>Apparel</v>
      </c>
      <c r="D104" s="3" t="str">
        <f>'Raw data'!D104</f>
        <v>Medium</v>
      </c>
      <c r="E104" s="3" t="str">
        <f>'Raw data'!E104</f>
        <v>&lt;= VND 100 bil</v>
      </c>
      <c r="F104" s="3" t="str">
        <f>'Raw data'!F104</f>
        <v>&gt; 200</v>
      </c>
      <c r="G104" s="3" t="str">
        <f>'Raw data'!G104</f>
        <v>Ltd</v>
      </c>
      <c r="H104" s="3" t="str">
        <f>'Raw data'!H104</f>
        <v>Female</v>
      </c>
      <c r="I104" s="3" t="str">
        <f>'Raw data'!I104</f>
        <v>&gt;45</v>
      </c>
      <c r="J104" s="3" t="str">
        <f>'Raw data'!J104</f>
        <v>&gt;=15</v>
      </c>
      <c r="K104" s="3" t="str">
        <f>'Raw data'!K104</f>
        <v>Manager</v>
      </c>
      <c r="L104" s="3" t="str">
        <f>'Raw data'!L104</f>
        <v>sangdangtho@yahoo.com.vn</v>
      </c>
      <c r="M104" s="5">
        <f>'Raw data'!M104</f>
        <v>3</v>
      </c>
      <c r="N104" s="2">
        <f>'Raw data'!N104</f>
        <v>3</v>
      </c>
      <c r="O104" s="2">
        <f>'Raw data'!O104</f>
        <v>4</v>
      </c>
      <c r="P104" s="2">
        <f>'Raw data'!P104</f>
        <v>4</v>
      </c>
      <c r="Q104" s="2">
        <f>'Raw data'!Q104</f>
        <v>3</v>
      </c>
      <c r="R104" s="17">
        <f>'Raw data'!R104</f>
        <v>3</v>
      </c>
      <c r="S104" s="1">
        <f>'Raw data'!S104</f>
        <v>3</v>
      </c>
      <c r="T104" s="1">
        <f>'Raw data'!T104</f>
        <v>3</v>
      </c>
      <c r="U104" s="1">
        <f>'Raw data'!U104</f>
        <v>3</v>
      </c>
      <c r="V104" s="1">
        <f>'Raw data'!V104</f>
        <v>4</v>
      </c>
      <c r="W104" s="17">
        <f>'Raw data'!W104</f>
        <v>2</v>
      </c>
      <c r="X104" s="1">
        <f>'Raw data'!X104</f>
        <v>3</v>
      </c>
      <c r="Y104" s="1">
        <f>'Raw data'!Y104</f>
        <v>3</v>
      </c>
      <c r="Z104" s="1">
        <f>'Raw data'!Z104</f>
        <v>3</v>
      </c>
      <c r="AA104" s="18">
        <f>'Raw data'!AA104</f>
        <v>3</v>
      </c>
      <c r="AB104" s="11">
        <f>'Raw data'!AB104</f>
        <v>4</v>
      </c>
      <c r="AC104" s="12">
        <f>'Raw data'!AC104</f>
        <v>4</v>
      </c>
      <c r="AD104" s="12">
        <f>'Raw data'!AD104</f>
        <v>3</v>
      </c>
      <c r="AE104" s="12">
        <f>'Raw data'!AE104</f>
        <v>4</v>
      </c>
      <c r="AF104" s="13">
        <f>'Raw data'!AF104</f>
        <v>4</v>
      </c>
      <c r="AG104" s="50">
        <f>6-'Raw data'!AG104</f>
        <v>5</v>
      </c>
      <c r="AH104" s="51">
        <f>6-'Raw data'!AH104</f>
        <v>5</v>
      </c>
      <c r="AI104" s="2">
        <f>'Raw data'!AI104</f>
        <v>5</v>
      </c>
      <c r="AJ104" s="6">
        <f>'Raw data'!AJ104</f>
        <v>5</v>
      </c>
      <c r="AK104" s="4">
        <f>'Raw data'!AK104</f>
        <v>4</v>
      </c>
      <c r="AL104" s="4">
        <f>'Raw data'!AL104</f>
        <v>3</v>
      </c>
      <c r="AM104" s="4">
        <f>'Raw data'!AM104</f>
        <v>3</v>
      </c>
      <c r="AN104" s="4">
        <f>'Raw data'!AN104</f>
        <v>4</v>
      </c>
      <c r="AO104" s="4">
        <f>'Raw data'!AO104</f>
        <v>4</v>
      </c>
      <c r="AP104" s="11">
        <f>'Raw data'!AP104</f>
        <v>5</v>
      </c>
      <c r="AQ104" s="12">
        <f>'Raw data'!AQ104</f>
        <v>4</v>
      </c>
      <c r="AR104" s="12">
        <f>'Raw data'!AR104</f>
        <v>4</v>
      </c>
      <c r="AS104" s="12">
        <f>'Raw data'!AS104</f>
        <v>4</v>
      </c>
      <c r="AT104" s="13">
        <f>'Raw data'!AT104</f>
        <v>3</v>
      </c>
      <c r="AU104" s="4">
        <f t="shared" si="1"/>
        <v>1</v>
      </c>
    </row>
    <row r="105" spans="1:47" x14ac:dyDescent="0.25">
      <c r="A105" s="3">
        <v>104</v>
      </c>
      <c r="B105" s="3" t="str">
        <f>'Raw data'!B105</f>
        <v>Five Star Weaving Co., Ltd.</v>
      </c>
      <c r="C105" s="3" t="str">
        <f>'Raw data'!C105</f>
        <v>Supplier</v>
      </c>
      <c r="D105" s="3" t="str">
        <f>'Raw data'!D105</f>
        <v>Medium</v>
      </c>
      <c r="E105" s="3" t="str">
        <f>'Raw data'!E105</f>
        <v>&lt;= VND 100 bil</v>
      </c>
      <c r="F105" s="3" t="str">
        <f>'Raw data'!F105</f>
        <v>101 to 200</v>
      </c>
      <c r="G105" s="3" t="str">
        <f>'Raw data'!G105</f>
        <v>Ltd</v>
      </c>
      <c r="H105" s="3" t="str">
        <f>'Raw data'!H105</f>
        <v>Male</v>
      </c>
      <c r="I105" s="3" t="str">
        <f>'Raw data'!I105</f>
        <v>26 to 35</v>
      </c>
      <c r="J105" s="3" t="str">
        <f>'Raw data'!J105</f>
        <v>&lt;5</v>
      </c>
      <c r="K105" s="3" t="str">
        <f>'Raw data'!K105</f>
        <v>Employee</v>
      </c>
      <c r="L105" s="3" t="str">
        <f>'Raw data'!L105</f>
        <v>eddie@fsi.com.vn</v>
      </c>
      <c r="M105" s="5">
        <f>'Raw data'!M105</f>
        <v>4</v>
      </c>
      <c r="N105" s="2">
        <f>'Raw data'!N105</f>
        <v>4</v>
      </c>
      <c r="O105" s="2">
        <f>'Raw data'!O105</f>
        <v>4</v>
      </c>
      <c r="P105" s="2">
        <f>'Raw data'!P105</f>
        <v>3</v>
      </c>
      <c r="Q105" s="2">
        <f>'Raw data'!Q105</f>
        <v>5</v>
      </c>
      <c r="R105" s="17">
        <f>'Raw data'!R105</f>
        <v>2</v>
      </c>
      <c r="S105" s="1">
        <f>'Raw data'!S105</f>
        <v>1</v>
      </c>
      <c r="T105" s="1">
        <f>'Raw data'!T105</f>
        <v>3</v>
      </c>
      <c r="U105" s="1">
        <f>'Raw data'!U105</f>
        <v>2</v>
      </c>
      <c r="V105" s="1">
        <f>'Raw data'!V105</f>
        <v>3</v>
      </c>
      <c r="W105" s="17">
        <f>'Raw data'!W105</f>
        <v>3</v>
      </c>
      <c r="X105" s="1">
        <f>'Raw data'!X105</f>
        <v>3</v>
      </c>
      <c r="Y105" s="1">
        <f>'Raw data'!Y105</f>
        <v>2</v>
      </c>
      <c r="Z105" s="1">
        <f>'Raw data'!Z105</f>
        <v>3</v>
      </c>
      <c r="AA105" s="18">
        <f>'Raw data'!AA105</f>
        <v>3</v>
      </c>
      <c r="AB105" s="11">
        <f>'Raw data'!AB105</f>
        <v>4</v>
      </c>
      <c r="AC105" s="12">
        <f>'Raw data'!AC105</f>
        <v>3</v>
      </c>
      <c r="AD105" s="12">
        <f>'Raw data'!AD105</f>
        <v>3</v>
      </c>
      <c r="AE105" s="12">
        <f>'Raw data'!AE105</f>
        <v>3</v>
      </c>
      <c r="AF105" s="13">
        <f>'Raw data'!AF105</f>
        <v>4</v>
      </c>
      <c r="AG105" s="50">
        <f>6-'Raw data'!AG105</f>
        <v>4</v>
      </c>
      <c r="AH105" s="51">
        <f>6-'Raw data'!AH105</f>
        <v>4</v>
      </c>
      <c r="AI105" s="2">
        <f>'Raw data'!AI105</f>
        <v>4</v>
      </c>
      <c r="AJ105" s="6">
        <f>'Raw data'!AJ105</f>
        <v>4</v>
      </c>
      <c r="AK105" s="4">
        <f>'Raw data'!AK105</f>
        <v>3</v>
      </c>
      <c r="AL105" s="4">
        <f>'Raw data'!AL105</f>
        <v>5</v>
      </c>
      <c r="AM105" s="4">
        <f>'Raw data'!AM105</f>
        <v>2</v>
      </c>
      <c r="AN105" s="4">
        <f>'Raw data'!AN105</f>
        <v>3</v>
      </c>
      <c r="AO105" s="4">
        <f>'Raw data'!AO105</f>
        <v>2</v>
      </c>
      <c r="AP105" s="11">
        <f>'Raw data'!AP105</f>
        <v>4</v>
      </c>
      <c r="AQ105" s="12">
        <f>'Raw data'!AQ105</f>
        <v>4</v>
      </c>
      <c r="AR105" s="12">
        <f>'Raw data'!AR105</f>
        <v>3</v>
      </c>
      <c r="AS105" s="12">
        <f>'Raw data'!AS105</f>
        <v>3</v>
      </c>
      <c r="AT105" s="13">
        <f>'Raw data'!AT105</f>
        <v>4</v>
      </c>
      <c r="AU105" s="4">
        <f t="shared" si="1"/>
        <v>1</v>
      </c>
    </row>
    <row r="106" spans="1:47" x14ac:dyDescent="0.25">
      <c r="A106" s="3">
        <v>105</v>
      </c>
      <c r="B106" s="3" t="str">
        <f>'Raw data'!B106</f>
        <v>Doan Ket Manufacturing Trading Import Export Co., Ltd.</v>
      </c>
      <c r="C106" s="3" t="str">
        <f>'Raw data'!C106</f>
        <v>Supplier</v>
      </c>
      <c r="D106" s="3" t="str">
        <f>'Raw data'!D106</f>
        <v>Medium</v>
      </c>
      <c r="E106" s="3" t="str">
        <f>'Raw data'!E106</f>
        <v>&lt;= VND 100 bil</v>
      </c>
      <c r="F106" s="3" t="str">
        <f>'Raw data'!F106</f>
        <v>101 to 200</v>
      </c>
      <c r="G106" s="3" t="str">
        <f>'Raw data'!G106</f>
        <v>Ltd</v>
      </c>
      <c r="H106" s="3" t="str">
        <f>'Raw data'!H106</f>
        <v>Male</v>
      </c>
      <c r="I106" s="3" t="str">
        <f>'Raw data'!I106</f>
        <v>36 to 45</v>
      </c>
      <c r="J106" s="3" t="str">
        <f>'Raw data'!J106</f>
        <v>&lt;10</v>
      </c>
      <c r="K106" s="3" t="str">
        <f>'Raw data'!K106</f>
        <v>Manager</v>
      </c>
      <c r="L106" s="3" t="str">
        <f>'Raw data'!L106</f>
        <v>sale01@vaisoidoanket.com</v>
      </c>
      <c r="M106" s="5">
        <f>'Raw data'!M106</f>
        <v>3</v>
      </c>
      <c r="N106" s="2">
        <f>'Raw data'!N106</f>
        <v>3</v>
      </c>
      <c r="O106" s="2">
        <f>'Raw data'!O106</f>
        <v>3</v>
      </c>
      <c r="P106" s="2">
        <f>'Raw data'!P106</f>
        <v>4</v>
      </c>
      <c r="Q106" s="2">
        <f>'Raw data'!Q106</f>
        <v>4</v>
      </c>
      <c r="R106" s="17">
        <f>'Raw data'!R106</f>
        <v>2</v>
      </c>
      <c r="S106" s="1">
        <f>'Raw data'!S106</f>
        <v>2</v>
      </c>
      <c r="T106" s="1">
        <f>'Raw data'!T106</f>
        <v>2</v>
      </c>
      <c r="U106" s="1">
        <f>'Raw data'!U106</f>
        <v>2</v>
      </c>
      <c r="V106" s="1">
        <f>'Raw data'!V106</f>
        <v>2</v>
      </c>
      <c r="W106" s="17">
        <f>'Raw data'!W106</f>
        <v>3</v>
      </c>
      <c r="X106" s="1">
        <f>'Raw data'!X106</f>
        <v>4</v>
      </c>
      <c r="Y106" s="1">
        <f>'Raw data'!Y106</f>
        <v>2</v>
      </c>
      <c r="Z106" s="1">
        <f>'Raw data'!Z106</f>
        <v>1</v>
      </c>
      <c r="AA106" s="18">
        <f>'Raw data'!AA106</f>
        <v>5</v>
      </c>
      <c r="AB106" s="11">
        <f>'Raw data'!AB106</f>
        <v>3</v>
      </c>
      <c r="AC106" s="12">
        <f>'Raw data'!AC106</f>
        <v>3</v>
      </c>
      <c r="AD106" s="12">
        <f>'Raw data'!AD106</f>
        <v>2</v>
      </c>
      <c r="AE106" s="12">
        <f>'Raw data'!AE106</f>
        <v>3</v>
      </c>
      <c r="AF106" s="13">
        <f>'Raw data'!AF106</f>
        <v>5</v>
      </c>
      <c r="AG106" s="50">
        <f>6-'Raw data'!AG106</f>
        <v>2</v>
      </c>
      <c r="AH106" s="51">
        <f>6-'Raw data'!AH106</f>
        <v>2</v>
      </c>
      <c r="AI106" s="2">
        <f>'Raw data'!AI106</f>
        <v>4</v>
      </c>
      <c r="AJ106" s="6">
        <f>'Raw data'!AJ106</f>
        <v>2</v>
      </c>
      <c r="AK106" s="4">
        <f>'Raw data'!AK106</f>
        <v>5</v>
      </c>
      <c r="AL106" s="4">
        <f>'Raw data'!AL106</f>
        <v>3</v>
      </c>
      <c r="AM106" s="4">
        <f>'Raw data'!AM106</f>
        <v>3</v>
      </c>
      <c r="AN106" s="4">
        <f>'Raw data'!AN106</f>
        <v>3</v>
      </c>
      <c r="AO106" s="4">
        <f>'Raw data'!AO106</f>
        <v>2</v>
      </c>
      <c r="AP106" s="11">
        <f>'Raw data'!AP106</f>
        <v>5</v>
      </c>
      <c r="AQ106" s="12">
        <f>'Raw data'!AQ106</f>
        <v>4</v>
      </c>
      <c r="AR106" s="12">
        <f>'Raw data'!AR106</f>
        <v>3</v>
      </c>
      <c r="AS106" s="12">
        <f>'Raw data'!AS106</f>
        <v>4</v>
      </c>
      <c r="AT106" s="13">
        <f>'Raw data'!AT106</f>
        <v>3</v>
      </c>
      <c r="AU106" s="4">
        <f t="shared" si="1"/>
        <v>1</v>
      </c>
    </row>
    <row r="107" spans="1:47" x14ac:dyDescent="0.25">
      <c r="A107" s="3">
        <v>106</v>
      </c>
      <c r="B107" s="3" t="str">
        <f>'Raw data'!B107</f>
        <v>Minh Phong Garment and Textile Co., Ltd.</v>
      </c>
      <c r="C107" s="3" t="str">
        <f>'Raw data'!C107</f>
        <v>Apparel</v>
      </c>
      <c r="D107" s="3" t="str">
        <f>'Raw data'!D107</f>
        <v>Medium</v>
      </c>
      <c r="E107" s="3" t="str">
        <f>'Raw data'!E107</f>
        <v>&lt;= VND 100 bil</v>
      </c>
      <c r="F107" s="3" t="str">
        <f>'Raw data'!F107</f>
        <v>101 to 200</v>
      </c>
      <c r="G107" s="3" t="str">
        <f>'Raw data'!G107</f>
        <v>Ltd</v>
      </c>
      <c r="H107" s="3" t="str">
        <f>'Raw data'!H107</f>
        <v>Female</v>
      </c>
      <c r="I107" s="3" t="str">
        <f>'Raw data'!I107</f>
        <v>36 to 45</v>
      </c>
      <c r="J107" s="3" t="str">
        <f>'Raw data'!J107</f>
        <v>&lt;10</v>
      </c>
      <c r="K107" s="3" t="str">
        <f>'Raw data'!K107</f>
        <v>Manager</v>
      </c>
      <c r="L107" s="3" t="str">
        <f>'Raw data'!L107</f>
        <v>khanminhphong@gmail.com</v>
      </c>
      <c r="M107" s="5">
        <f>'Raw data'!M107</f>
        <v>3</v>
      </c>
      <c r="N107" s="2">
        <f>'Raw data'!N107</f>
        <v>3</v>
      </c>
      <c r="O107" s="2">
        <f>'Raw data'!O107</f>
        <v>4</v>
      </c>
      <c r="P107" s="2">
        <f>'Raw data'!P107</f>
        <v>3</v>
      </c>
      <c r="Q107" s="2">
        <f>'Raw data'!Q107</f>
        <v>4</v>
      </c>
      <c r="R107" s="17">
        <f>'Raw data'!R107</f>
        <v>2</v>
      </c>
      <c r="S107" s="1">
        <f>'Raw data'!S107</f>
        <v>3</v>
      </c>
      <c r="T107" s="1">
        <f>'Raw data'!T107</f>
        <v>2</v>
      </c>
      <c r="U107" s="1">
        <f>'Raw data'!U107</f>
        <v>3</v>
      </c>
      <c r="V107" s="1">
        <f>'Raw data'!V107</f>
        <v>3</v>
      </c>
      <c r="W107" s="17">
        <f>'Raw data'!W107</f>
        <v>5</v>
      </c>
      <c r="X107" s="1">
        <f>'Raw data'!X107</f>
        <v>3</v>
      </c>
      <c r="Y107" s="1">
        <f>'Raw data'!Y107</f>
        <v>5</v>
      </c>
      <c r="Z107" s="1">
        <f>'Raw data'!Z107</f>
        <v>5</v>
      </c>
      <c r="AA107" s="18">
        <f>'Raw data'!AA107</f>
        <v>4</v>
      </c>
      <c r="AB107" s="11">
        <f>'Raw data'!AB107</f>
        <v>3</v>
      </c>
      <c r="AC107" s="12">
        <f>'Raw data'!AC107</f>
        <v>3</v>
      </c>
      <c r="AD107" s="12">
        <f>'Raw data'!AD107</f>
        <v>3</v>
      </c>
      <c r="AE107" s="12">
        <f>'Raw data'!AE107</f>
        <v>3</v>
      </c>
      <c r="AF107" s="13">
        <f>'Raw data'!AF107</f>
        <v>3</v>
      </c>
      <c r="AG107" s="50">
        <f>6-'Raw data'!AG107</f>
        <v>4</v>
      </c>
      <c r="AH107" s="51">
        <f>6-'Raw data'!AH107</f>
        <v>5</v>
      </c>
      <c r="AI107" s="2">
        <f>'Raw data'!AI107</f>
        <v>5</v>
      </c>
      <c r="AJ107" s="6">
        <f>'Raw data'!AJ107</f>
        <v>4</v>
      </c>
      <c r="AK107" s="4">
        <f>'Raw data'!AK107</f>
        <v>1</v>
      </c>
      <c r="AL107" s="4">
        <f>'Raw data'!AL107</f>
        <v>4</v>
      </c>
      <c r="AM107" s="4">
        <f>'Raw data'!AM107</f>
        <v>3</v>
      </c>
      <c r="AN107" s="4">
        <f>'Raw data'!AN107</f>
        <v>3</v>
      </c>
      <c r="AO107" s="4">
        <f>'Raw data'!AO107</f>
        <v>4</v>
      </c>
      <c r="AP107" s="11">
        <f>'Raw data'!AP107</f>
        <v>4</v>
      </c>
      <c r="AQ107" s="12">
        <f>'Raw data'!AQ107</f>
        <v>3</v>
      </c>
      <c r="AR107" s="12">
        <f>'Raw data'!AR107</f>
        <v>5</v>
      </c>
      <c r="AS107" s="12">
        <f>'Raw data'!AS107</f>
        <v>4</v>
      </c>
      <c r="AT107" s="13">
        <f>'Raw data'!AT107</f>
        <v>4</v>
      </c>
      <c r="AU107" s="4">
        <f t="shared" si="1"/>
        <v>1</v>
      </c>
    </row>
    <row r="108" spans="1:47" x14ac:dyDescent="0.25">
      <c r="A108" s="3">
        <v>107</v>
      </c>
      <c r="B108" s="3" t="str">
        <f>'Raw data'!B108</f>
        <v>ONOFF JSC</v>
      </c>
      <c r="C108" s="3" t="str">
        <f>'Raw data'!C108</f>
        <v>Apparel</v>
      </c>
      <c r="D108" s="3" t="str">
        <f>'Raw data'!D108</f>
        <v>Medium</v>
      </c>
      <c r="E108" s="3" t="str">
        <f>'Raw data'!E108</f>
        <v>&lt;= VND 100 bil</v>
      </c>
      <c r="F108" s="3" t="str">
        <f>'Raw data'!F108</f>
        <v>101 to 200</v>
      </c>
      <c r="G108" s="3" t="str">
        <f>'Raw data'!G108</f>
        <v>JSC</v>
      </c>
      <c r="H108" s="3" t="str">
        <f>'Raw data'!H108</f>
        <v>Male</v>
      </c>
      <c r="I108" s="3" t="str">
        <f>'Raw data'!I108</f>
        <v>26 to 35</v>
      </c>
      <c r="J108" s="3" t="str">
        <f>'Raw data'!J108</f>
        <v>&lt;5</v>
      </c>
      <c r="K108" s="3" t="str">
        <f>'Raw data'!K108</f>
        <v>Manager</v>
      </c>
      <c r="L108" s="3" t="str">
        <f>'Raw data'!L108</f>
        <v>onoff@onoff.vn</v>
      </c>
      <c r="M108" s="5">
        <f>'Raw data'!M108</f>
        <v>3</v>
      </c>
      <c r="N108" s="2">
        <f>'Raw data'!N108</f>
        <v>3</v>
      </c>
      <c r="O108" s="2">
        <f>'Raw data'!O108</f>
        <v>4</v>
      </c>
      <c r="P108" s="2">
        <f>'Raw data'!P108</f>
        <v>5</v>
      </c>
      <c r="Q108" s="2">
        <f>'Raw data'!Q108</f>
        <v>4</v>
      </c>
      <c r="R108" s="17">
        <f>'Raw data'!R108</f>
        <v>2</v>
      </c>
      <c r="S108" s="1">
        <f>'Raw data'!S108</f>
        <v>1</v>
      </c>
      <c r="T108" s="1">
        <f>'Raw data'!T108</f>
        <v>2</v>
      </c>
      <c r="U108" s="1">
        <f>'Raw data'!U108</f>
        <v>1</v>
      </c>
      <c r="V108" s="1">
        <f>'Raw data'!V108</f>
        <v>1</v>
      </c>
      <c r="W108" s="17">
        <f>'Raw data'!W108</f>
        <v>3</v>
      </c>
      <c r="X108" s="1">
        <f>'Raw data'!X108</f>
        <v>3</v>
      </c>
      <c r="Y108" s="1">
        <f>'Raw data'!Y108</f>
        <v>2</v>
      </c>
      <c r="Z108" s="1">
        <f>'Raw data'!Z108</f>
        <v>1</v>
      </c>
      <c r="AA108" s="18">
        <f>'Raw data'!AA108</f>
        <v>3</v>
      </c>
      <c r="AB108" s="11">
        <f>'Raw data'!AB108</f>
        <v>3</v>
      </c>
      <c r="AC108" s="12">
        <f>'Raw data'!AC108</f>
        <v>4</v>
      </c>
      <c r="AD108" s="12">
        <f>'Raw data'!AD108</f>
        <v>4</v>
      </c>
      <c r="AE108" s="12">
        <f>'Raw data'!AE108</f>
        <v>3</v>
      </c>
      <c r="AF108" s="13">
        <f>'Raw data'!AF108</f>
        <v>4</v>
      </c>
      <c r="AG108" s="50">
        <f>6-'Raw data'!AG108</f>
        <v>3</v>
      </c>
      <c r="AH108" s="51">
        <f>6-'Raw data'!AH108</f>
        <v>3</v>
      </c>
      <c r="AI108" s="2">
        <f>'Raw data'!AI108</f>
        <v>3</v>
      </c>
      <c r="AJ108" s="6">
        <f>'Raw data'!AJ108</f>
        <v>2</v>
      </c>
      <c r="AK108" s="4">
        <f>'Raw data'!AK108</f>
        <v>3</v>
      </c>
      <c r="AL108" s="4">
        <f>'Raw data'!AL108</f>
        <v>3</v>
      </c>
      <c r="AM108" s="4">
        <f>'Raw data'!AM108</f>
        <v>4</v>
      </c>
      <c r="AN108" s="4">
        <f>'Raw data'!AN108</f>
        <v>2</v>
      </c>
      <c r="AO108" s="4">
        <f>'Raw data'!AO108</f>
        <v>4</v>
      </c>
      <c r="AP108" s="11">
        <f>'Raw data'!AP108</f>
        <v>4</v>
      </c>
      <c r="AQ108" s="12">
        <f>'Raw data'!AQ108</f>
        <v>4</v>
      </c>
      <c r="AR108" s="12">
        <f>'Raw data'!AR108</f>
        <v>3</v>
      </c>
      <c r="AS108" s="12">
        <f>'Raw data'!AS108</f>
        <v>3</v>
      </c>
      <c r="AT108" s="13">
        <f>'Raw data'!AT108</f>
        <v>4</v>
      </c>
      <c r="AU108" s="4">
        <f t="shared" si="1"/>
        <v>1</v>
      </c>
    </row>
    <row r="109" spans="1:47" s="12" customFormat="1" x14ac:dyDescent="0.25"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47" s="12" customFormat="1" x14ac:dyDescent="0.25"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47" s="12" customFormat="1" x14ac:dyDescent="0.25"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47" s="12" customFormat="1" x14ac:dyDescent="0.25"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3:27" s="12" customFormat="1" x14ac:dyDescent="0.25"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3:27" s="12" customFormat="1" x14ac:dyDescent="0.25"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3:27" s="12" customFormat="1" x14ac:dyDescent="0.25">
      <c r="C115" s="12" t="s">
        <v>22</v>
      </c>
      <c r="D115" s="12" t="s">
        <v>23</v>
      </c>
      <c r="E115" s="12" t="s">
        <v>24</v>
      </c>
      <c r="F115" s="77" t="s">
        <v>34</v>
      </c>
      <c r="G115" s="12" t="s">
        <v>26</v>
      </c>
      <c r="H115" s="12" t="s">
        <v>38</v>
      </c>
      <c r="I115" s="12" t="s">
        <v>55</v>
      </c>
      <c r="J115" s="12" t="s">
        <v>67</v>
      </c>
      <c r="K115" s="12" t="s">
        <v>30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3:27" s="12" customFormat="1" x14ac:dyDescent="0.25">
      <c r="C116" s="12" t="s">
        <v>33</v>
      </c>
      <c r="D116" s="12" t="s">
        <v>52</v>
      </c>
      <c r="E116" s="12" t="s">
        <v>42</v>
      </c>
      <c r="F116" s="12" t="s">
        <v>25</v>
      </c>
      <c r="G116" s="12" t="s">
        <v>60</v>
      </c>
      <c r="H116" s="12" t="s">
        <v>27</v>
      </c>
      <c r="I116" s="12" t="s">
        <v>28</v>
      </c>
      <c r="J116" s="12" t="s">
        <v>56</v>
      </c>
      <c r="K116" s="12" t="s">
        <v>49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3:27" s="12" customFormat="1" x14ac:dyDescent="0.25">
      <c r="E117" s="12" t="s">
        <v>53</v>
      </c>
      <c r="F117" s="12" t="s">
        <v>54</v>
      </c>
      <c r="G117" s="12" t="s">
        <v>68</v>
      </c>
      <c r="I117" s="12" t="s">
        <v>40</v>
      </c>
      <c r="J117" s="12" t="s">
        <v>48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3:27" s="12" customFormat="1" x14ac:dyDescent="0.25">
      <c r="E118" s="12" t="s">
        <v>58</v>
      </c>
      <c r="F118" s="12" t="s">
        <v>64</v>
      </c>
      <c r="G118" s="12" t="s">
        <v>65</v>
      </c>
      <c r="I118" s="12" t="s">
        <v>44</v>
      </c>
      <c r="J118" s="12" t="s">
        <v>29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3:27" s="12" customFormat="1" x14ac:dyDescent="0.25">
      <c r="G119" s="12" t="s">
        <v>69</v>
      </c>
      <c r="J119" s="12" t="s">
        <v>45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3:27" s="12" customFormat="1" x14ac:dyDescent="0.25">
      <c r="J120" s="12" t="s">
        <v>62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3:27" s="12" customFormat="1" x14ac:dyDescent="0.25"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3:27" s="12" customFormat="1" x14ac:dyDescent="0.25"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3:27" s="12" customFormat="1" x14ac:dyDescent="0.25"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3:27" s="12" customFormat="1" x14ac:dyDescent="0.25"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3:27" s="12" customFormat="1" x14ac:dyDescent="0.25"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3:27" s="12" customFormat="1" x14ac:dyDescent="0.25"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3:27" s="12" customFormat="1" x14ac:dyDescent="0.25"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3:27" s="12" customFormat="1" x14ac:dyDescent="0.25"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3:27" s="12" customFormat="1" x14ac:dyDescent="0.25"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3:27" s="12" customFormat="1" x14ac:dyDescent="0.25"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3:27" s="12" customFormat="1" x14ac:dyDescent="0.25"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3:27" s="12" customFormat="1" x14ac:dyDescent="0.25"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3:27" s="12" customFormat="1" x14ac:dyDescent="0.25"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3:27" s="12" customFormat="1" x14ac:dyDescent="0.25"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3:27" s="12" customFormat="1" x14ac:dyDescent="0.25"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3:27" s="12" customFormat="1" x14ac:dyDescent="0.25"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3:27" s="12" customFormat="1" x14ac:dyDescent="0.25"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3:27" s="12" customFormat="1" x14ac:dyDescent="0.25"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3:27" s="12" customFormat="1" x14ac:dyDescent="0.25"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3:27" s="12" customFormat="1" x14ac:dyDescent="0.25"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3:27" s="12" customFormat="1" x14ac:dyDescent="0.25"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3:27" s="12" customFormat="1" x14ac:dyDescent="0.25"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3:27" s="12" customFormat="1" x14ac:dyDescent="0.25"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3:27" s="12" customFormat="1" x14ac:dyDescent="0.25"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3:27" s="12" customFormat="1" x14ac:dyDescent="0.25"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3:27" s="12" customFormat="1" x14ac:dyDescent="0.25"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3:27" s="12" customFormat="1" x14ac:dyDescent="0.25"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3:27" s="12" customFormat="1" x14ac:dyDescent="0.25"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3:27" s="12" customFormat="1" x14ac:dyDescent="0.25"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3:27" s="12" customFormat="1" x14ac:dyDescent="0.25"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3:27" s="12" customFormat="1" x14ac:dyDescent="0.25"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3:27" s="12" customFormat="1" x14ac:dyDescent="0.25"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3:27" s="12" customFormat="1" x14ac:dyDescent="0.25"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3:27" s="12" customFormat="1" x14ac:dyDescent="0.25"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3:27" s="12" customFormat="1" x14ac:dyDescent="0.25"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3:27" s="12" customFormat="1" x14ac:dyDescent="0.25"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3:27" s="12" customFormat="1" x14ac:dyDescent="0.25"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3:27" s="12" customFormat="1" x14ac:dyDescent="0.25"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3:27" s="12" customFormat="1" x14ac:dyDescent="0.25"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3:27" s="12" customFormat="1" x14ac:dyDescent="0.25"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3:27" s="12" customFormat="1" x14ac:dyDescent="0.25"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3:27" s="12" customFormat="1" x14ac:dyDescent="0.25"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3:27" s="12" customFormat="1" x14ac:dyDescent="0.25"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3:27" s="12" customFormat="1" x14ac:dyDescent="0.25"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3:27" s="12" customFormat="1" x14ac:dyDescent="0.25"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3:27" s="12" customFormat="1" x14ac:dyDescent="0.25"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3:27" s="12" customFormat="1" x14ac:dyDescent="0.25"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3:27" s="12" customFormat="1" x14ac:dyDescent="0.25"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3:27" s="12" customFormat="1" x14ac:dyDescent="0.25"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3:27" s="12" customFormat="1" x14ac:dyDescent="0.25"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3:27" s="12" customFormat="1" x14ac:dyDescent="0.25"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3:27" s="12" customFormat="1" x14ac:dyDescent="0.25"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3:27" s="12" customFormat="1" x14ac:dyDescent="0.25"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3:27" s="12" customFormat="1" x14ac:dyDescent="0.25"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3:27" s="12" customFormat="1" x14ac:dyDescent="0.25"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3:27" s="12" customFormat="1" x14ac:dyDescent="0.25"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3:27" s="12" customFormat="1" x14ac:dyDescent="0.25"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3:27" s="12" customFormat="1" x14ac:dyDescent="0.25"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3:27" s="12" customFormat="1" x14ac:dyDescent="0.25"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3:27" s="12" customFormat="1" x14ac:dyDescent="0.25"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3:27" s="12" customFormat="1" x14ac:dyDescent="0.25"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3:27" s="12" customFormat="1" x14ac:dyDescent="0.25"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3:27" s="12" customFormat="1" x14ac:dyDescent="0.25"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3:27" s="12" customFormat="1" x14ac:dyDescent="0.25"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3:27" s="12" customFormat="1" x14ac:dyDescent="0.25"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3:27" s="12" customFormat="1" x14ac:dyDescent="0.25"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3:27" s="12" customFormat="1" x14ac:dyDescent="0.25"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3:27" s="12" customFormat="1" x14ac:dyDescent="0.25"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3:27" s="12" customFormat="1" x14ac:dyDescent="0.25"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3:27" s="12" customFormat="1" x14ac:dyDescent="0.25"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3:27" s="12" customFormat="1" x14ac:dyDescent="0.25"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3:27" s="12" customFormat="1" x14ac:dyDescent="0.25"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3:27" s="12" customFormat="1" x14ac:dyDescent="0.25"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3:27" s="12" customFormat="1" x14ac:dyDescent="0.25"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3:27" s="12" customFormat="1" x14ac:dyDescent="0.25"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3:27" s="12" customFormat="1" x14ac:dyDescent="0.25"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3:27" s="12" customFormat="1" x14ac:dyDescent="0.25"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3:27" s="12" customFormat="1" x14ac:dyDescent="0.25"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3:27" s="12" customFormat="1" x14ac:dyDescent="0.25"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3:27" s="12" customFormat="1" x14ac:dyDescent="0.25"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3:27" s="12" customFormat="1" x14ac:dyDescent="0.25"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3:27" s="12" customFormat="1" x14ac:dyDescent="0.25"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3:27" s="12" customFormat="1" x14ac:dyDescent="0.25"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3:27" s="12" customFormat="1" x14ac:dyDescent="0.25"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3:27" s="12" customFormat="1" x14ac:dyDescent="0.25"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3:27" s="12" customFormat="1" x14ac:dyDescent="0.25"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3:27" s="12" customFormat="1" x14ac:dyDescent="0.25"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3:27" s="12" customFormat="1" x14ac:dyDescent="0.25"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3:27" s="12" customFormat="1" x14ac:dyDescent="0.25"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3:27" s="12" customFormat="1" x14ac:dyDescent="0.25"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3:27" s="12" customFormat="1" x14ac:dyDescent="0.25"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3:27" s="12" customFormat="1" x14ac:dyDescent="0.25"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3:27" s="12" customFormat="1" x14ac:dyDescent="0.25"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3:27" s="12" customFormat="1" x14ac:dyDescent="0.25"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3:27" s="12" customFormat="1" x14ac:dyDescent="0.25"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3:27" s="12" customFormat="1" x14ac:dyDescent="0.25"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3:27" s="12" customFormat="1" x14ac:dyDescent="0.25"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3:27" s="12" customFormat="1" x14ac:dyDescent="0.25"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3:27" s="12" customFormat="1" x14ac:dyDescent="0.25"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3:27" s="12" customFormat="1" x14ac:dyDescent="0.25"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3:27" s="12" customFormat="1" x14ac:dyDescent="0.25"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3:27" s="12" customFormat="1" x14ac:dyDescent="0.25"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3:27" s="12" customFormat="1" x14ac:dyDescent="0.25"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3:27" s="12" customFormat="1" x14ac:dyDescent="0.25"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3:27" s="12" customFormat="1" x14ac:dyDescent="0.25"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3:27" s="12" customFormat="1" x14ac:dyDescent="0.25"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3:27" s="12" customFormat="1" x14ac:dyDescent="0.25"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3:27" s="12" customFormat="1" x14ac:dyDescent="0.25"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3:27" s="12" customFormat="1" x14ac:dyDescent="0.25"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3:27" s="12" customFormat="1" x14ac:dyDescent="0.25"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3:27" s="12" customFormat="1" x14ac:dyDescent="0.25"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3:27" s="12" customFormat="1" x14ac:dyDescent="0.25"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3:27" s="12" customFormat="1" x14ac:dyDescent="0.25"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3:27" s="12" customFormat="1" x14ac:dyDescent="0.25"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3:27" s="12" customFormat="1" x14ac:dyDescent="0.25"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3:27" s="12" customFormat="1" x14ac:dyDescent="0.25"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3:27" s="12" customFormat="1" x14ac:dyDescent="0.25"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3:27" s="12" customFormat="1" x14ac:dyDescent="0.25"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3:27" s="12" customFormat="1" x14ac:dyDescent="0.25"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3:27" s="12" customFormat="1" x14ac:dyDescent="0.25"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3:27" s="12" customFormat="1" x14ac:dyDescent="0.25"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3:27" s="12" customFormat="1" x14ac:dyDescent="0.25"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3:27" s="12" customFormat="1" x14ac:dyDescent="0.25"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3:27" s="12" customFormat="1" x14ac:dyDescent="0.25"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3:27" s="12" customFormat="1" x14ac:dyDescent="0.25"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3:27" s="12" customFormat="1" x14ac:dyDescent="0.25"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3:27" s="12" customFormat="1" x14ac:dyDescent="0.25"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3:27" s="12" customFormat="1" x14ac:dyDescent="0.25"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3:27" s="12" customFormat="1" x14ac:dyDescent="0.25"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3:27" s="12" customFormat="1" x14ac:dyDescent="0.25"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3:27" s="12" customFormat="1" x14ac:dyDescent="0.25"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3:27" s="12" customFormat="1" x14ac:dyDescent="0.25"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3:27" s="12" customFormat="1" x14ac:dyDescent="0.25"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3:27" s="12" customFormat="1" x14ac:dyDescent="0.25"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3:27" s="12" customFormat="1" x14ac:dyDescent="0.25"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3:27" s="12" customFormat="1" x14ac:dyDescent="0.25"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3:27" s="12" customFormat="1" x14ac:dyDescent="0.25"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3:27" s="12" customFormat="1" x14ac:dyDescent="0.25"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3:27" s="12" customFormat="1" x14ac:dyDescent="0.25"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3:27" s="12" customFormat="1" x14ac:dyDescent="0.25"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3:27" s="12" customFormat="1" x14ac:dyDescent="0.25"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3:27" s="12" customFormat="1" x14ac:dyDescent="0.25"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3:27" s="12" customFormat="1" x14ac:dyDescent="0.25"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3:27" s="12" customFormat="1" x14ac:dyDescent="0.25"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3:27" s="12" customFormat="1" x14ac:dyDescent="0.25"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3:27" s="12" customFormat="1" x14ac:dyDescent="0.25"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3:27" s="12" customFormat="1" x14ac:dyDescent="0.25"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3:27" s="12" customFormat="1" x14ac:dyDescent="0.25"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3:27" s="12" customFormat="1" x14ac:dyDescent="0.25"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3:27" s="12" customFormat="1" x14ac:dyDescent="0.25"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3:27" s="12" customFormat="1" x14ac:dyDescent="0.25"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3:27" s="12" customFormat="1" x14ac:dyDescent="0.25"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3:27" s="12" customFormat="1" x14ac:dyDescent="0.25"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3:27" s="12" customFormat="1" x14ac:dyDescent="0.25"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3:27" s="12" customFormat="1" x14ac:dyDescent="0.25"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3:27" s="12" customFormat="1" x14ac:dyDescent="0.25"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3:27" s="12" customFormat="1" x14ac:dyDescent="0.25"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3:27" s="12" customFormat="1" x14ac:dyDescent="0.25"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3:27" s="12" customFormat="1" x14ac:dyDescent="0.25"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3:27" s="12" customFormat="1" x14ac:dyDescent="0.25"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3:27" s="12" customFormat="1" x14ac:dyDescent="0.25"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3:27" s="12" customFormat="1" x14ac:dyDescent="0.25"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3:27" s="12" customFormat="1" x14ac:dyDescent="0.25"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3:27" s="12" customFormat="1" x14ac:dyDescent="0.25"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3:27" s="12" customFormat="1" x14ac:dyDescent="0.25"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3:27" s="12" customFormat="1" x14ac:dyDescent="0.25"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3:27" s="12" customFormat="1" x14ac:dyDescent="0.25"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3:27" s="12" customFormat="1" x14ac:dyDescent="0.25"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3:27" s="12" customFormat="1" x14ac:dyDescent="0.25"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3:27" s="12" customFormat="1" x14ac:dyDescent="0.25"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3:27" s="12" customFormat="1" x14ac:dyDescent="0.25"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3:27" s="12" customFormat="1" x14ac:dyDescent="0.25"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3:27" s="12" customFormat="1" x14ac:dyDescent="0.25"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3:27" s="12" customFormat="1" x14ac:dyDescent="0.25"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3:27" s="12" customFormat="1" x14ac:dyDescent="0.25"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3:27" s="12" customFormat="1" x14ac:dyDescent="0.25"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3:27" s="12" customFormat="1" x14ac:dyDescent="0.25"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3:27" s="12" customFormat="1" x14ac:dyDescent="0.25"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3:27" s="12" customFormat="1" x14ac:dyDescent="0.25"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3:27" s="12" customFormat="1" x14ac:dyDescent="0.25"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3:27" s="12" customFormat="1" x14ac:dyDescent="0.25"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3:27" s="12" customFormat="1" x14ac:dyDescent="0.25"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3:27" s="12" customFormat="1" x14ac:dyDescent="0.25"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3:27" s="12" customFormat="1" x14ac:dyDescent="0.25"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3:27" s="12" customFormat="1" x14ac:dyDescent="0.25"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3:27" s="12" customFormat="1" x14ac:dyDescent="0.25"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3:27" s="12" customFormat="1" x14ac:dyDescent="0.25"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3:27" s="12" customFormat="1" x14ac:dyDescent="0.25"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3:27" s="12" customFormat="1" x14ac:dyDescent="0.25"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3:27" s="12" customFormat="1" x14ac:dyDescent="0.25"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3:27" s="12" customFormat="1" x14ac:dyDescent="0.25"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3:27" s="12" customFormat="1" x14ac:dyDescent="0.25"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3:27" s="12" customFormat="1" x14ac:dyDescent="0.25"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3:27" s="12" customFormat="1" x14ac:dyDescent="0.25"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3:27" s="12" customFormat="1" x14ac:dyDescent="0.25"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3:27" s="12" customFormat="1" x14ac:dyDescent="0.25"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3:27" s="12" customFormat="1" x14ac:dyDescent="0.25"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3:27" s="12" customFormat="1" x14ac:dyDescent="0.25"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3:27" s="12" customFormat="1" x14ac:dyDescent="0.25"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3:27" s="12" customFormat="1" x14ac:dyDescent="0.25"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3:27" s="12" customFormat="1" x14ac:dyDescent="0.25"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3:27" s="12" customFormat="1" x14ac:dyDescent="0.25"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3:27" s="12" customFormat="1" x14ac:dyDescent="0.25"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3:27" s="12" customFormat="1" x14ac:dyDescent="0.25"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3:27" s="12" customFormat="1" x14ac:dyDescent="0.25"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3:27" s="12" customFormat="1" x14ac:dyDescent="0.25"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3:27" s="12" customFormat="1" x14ac:dyDescent="0.25"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3:27" s="12" customFormat="1" x14ac:dyDescent="0.25"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3:27" s="12" customFormat="1" x14ac:dyDescent="0.25"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3:27" s="12" customFormat="1" x14ac:dyDescent="0.25"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3:27" s="12" customFormat="1" x14ac:dyDescent="0.25"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3:27" s="12" customFormat="1" x14ac:dyDescent="0.25"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3:27" s="12" customFormat="1" x14ac:dyDescent="0.25"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3:27" s="12" customFormat="1" x14ac:dyDescent="0.25"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3:27" s="12" customFormat="1" x14ac:dyDescent="0.25"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3:27" s="12" customFormat="1" x14ac:dyDescent="0.25"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3:27" s="12" customFormat="1" x14ac:dyDescent="0.25"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3:27" s="12" customFormat="1" x14ac:dyDescent="0.25"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3:27" s="12" customFormat="1" x14ac:dyDescent="0.25"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3:27" s="12" customFormat="1" x14ac:dyDescent="0.25"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3:27" s="12" customFormat="1" x14ac:dyDescent="0.25"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3:27" s="12" customFormat="1" x14ac:dyDescent="0.25"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3:27" s="12" customFormat="1" x14ac:dyDescent="0.25"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3:27" s="12" customFormat="1" x14ac:dyDescent="0.25"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3:27" s="12" customFormat="1" x14ac:dyDescent="0.25"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3:27" s="12" customFormat="1" x14ac:dyDescent="0.25"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3:27" s="12" customFormat="1" x14ac:dyDescent="0.25"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3:27" s="12" customFormat="1" x14ac:dyDescent="0.25"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3:27" s="12" customFormat="1" x14ac:dyDescent="0.25"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3:27" s="12" customFormat="1" x14ac:dyDescent="0.25"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3:27" s="12" customFormat="1" x14ac:dyDescent="0.25"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3:27" s="12" customFormat="1" x14ac:dyDescent="0.25"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3:27" s="12" customFormat="1" x14ac:dyDescent="0.25"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3:27" s="12" customFormat="1" x14ac:dyDescent="0.25"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3:27" s="12" customFormat="1" x14ac:dyDescent="0.25"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</sheetData>
  <dataValidations count="1">
    <dataValidation type="list" allowBlank="1" showInputMessage="1" showErrorMessage="1" sqref="C2:K108 L3:L108" xr:uid="{9C7BFF5B-77A8-40F9-BA0D-193CECDCC0AC}">
      <formula1>$C$115:$C$116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4805-96CB-4AE1-9E11-356C2632889D}">
  <dimension ref="A1:I93"/>
  <sheetViews>
    <sheetView topLeftCell="A24" workbookViewId="0">
      <selection activeCell="F35" sqref="F35:G39"/>
    </sheetView>
  </sheetViews>
  <sheetFormatPr defaultRowHeight="15" x14ac:dyDescent="0.25"/>
  <cols>
    <col min="1" max="1" width="9.140625" style="22"/>
    <col min="2" max="2" width="20.7109375" style="22" bestFit="1" customWidth="1"/>
    <col min="3" max="3" width="18.140625" style="22" bestFit="1" customWidth="1"/>
    <col min="4" max="4" width="13.28515625" style="22" bestFit="1" customWidth="1"/>
    <col min="5" max="5" width="9.140625" style="22"/>
    <col min="6" max="6" width="28.85546875" style="22" bestFit="1" customWidth="1"/>
    <col min="7" max="7" width="8.5703125" style="22" customWidth="1"/>
    <col min="8" max="8" width="9.140625" style="22"/>
    <col min="9" max="9" width="10.5703125" style="22" customWidth="1"/>
    <col min="10" max="16384" width="9.140625" style="22"/>
  </cols>
  <sheetData>
    <row r="1" spans="1:8" ht="15.75" thickBot="1" x14ac:dyDescent="0.3">
      <c r="B1" s="54" t="s">
        <v>145</v>
      </c>
      <c r="C1" s="54"/>
      <c r="D1" s="54"/>
      <c r="H1" s="12"/>
    </row>
    <row r="2" spans="1:8" x14ac:dyDescent="0.25">
      <c r="A2" s="82"/>
      <c r="B2" s="83" t="s">
        <v>71</v>
      </c>
      <c r="C2" s="83" t="s">
        <v>72</v>
      </c>
      <c r="D2" s="84" t="s">
        <v>73</v>
      </c>
      <c r="H2" s="12"/>
    </row>
    <row r="3" spans="1:8" x14ac:dyDescent="0.25">
      <c r="A3" s="85" t="s">
        <v>137</v>
      </c>
      <c r="B3" s="80">
        <v>0.81</v>
      </c>
      <c r="C3" s="81">
        <f>B3*B3</f>
        <v>0.65610000000000013</v>
      </c>
      <c r="D3" s="86">
        <f>1-C3</f>
        <v>0.34389999999999987</v>
      </c>
      <c r="F3" s="79" t="s">
        <v>74</v>
      </c>
      <c r="G3" s="79">
        <f>SUM(B3:B7)</f>
        <v>3.8310000000000004</v>
      </c>
      <c r="H3" s="12"/>
    </row>
    <row r="4" spans="1:8" x14ac:dyDescent="0.25">
      <c r="A4" s="85" t="s">
        <v>139</v>
      </c>
      <c r="B4" s="80">
        <v>0.82499999999999996</v>
      </c>
      <c r="C4" s="81">
        <f t="shared" ref="C4:C7" si="0">B4*B4</f>
        <v>0.68062499999999992</v>
      </c>
      <c r="D4" s="86">
        <f t="shared" ref="D4:D7" si="1">1-C4</f>
        <v>0.31937500000000008</v>
      </c>
      <c r="F4" s="79" t="s">
        <v>348</v>
      </c>
      <c r="G4" s="81">
        <f>G3*G3</f>
        <v>14.676561000000003</v>
      </c>
      <c r="H4" s="12"/>
    </row>
    <row r="5" spans="1:8" x14ac:dyDescent="0.25">
      <c r="A5" s="85" t="s">
        <v>138</v>
      </c>
      <c r="B5" s="80">
        <v>0.80700000000000005</v>
      </c>
      <c r="C5" s="81">
        <f t="shared" si="0"/>
        <v>0.65124900000000008</v>
      </c>
      <c r="D5" s="86">
        <f t="shared" si="1"/>
        <v>0.34875099999999992</v>
      </c>
      <c r="F5" s="79" t="s">
        <v>75</v>
      </c>
      <c r="G5" s="81">
        <f>SUM(D3:D7)</f>
        <v>2.0453809999999999</v>
      </c>
      <c r="H5" s="12"/>
    </row>
    <row r="6" spans="1:8" x14ac:dyDescent="0.25">
      <c r="A6" s="85" t="s">
        <v>144</v>
      </c>
      <c r="B6" s="80">
        <v>0.66300000000000003</v>
      </c>
      <c r="C6" s="81">
        <f t="shared" si="0"/>
        <v>0.43956900000000004</v>
      </c>
      <c r="D6" s="86">
        <f t="shared" si="1"/>
        <v>0.5604309999999999</v>
      </c>
      <c r="F6" s="79"/>
      <c r="G6" s="79"/>
      <c r="H6" s="12"/>
    </row>
    <row r="7" spans="1:8" ht="15.75" thickBot="1" x14ac:dyDescent="0.3">
      <c r="A7" s="87" t="s">
        <v>135</v>
      </c>
      <c r="B7" s="88">
        <v>0.72599999999999998</v>
      </c>
      <c r="C7" s="89">
        <f t="shared" si="0"/>
        <v>0.52707599999999999</v>
      </c>
      <c r="D7" s="90">
        <f t="shared" si="1"/>
        <v>0.47292400000000001</v>
      </c>
      <c r="F7" s="78" t="s">
        <v>76</v>
      </c>
      <c r="G7" s="91">
        <f>G4/(G4+G5)</f>
        <v>0.87768280741555027</v>
      </c>
      <c r="H7" s="55"/>
    </row>
    <row r="8" spans="1:8" x14ac:dyDescent="0.25">
      <c r="H8" s="12"/>
    </row>
    <row r="9" spans="1:8" ht="15.75" thickBot="1" x14ac:dyDescent="0.3">
      <c r="B9" s="54" t="s">
        <v>77</v>
      </c>
      <c r="C9" s="54"/>
      <c r="D9" s="54"/>
      <c r="H9" s="12"/>
    </row>
    <row r="10" spans="1:8" x14ac:dyDescent="0.25">
      <c r="A10" s="82"/>
      <c r="B10" s="83" t="s">
        <v>71</v>
      </c>
      <c r="C10" s="83" t="s">
        <v>72</v>
      </c>
      <c r="D10" s="84" t="s">
        <v>73</v>
      </c>
      <c r="H10" s="12"/>
    </row>
    <row r="11" spans="1:8" x14ac:dyDescent="0.25">
      <c r="A11" s="85" t="s">
        <v>12</v>
      </c>
      <c r="B11" s="80">
        <v>0.755</v>
      </c>
      <c r="C11" s="81">
        <f>B11*B11</f>
        <v>0.570025</v>
      </c>
      <c r="D11" s="86">
        <f>1-C11</f>
        <v>0.429975</v>
      </c>
      <c r="F11" s="79" t="s">
        <v>74</v>
      </c>
      <c r="G11" s="79">
        <f>SUM(B11:B15)</f>
        <v>3.6779999999999995</v>
      </c>
      <c r="H11" s="12"/>
    </row>
    <row r="12" spans="1:8" x14ac:dyDescent="0.25">
      <c r="A12" s="85" t="s">
        <v>14</v>
      </c>
      <c r="B12" s="80">
        <v>0.73399999999999999</v>
      </c>
      <c r="C12" s="81">
        <f t="shared" ref="C12:C15" si="2">B12*B12</f>
        <v>0.53875600000000001</v>
      </c>
      <c r="D12" s="86">
        <f t="shared" ref="D12:D15" si="3">1-C12</f>
        <v>0.46124399999999999</v>
      </c>
      <c r="F12" s="79" t="s">
        <v>348</v>
      </c>
      <c r="G12" s="81">
        <f>G11*G11</f>
        <v>13.527683999999995</v>
      </c>
      <c r="H12" s="12"/>
    </row>
    <row r="13" spans="1:8" x14ac:dyDescent="0.25">
      <c r="A13" s="85" t="s">
        <v>13</v>
      </c>
      <c r="B13" s="80">
        <v>0.70699999999999996</v>
      </c>
      <c r="C13" s="81">
        <f t="shared" si="2"/>
        <v>0.49984899999999993</v>
      </c>
      <c r="D13" s="86">
        <f t="shared" si="3"/>
        <v>0.50015100000000001</v>
      </c>
      <c r="F13" s="79" t="s">
        <v>75</v>
      </c>
      <c r="G13" s="81">
        <f>SUM(D11:D15)</f>
        <v>2.2928160000000002</v>
      </c>
      <c r="H13" s="12"/>
    </row>
    <row r="14" spans="1:8" x14ac:dyDescent="0.25">
      <c r="A14" s="85" t="s">
        <v>11</v>
      </c>
      <c r="B14" s="80">
        <v>0.755</v>
      </c>
      <c r="C14" s="81">
        <f t="shared" si="2"/>
        <v>0.570025</v>
      </c>
      <c r="D14" s="86">
        <f t="shared" si="3"/>
        <v>0.429975</v>
      </c>
      <c r="F14" s="79"/>
      <c r="G14" s="79"/>
      <c r="H14" s="12"/>
    </row>
    <row r="15" spans="1:8" ht="15.75" thickBot="1" x14ac:dyDescent="0.3">
      <c r="A15" s="87" t="s">
        <v>15</v>
      </c>
      <c r="B15" s="88">
        <v>0.72699999999999998</v>
      </c>
      <c r="C15" s="89">
        <f t="shared" si="2"/>
        <v>0.52852899999999992</v>
      </c>
      <c r="D15" s="90">
        <f t="shared" si="3"/>
        <v>0.47147100000000008</v>
      </c>
      <c r="F15" s="78" t="s">
        <v>76</v>
      </c>
      <c r="G15" s="91">
        <f>G12/(G12+G13)</f>
        <v>0.8550731013558357</v>
      </c>
      <c r="H15" s="55"/>
    </row>
    <row r="16" spans="1:8" x14ac:dyDescent="0.25">
      <c r="H16" s="12"/>
    </row>
    <row r="17" spans="1:8" ht="15.75" thickBot="1" x14ac:dyDescent="0.3">
      <c r="B17" s="54" t="s">
        <v>146</v>
      </c>
      <c r="C17" s="54"/>
      <c r="D17" s="54"/>
      <c r="H17" s="12"/>
    </row>
    <row r="18" spans="1:8" x14ac:dyDescent="0.25">
      <c r="A18" s="82"/>
      <c r="B18" s="83" t="s">
        <v>71</v>
      </c>
      <c r="C18" s="83" t="s">
        <v>72</v>
      </c>
      <c r="D18" s="84" t="s">
        <v>73</v>
      </c>
      <c r="H18" s="12"/>
    </row>
    <row r="19" spans="1:8" x14ac:dyDescent="0.25">
      <c r="A19" s="85" t="s">
        <v>141</v>
      </c>
      <c r="B19" s="80">
        <v>0.77500000000000002</v>
      </c>
      <c r="C19" s="81">
        <f>B19*B19</f>
        <v>0.60062500000000008</v>
      </c>
      <c r="D19" s="86">
        <f>1-C19</f>
        <v>0.39937499999999992</v>
      </c>
      <c r="F19" s="79" t="s">
        <v>74</v>
      </c>
      <c r="G19" s="79">
        <f>SUM(B19:B22)</f>
        <v>3.0749999999999997</v>
      </c>
      <c r="H19" s="12"/>
    </row>
    <row r="20" spans="1:8" x14ac:dyDescent="0.25">
      <c r="A20" s="85" t="s">
        <v>143</v>
      </c>
      <c r="B20" s="80">
        <v>0.77900000000000003</v>
      </c>
      <c r="C20" s="81">
        <f t="shared" ref="C20:C22" si="4">B20*B20</f>
        <v>0.60684100000000007</v>
      </c>
      <c r="D20" s="86">
        <f t="shared" ref="D20:D22" si="5">1-C20</f>
        <v>0.39315899999999993</v>
      </c>
      <c r="F20" s="79" t="s">
        <v>348</v>
      </c>
      <c r="G20" s="81">
        <f>G19*G19</f>
        <v>9.4556249999999977</v>
      </c>
      <c r="H20" s="12"/>
    </row>
    <row r="21" spans="1:8" x14ac:dyDescent="0.25">
      <c r="A21" s="85" t="s">
        <v>142</v>
      </c>
      <c r="B21" s="80">
        <v>0.69699999999999995</v>
      </c>
      <c r="C21" s="81">
        <f t="shared" si="4"/>
        <v>0.48580899999999994</v>
      </c>
      <c r="D21" s="86">
        <f t="shared" si="5"/>
        <v>0.51419100000000006</v>
      </c>
      <c r="F21" s="79" t="s">
        <v>75</v>
      </c>
      <c r="G21" s="81">
        <f>SUM(D19:D22)</f>
        <v>1.6277490000000001</v>
      </c>
      <c r="H21" s="12"/>
    </row>
    <row r="22" spans="1:8" x14ac:dyDescent="0.25">
      <c r="A22" s="85" t="s">
        <v>140</v>
      </c>
      <c r="B22" s="80">
        <v>0.82399999999999995</v>
      </c>
      <c r="C22" s="81">
        <f t="shared" si="4"/>
        <v>0.67897599999999991</v>
      </c>
      <c r="D22" s="86">
        <f t="shared" si="5"/>
        <v>0.32102400000000009</v>
      </c>
      <c r="F22" s="79"/>
      <c r="G22" s="79"/>
      <c r="H22" s="12"/>
    </row>
    <row r="23" spans="1:8" x14ac:dyDescent="0.25">
      <c r="C23" s="53"/>
      <c r="D23" s="53"/>
      <c r="F23" s="78" t="s">
        <v>76</v>
      </c>
      <c r="G23" s="91">
        <f>G20/(G20+G21)</f>
        <v>0.85313596744096154</v>
      </c>
      <c r="H23" s="55"/>
    </row>
    <row r="24" spans="1:8" x14ac:dyDescent="0.25">
      <c r="H24" s="12"/>
    </row>
    <row r="25" spans="1:8" ht="15.75" thickBot="1" x14ac:dyDescent="0.3">
      <c r="B25" s="54" t="s">
        <v>78</v>
      </c>
      <c r="C25" s="54"/>
      <c r="D25" s="54"/>
      <c r="H25" s="12"/>
    </row>
    <row r="26" spans="1:8" x14ac:dyDescent="0.25">
      <c r="A26" s="82"/>
      <c r="B26" s="83" t="s">
        <v>71</v>
      </c>
      <c r="C26" s="83" t="s">
        <v>72</v>
      </c>
      <c r="D26" s="84" t="s">
        <v>73</v>
      </c>
      <c r="H26" s="12"/>
    </row>
    <row r="27" spans="1:8" x14ac:dyDescent="0.25">
      <c r="A27" s="85" t="s">
        <v>79</v>
      </c>
      <c r="B27" s="80">
        <v>0.79900000000000004</v>
      </c>
      <c r="C27" s="81">
        <f>B27*B27</f>
        <v>0.63840100000000011</v>
      </c>
      <c r="D27" s="86">
        <f>1-C27</f>
        <v>0.36159899999999989</v>
      </c>
      <c r="F27" s="79" t="s">
        <v>74</v>
      </c>
      <c r="G27" s="79">
        <f>SUM(B27:B31)</f>
        <v>3.6719999999999997</v>
      </c>
      <c r="H27" s="12"/>
    </row>
    <row r="28" spans="1:8" x14ac:dyDescent="0.25">
      <c r="A28" s="85" t="s">
        <v>83</v>
      </c>
      <c r="B28" s="80">
        <v>0.76300000000000001</v>
      </c>
      <c r="C28" s="81">
        <f t="shared" ref="C28:C31" si="6">B28*B28</f>
        <v>0.58216900000000005</v>
      </c>
      <c r="D28" s="86">
        <f t="shared" ref="D28:D31" si="7">1-C28</f>
        <v>0.41783099999999995</v>
      </c>
      <c r="F28" s="79" t="s">
        <v>348</v>
      </c>
      <c r="G28" s="81">
        <f>G27*G27</f>
        <v>13.483583999999999</v>
      </c>
      <c r="H28" s="12"/>
    </row>
    <row r="29" spans="1:8" x14ac:dyDescent="0.25">
      <c r="A29" s="85" t="s">
        <v>81</v>
      </c>
      <c r="B29" s="80">
        <v>0.73599999999999999</v>
      </c>
      <c r="C29" s="81">
        <f t="shared" si="6"/>
        <v>0.54169599999999996</v>
      </c>
      <c r="D29" s="86">
        <f t="shared" si="7"/>
        <v>0.45830400000000004</v>
      </c>
      <c r="F29" s="79" t="s">
        <v>75</v>
      </c>
      <c r="G29" s="81">
        <f>SUM(D27:D31)</f>
        <v>2.2899240000000001</v>
      </c>
      <c r="H29" s="12"/>
    </row>
    <row r="30" spans="1:8" x14ac:dyDescent="0.25">
      <c r="A30" s="85" t="s">
        <v>82</v>
      </c>
      <c r="B30" s="80">
        <v>0.73099999999999998</v>
      </c>
      <c r="C30" s="81">
        <f t="shared" si="6"/>
        <v>0.53436099999999997</v>
      </c>
      <c r="D30" s="86">
        <f t="shared" si="7"/>
        <v>0.46563900000000003</v>
      </c>
      <c r="F30" s="79"/>
      <c r="G30" s="79"/>
      <c r="H30" s="12"/>
    </row>
    <row r="31" spans="1:8" ht="15.75" thickBot="1" x14ac:dyDescent="0.3">
      <c r="A31" s="87" t="s">
        <v>80</v>
      </c>
      <c r="B31" s="88">
        <v>0.64300000000000002</v>
      </c>
      <c r="C31" s="89">
        <f t="shared" si="6"/>
        <v>0.41344900000000001</v>
      </c>
      <c r="D31" s="90">
        <f t="shared" si="7"/>
        <v>0.58655100000000004</v>
      </c>
      <c r="F31" s="78" t="s">
        <v>76</v>
      </c>
      <c r="G31" s="91">
        <f>G28/(G28+G29)</f>
        <v>0.85482468452800731</v>
      </c>
      <c r="H31" s="55"/>
    </row>
    <row r="32" spans="1:8" x14ac:dyDescent="0.25">
      <c r="H32" s="12"/>
    </row>
    <row r="33" spans="1:8" ht="15.75" thickBot="1" x14ac:dyDescent="0.3">
      <c r="B33" s="54" t="s">
        <v>84</v>
      </c>
      <c r="C33" s="54"/>
      <c r="D33" s="54"/>
      <c r="H33" s="12"/>
    </row>
    <row r="34" spans="1:8" x14ac:dyDescent="0.25">
      <c r="A34" s="82"/>
      <c r="B34" s="83" t="s">
        <v>71</v>
      </c>
      <c r="C34" s="83" t="s">
        <v>72</v>
      </c>
      <c r="D34" s="84" t="s">
        <v>73</v>
      </c>
      <c r="H34" s="12"/>
    </row>
    <row r="35" spans="1:8" x14ac:dyDescent="0.25">
      <c r="A35" s="85" t="s">
        <v>85</v>
      </c>
      <c r="B35" s="80">
        <v>0.65200000000000002</v>
      </c>
      <c r="C35" s="81">
        <f>B35*B35</f>
        <v>0.42510400000000004</v>
      </c>
      <c r="D35" s="86">
        <f>1-C35</f>
        <v>0.57489599999999996</v>
      </c>
      <c r="F35" s="79" t="s">
        <v>74</v>
      </c>
      <c r="G35" s="79">
        <f>SUM(B35:B39)</f>
        <v>3.6970000000000001</v>
      </c>
      <c r="H35" s="12"/>
    </row>
    <row r="36" spans="1:8" x14ac:dyDescent="0.25">
      <c r="A36" s="85" t="s">
        <v>86</v>
      </c>
      <c r="B36" s="80">
        <v>0.72799999999999998</v>
      </c>
      <c r="C36" s="81">
        <f t="shared" ref="C36:C39" si="8">B36*B36</f>
        <v>0.52998400000000001</v>
      </c>
      <c r="D36" s="86">
        <f t="shared" ref="D36:D39" si="9">1-C36</f>
        <v>0.47001599999999999</v>
      </c>
      <c r="F36" s="79" t="s">
        <v>348</v>
      </c>
      <c r="G36" s="81">
        <f>G35*G35</f>
        <v>13.667809</v>
      </c>
      <c r="H36" s="12"/>
    </row>
    <row r="37" spans="1:8" x14ac:dyDescent="0.25">
      <c r="A37" s="85" t="s">
        <v>89</v>
      </c>
      <c r="B37" s="80">
        <v>0.78600000000000003</v>
      </c>
      <c r="C37" s="81">
        <f t="shared" si="8"/>
        <v>0.61779600000000001</v>
      </c>
      <c r="D37" s="86">
        <f t="shared" si="9"/>
        <v>0.38220399999999999</v>
      </c>
      <c r="F37" s="79" t="s">
        <v>75</v>
      </c>
      <c r="G37" s="81">
        <f>SUM(D35:D39)</f>
        <v>2.2550949999999998</v>
      </c>
      <c r="H37" s="12"/>
    </row>
    <row r="38" spans="1:8" x14ac:dyDescent="0.25">
      <c r="A38" s="85" t="s">
        <v>88</v>
      </c>
      <c r="B38" s="80">
        <v>0.77</v>
      </c>
      <c r="C38" s="81">
        <f t="shared" si="8"/>
        <v>0.59289999999999998</v>
      </c>
      <c r="D38" s="86">
        <f t="shared" si="9"/>
        <v>0.40710000000000002</v>
      </c>
      <c r="F38" s="79"/>
      <c r="G38" s="79"/>
      <c r="H38" s="12"/>
    </row>
    <row r="39" spans="1:8" ht="15.75" thickBot="1" x14ac:dyDescent="0.3">
      <c r="A39" s="87" t="s">
        <v>87</v>
      </c>
      <c r="B39" s="88">
        <v>0.76100000000000001</v>
      </c>
      <c r="C39" s="89">
        <f t="shared" si="8"/>
        <v>0.579121</v>
      </c>
      <c r="D39" s="90">
        <f t="shared" si="9"/>
        <v>0.420879</v>
      </c>
      <c r="F39" s="78" t="s">
        <v>76</v>
      </c>
      <c r="G39" s="91">
        <f>G36/(G36+G37)</f>
        <v>0.85837413828532794</v>
      </c>
      <c r="H39" s="55"/>
    </row>
    <row r="40" spans="1:8" x14ac:dyDescent="0.25">
      <c r="H40" s="12"/>
    </row>
    <row r="41" spans="1:8" x14ac:dyDescent="0.25">
      <c r="B41" s="54" t="s">
        <v>90</v>
      </c>
      <c r="C41" s="54"/>
      <c r="D41" s="54"/>
      <c r="H41" s="12"/>
    </row>
    <row r="42" spans="1:8" ht="15.75" thickBot="1" x14ac:dyDescent="0.3">
      <c r="B42" s="22" t="s">
        <v>71</v>
      </c>
      <c r="C42" s="22" t="s">
        <v>72</v>
      </c>
      <c r="D42" s="22" t="s">
        <v>73</v>
      </c>
      <c r="H42" s="12"/>
    </row>
    <row r="43" spans="1:8" x14ac:dyDescent="0.25">
      <c r="A43" s="82" t="s">
        <v>91</v>
      </c>
      <c r="B43" s="83">
        <v>0.79</v>
      </c>
      <c r="C43" s="83">
        <f>B43*B43</f>
        <v>0.6241000000000001</v>
      </c>
      <c r="D43" s="84">
        <f>1-C43</f>
        <v>0.3758999999999999</v>
      </c>
      <c r="F43" s="79" t="s">
        <v>74</v>
      </c>
      <c r="G43" s="79">
        <f>SUM(B43:B47)</f>
        <v>3.8920000000000003</v>
      </c>
      <c r="H43" s="12"/>
    </row>
    <row r="44" spans="1:8" x14ac:dyDescent="0.25">
      <c r="A44" s="85" t="s">
        <v>92</v>
      </c>
      <c r="B44" s="80">
        <v>0.87</v>
      </c>
      <c r="C44" s="81">
        <f t="shared" ref="C44:C47" si="10">B44*B44</f>
        <v>0.75690000000000002</v>
      </c>
      <c r="D44" s="86">
        <f t="shared" ref="D44:D47" si="11">1-C44</f>
        <v>0.24309999999999998</v>
      </c>
      <c r="F44" s="79" t="s">
        <v>348</v>
      </c>
      <c r="G44" s="81">
        <f>G43*G43</f>
        <v>15.147664000000002</v>
      </c>
      <c r="H44" s="12"/>
    </row>
    <row r="45" spans="1:8" x14ac:dyDescent="0.25">
      <c r="A45" s="85" t="s">
        <v>95</v>
      </c>
      <c r="B45" s="80">
        <v>0.71599999999999997</v>
      </c>
      <c r="C45" s="81">
        <f t="shared" si="10"/>
        <v>0.512656</v>
      </c>
      <c r="D45" s="86">
        <f t="shared" si="11"/>
        <v>0.487344</v>
      </c>
      <c r="F45" s="79" t="s">
        <v>75</v>
      </c>
      <c r="G45" s="81">
        <f>SUM(D43:D47)</f>
        <v>1.9570539999999998</v>
      </c>
      <c r="H45" s="12"/>
    </row>
    <row r="46" spans="1:8" x14ac:dyDescent="0.25">
      <c r="A46" s="85" t="s">
        <v>93</v>
      </c>
      <c r="B46" s="80">
        <v>0.749</v>
      </c>
      <c r="C46" s="81">
        <f t="shared" si="10"/>
        <v>0.56100099999999997</v>
      </c>
      <c r="D46" s="86">
        <f t="shared" si="11"/>
        <v>0.43899900000000003</v>
      </c>
      <c r="F46" s="79"/>
      <c r="G46" s="79"/>
      <c r="H46" s="12"/>
    </row>
    <row r="47" spans="1:8" x14ac:dyDescent="0.25">
      <c r="A47" s="85" t="s">
        <v>94</v>
      </c>
      <c r="B47" s="80">
        <v>0.76700000000000002</v>
      </c>
      <c r="C47" s="81">
        <f t="shared" si="10"/>
        <v>0.58828900000000006</v>
      </c>
      <c r="D47" s="86">
        <f t="shared" si="11"/>
        <v>0.41171099999999994</v>
      </c>
      <c r="F47" s="78" t="s">
        <v>76</v>
      </c>
      <c r="G47" s="91">
        <f>G44/(G44+G45)</f>
        <v>0.88558396578066945</v>
      </c>
      <c r="H47" s="55"/>
    </row>
    <row r="48" spans="1:8" x14ac:dyDescent="0.25">
      <c r="H48" s="12"/>
    </row>
    <row r="49" spans="1:9" ht="15.75" thickBot="1" x14ac:dyDescent="0.3">
      <c r="B49" s="54" t="s">
        <v>96</v>
      </c>
      <c r="C49" s="54"/>
      <c r="D49" s="54"/>
      <c r="H49" s="12"/>
    </row>
    <row r="50" spans="1:9" x14ac:dyDescent="0.25">
      <c r="A50" s="82"/>
      <c r="B50" s="83" t="s">
        <v>71</v>
      </c>
      <c r="C50" s="83" t="s">
        <v>72</v>
      </c>
      <c r="D50" s="84" t="s">
        <v>73</v>
      </c>
      <c r="H50" s="12"/>
    </row>
    <row r="51" spans="1:9" x14ac:dyDescent="0.25">
      <c r="A51" s="85" t="s">
        <v>17</v>
      </c>
      <c r="B51" s="80">
        <v>0.68899999999999995</v>
      </c>
      <c r="C51" s="81">
        <f>B51*B51</f>
        <v>0.47472099999999995</v>
      </c>
      <c r="D51" s="86">
        <f>1-C51</f>
        <v>0.52527900000000005</v>
      </c>
      <c r="F51" s="79" t="s">
        <v>74</v>
      </c>
      <c r="G51" s="79">
        <f>SUM(B51:B55)</f>
        <v>2.8370000000000002</v>
      </c>
      <c r="H51" s="12"/>
    </row>
    <row r="52" spans="1:9" x14ac:dyDescent="0.25">
      <c r="A52" s="85" t="s">
        <v>20</v>
      </c>
      <c r="B52" s="80">
        <v>0.67200000000000004</v>
      </c>
      <c r="C52" s="81">
        <f t="shared" ref="C52:C54" si="12">B52*B52</f>
        <v>0.45158400000000004</v>
      </c>
      <c r="D52" s="86">
        <f t="shared" ref="D52:D54" si="13">1-C52</f>
        <v>0.54841600000000001</v>
      </c>
      <c r="F52" s="79" t="s">
        <v>348</v>
      </c>
      <c r="G52" s="81">
        <f>G51*G51</f>
        <v>8.0485690000000005</v>
      </c>
      <c r="H52" s="12"/>
    </row>
    <row r="53" spans="1:9" x14ac:dyDescent="0.25">
      <c r="A53" s="85" t="s">
        <v>19</v>
      </c>
      <c r="B53" s="80">
        <v>0.70599999999999996</v>
      </c>
      <c r="C53" s="81">
        <f t="shared" si="12"/>
        <v>0.49843599999999993</v>
      </c>
      <c r="D53" s="86">
        <f t="shared" si="13"/>
        <v>0.50156400000000012</v>
      </c>
      <c r="F53" s="79" t="s">
        <v>75</v>
      </c>
      <c r="G53" s="81">
        <f>SUM(D51:D55)</f>
        <v>1.9823590000000002</v>
      </c>
      <c r="H53" s="12"/>
    </row>
    <row r="54" spans="1:9" x14ac:dyDescent="0.25">
      <c r="A54" s="85" t="s">
        <v>18</v>
      </c>
      <c r="B54" s="80">
        <v>0.77</v>
      </c>
      <c r="C54" s="81">
        <f t="shared" si="12"/>
        <v>0.59289999999999998</v>
      </c>
      <c r="D54" s="86">
        <f t="shared" si="13"/>
        <v>0.40710000000000002</v>
      </c>
      <c r="F54" s="79"/>
      <c r="G54" s="79"/>
      <c r="H54" s="12"/>
    </row>
    <row r="55" spans="1:9" x14ac:dyDescent="0.25">
      <c r="C55" s="53"/>
      <c r="D55" s="53"/>
      <c r="F55" s="78" t="s">
        <v>76</v>
      </c>
      <c r="G55" s="91">
        <f>G52/(G52+G53)</f>
        <v>0.80237531363000503</v>
      </c>
      <c r="H55" s="55"/>
    </row>
    <row r="56" spans="1:9" x14ac:dyDescent="0.25">
      <c r="H56" s="12"/>
    </row>
    <row r="58" spans="1:9" x14ac:dyDescent="0.25">
      <c r="F58" s="57" t="s">
        <v>119</v>
      </c>
    </row>
    <row r="60" spans="1:9" x14ac:dyDescent="0.25">
      <c r="F60" s="52"/>
      <c r="G60" s="52"/>
      <c r="H60" s="52"/>
      <c r="I60" s="52" t="s">
        <v>97</v>
      </c>
    </row>
    <row r="61" spans="1:9" x14ac:dyDescent="0.25">
      <c r="A61" s="56"/>
      <c r="B61" s="58"/>
      <c r="C61" s="59"/>
      <c r="D61" s="52"/>
      <c r="F61" s="56" t="s">
        <v>137</v>
      </c>
      <c r="G61" s="58" t="s">
        <v>98</v>
      </c>
      <c r="H61" s="59" t="s">
        <v>145</v>
      </c>
      <c r="I61" s="52">
        <v>0.81</v>
      </c>
    </row>
    <row r="62" spans="1:9" x14ac:dyDescent="0.25">
      <c r="A62" s="56"/>
      <c r="B62" s="58"/>
      <c r="C62" s="59"/>
      <c r="D62" s="52"/>
      <c r="F62" s="56" t="s">
        <v>139</v>
      </c>
      <c r="G62" s="58" t="s">
        <v>98</v>
      </c>
      <c r="H62" s="59" t="s">
        <v>145</v>
      </c>
      <c r="I62" s="52">
        <v>0.82499999999999996</v>
      </c>
    </row>
    <row r="63" spans="1:9" x14ac:dyDescent="0.25">
      <c r="A63" s="56"/>
      <c r="B63" s="58"/>
      <c r="C63" s="59"/>
      <c r="D63" s="52"/>
      <c r="F63" s="56" t="s">
        <v>138</v>
      </c>
      <c r="G63" s="58" t="s">
        <v>98</v>
      </c>
      <c r="H63" s="59" t="s">
        <v>145</v>
      </c>
      <c r="I63" s="52">
        <v>0.80700000000000005</v>
      </c>
    </row>
    <row r="64" spans="1:9" x14ac:dyDescent="0.25">
      <c r="A64" s="56"/>
      <c r="B64" s="58"/>
      <c r="C64" s="59"/>
      <c r="D64" s="52"/>
      <c r="F64" s="56" t="s">
        <v>144</v>
      </c>
      <c r="G64" s="58" t="s">
        <v>98</v>
      </c>
      <c r="H64" s="59" t="s">
        <v>145</v>
      </c>
      <c r="I64" s="52">
        <v>0.66300000000000003</v>
      </c>
    </row>
    <row r="65" spans="1:9" x14ac:dyDescent="0.25">
      <c r="A65" s="56"/>
      <c r="B65" s="58"/>
      <c r="C65" s="59"/>
      <c r="D65" s="52"/>
      <c r="F65" s="56" t="s">
        <v>135</v>
      </c>
      <c r="G65" s="58" t="s">
        <v>98</v>
      </c>
      <c r="H65" s="59" t="s">
        <v>145</v>
      </c>
      <c r="I65" s="52">
        <v>0.72599999999999998</v>
      </c>
    </row>
    <row r="66" spans="1:9" x14ac:dyDescent="0.25">
      <c r="A66" s="56"/>
      <c r="B66" s="58"/>
      <c r="C66" s="59"/>
      <c r="D66" s="52"/>
      <c r="F66" s="56" t="s">
        <v>12</v>
      </c>
      <c r="G66" s="58" t="s">
        <v>98</v>
      </c>
      <c r="H66" s="59" t="s">
        <v>77</v>
      </c>
      <c r="I66" s="52">
        <v>0.755</v>
      </c>
    </row>
    <row r="67" spans="1:9" x14ac:dyDescent="0.25">
      <c r="A67" s="56"/>
      <c r="B67" s="58"/>
      <c r="C67" s="59"/>
      <c r="D67" s="52"/>
      <c r="F67" s="56" t="s">
        <v>14</v>
      </c>
      <c r="G67" s="58" t="s">
        <v>98</v>
      </c>
      <c r="H67" s="59" t="s">
        <v>77</v>
      </c>
      <c r="I67" s="52">
        <v>0.73399999999999999</v>
      </c>
    </row>
    <row r="68" spans="1:9" x14ac:dyDescent="0.25">
      <c r="A68" s="56"/>
      <c r="B68" s="58"/>
      <c r="C68" s="59"/>
      <c r="D68" s="52"/>
      <c r="F68" s="56" t="s">
        <v>13</v>
      </c>
      <c r="G68" s="58" t="s">
        <v>98</v>
      </c>
      <c r="H68" s="59" t="s">
        <v>77</v>
      </c>
      <c r="I68" s="52">
        <v>0.70699999999999996</v>
      </c>
    </row>
    <row r="69" spans="1:9" x14ac:dyDescent="0.25">
      <c r="A69" s="56"/>
      <c r="B69" s="58"/>
      <c r="C69" s="59"/>
      <c r="D69" s="52"/>
      <c r="F69" s="56" t="s">
        <v>11</v>
      </c>
      <c r="G69" s="58" t="s">
        <v>98</v>
      </c>
      <c r="H69" s="59" t="s">
        <v>77</v>
      </c>
      <c r="I69" s="52">
        <v>0.755</v>
      </c>
    </row>
    <row r="70" spans="1:9" x14ac:dyDescent="0.25">
      <c r="A70" s="56"/>
      <c r="B70" s="58"/>
      <c r="C70" s="59"/>
      <c r="D70" s="52"/>
      <c r="F70" s="56" t="s">
        <v>15</v>
      </c>
      <c r="G70" s="58" t="s">
        <v>98</v>
      </c>
      <c r="H70" s="59" t="s">
        <v>77</v>
      </c>
      <c r="I70" s="52">
        <v>0.72699999999999998</v>
      </c>
    </row>
    <row r="71" spans="1:9" x14ac:dyDescent="0.25">
      <c r="A71" s="56"/>
      <c r="B71" s="58"/>
      <c r="C71" s="59"/>
      <c r="D71" s="52"/>
      <c r="F71" s="56" t="s">
        <v>141</v>
      </c>
      <c r="G71" s="58" t="s">
        <v>98</v>
      </c>
      <c r="H71" s="59" t="s">
        <v>146</v>
      </c>
      <c r="I71" s="52">
        <v>0.77500000000000002</v>
      </c>
    </row>
    <row r="72" spans="1:9" x14ac:dyDescent="0.25">
      <c r="A72" s="56"/>
      <c r="B72" s="58"/>
      <c r="C72" s="59"/>
      <c r="D72" s="52"/>
      <c r="F72" s="56" t="s">
        <v>143</v>
      </c>
      <c r="G72" s="58" t="s">
        <v>98</v>
      </c>
      <c r="H72" s="59" t="s">
        <v>146</v>
      </c>
      <c r="I72" s="52">
        <v>0.77900000000000003</v>
      </c>
    </row>
    <row r="73" spans="1:9" x14ac:dyDescent="0.25">
      <c r="A73" s="56"/>
      <c r="B73" s="58"/>
      <c r="C73" s="59"/>
      <c r="D73" s="52"/>
      <c r="F73" s="56" t="s">
        <v>142</v>
      </c>
      <c r="G73" s="58" t="s">
        <v>98</v>
      </c>
      <c r="H73" s="59" t="s">
        <v>146</v>
      </c>
      <c r="I73" s="52">
        <v>0.69699999999999995</v>
      </c>
    </row>
    <row r="74" spans="1:9" x14ac:dyDescent="0.25">
      <c r="A74" s="56"/>
      <c r="B74" s="58"/>
      <c r="C74" s="59"/>
      <c r="D74" s="52"/>
      <c r="F74" s="56" t="s">
        <v>140</v>
      </c>
      <c r="G74" s="58" t="s">
        <v>98</v>
      </c>
      <c r="H74" s="59" t="s">
        <v>146</v>
      </c>
      <c r="I74" s="52">
        <v>0.82399999999999995</v>
      </c>
    </row>
    <row r="75" spans="1:9" x14ac:dyDescent="0.25">
      <c r="A75" s="56"/>
      <c r="B75" s="58"/>
      <c r="C75" s="59"/>
      <c r="D75" s="52"/>
      <c r="F75" s="56" t="s">
        <v>79</v>
      </c>
      <c r="G75" s="58" t="s">
        <v>98</v>
      </c>
      <c r="H75" s="59" t="s">
        <v>78</v>
      </c>
      <c r="I75" s="52">
        <v>0.79900000000000004</v>
      </c>
    </row>
    <row r="76" spans="1:9" x14ac:dyDescent="0.25">
      <c r="A76" s="56"/>
      <c r="B76" s="58"/>
      <c r="C76" s="59"/>
      <c r="D76" s="52"/>
      <c r="F76" s="56" t="s">
        <v>83</v>
      </c>
      <c r="G76" s="58" t="s">
        <v>98</v>
      </c>
      <c r="H76" s="59" t="s">
        <v>78</v>
      </c>
      <c r="I76" s="52">
        <v>0.76300000000000001</v>
      </c>
    </row>
    <row r="77" spans="1:9" x14ac:dyDescent="0.25">
      <c r="A77" s="56"/>
      <c r="B77" s="58"/>
      <c r="C77" s="59"/>
      <c r="D77" s="52"/>
      <c r="F77" s="56" t="s">
        <v>81</v>
      </c>
      <c r="G77" s="58" t="s">
        <v>98</v>
      </c>
      <c r="H77" s="59" t="s">
        <v>78</v>
      </c>
      <c r="I77" s="52">
        <v>0.73599999999999999</v>
      </c>
    </row>
    <row r="78" spans="1:9" x14ac:dyDescent="0.25">
      <c r="A78" s="56"/>
      <c r="B78" s="58"/>
      <c r="C78" s="59"/>
      <c r="D78" s="52"/>
      <c r="F78" s="56" t="s">
        <v>82</v>
      </c>
      <c r="G78" s="58" t="s">
        <v>98</v>
      </c>
      <c r="H78" s="59" t="s">
        <v>78</v>
      </c>
      <c r="I78" s="52">
        <v>0.73099999999999998</v>
      </c>
    </row>
    <row r="79" spans="1:9" x14ac:dyDescent="0.25">
      <c r="A79" s="56"/>
      <c r="B79" s="58"/>
      <c r="C79" s="59"/>
      <c r="D79" s="52"/>
      <c r="F79" s="56" t="s">
        <v>80</v>
      </c>
      <c r="G79" s="58" t="s">
        <v>98</v>
      </c>
      <c r="H79" s="59" t="s">
        <v>78</v>
      </c>
      <c r="I79" s="52">
        <v>0.64300000000000002</v>
      </c>
    </row>
    <row r="80" spans="1:9" x14ac:dyDescent="0.25">
      <c r="A80" s="56"/>
      <c r="B80" s="58"/>
      <c r="C80" s="59"/>
      <c r="D80" s="52"/>
      <c r="F80" s="56" t="s">
        <v>85</v>
      </c>
      <c r="G80" s="58" t="s">
        <v>98</v>
      </c>
      <c r="H80" s="59" t="s">
        <v>84</v>
      </c>
      <c r="I80" s="52">
        <v>0.65200000000000002</v>
      </c>
    </row>
    <row r="81" spans="1:9" x14ac:dyDescent="0.25">
      <c r="A81" s="56"/>
      <c r="B81" s="58"/>
      <c r="C81" s="59"/>
      <c r="D81" s="52"/>
      <c r="F81" s="56" t="s">
        <v>86</v>
      </c>
      <c r="G81" s="58" t="s">
        <v>98</v>
      </c>
      <c r="H81" s="59" t="s">
        <v>84</v>
      </c>
      <c r="I81" s="52">
        <v>0.72799999999999998</v>
      </c>
    </row>
    <row r="82" spans="1:9" x14ac:dyDescent="0.25">
      <c r="A82" s="56"/>
      <c r="B82" s="58"/>
      <c r="C82" s="59"/>
      <c r="D82" s="52"/>
      <c r="F82" s="56" t="s">
        <v>89</v>
      </c>
      <c r="G82" s="58" t="s">
        <v>98</v>
      </c>
      <c r="H82" s="59" t="s">
        <v>84</v>
      </c>
      <c r="I82" s="52">
        <v>0.78600000000000003</v>
      </c>
    </row>
    <row r="83" spans="1:9" x14ac:dyDescent="0.25">
      <c r="A83" s="56"/>
      <c r="B83" s="58"/>
      <c r="C83" s="59"/>
      <c r="D83" s="52"/>
      <c r="F83" s="56" t="s">
        <v>88</v>
      </c>
      <c r="G83" s="58" t="s">
        <v>98</v>
      </c>
      <c r="H83" s="59" t="s">
        <v>84</v>
      </c>
      <c r="I83" s="52">
        <v>0.77</v>
      </c>
    </row>
    <row r="84" spans="1:9" x14ac:dyDescent="0.25">
      <c r="A84" s="56"/>
      <c r="B84" s="58"/>
      <c r="C84" s="59"/>
      <c r="D84" s="52"/>
      <c r="F84" s="56" t="s">
        <v>87</v>
      </c>
      <c r="G84" s="58" t="s">
        <v>98</v>
      </c>
      <c r="H84" s="59" t="s">
        <v>84</v>
      </c>
      <c r="I84" s="52">
        <v>0.76100000000000001</v>
      </c>
    </row>
    <row r="85" spans="1:9" x14ac:dyDescent="0.25">
      <c r="A85" s="56"/>
      <c r="B85" s="58"/>
      <c r="C85" s="59"/>
      <c r="D85" s="52"/>
      <c r="F85" s="56" t="s">
        <v>17</v>
      </c>
      <c r="G85" s="58" t="s">
        <v>98</v>
      </c>
      <c r="H85" s="59" t="s">
        <v>96</v>
      </c>
      <c r="I85" s="52">
        <v>0.68899999999999995</v>
      </c>
    </row>
    <row r="86" spans="1:9" x14ac:dyDescent="0.25">
      <c r="A86" s="56"/>
      <c r="B86" s="58"/>
      <c r="C86" s="59"/>
      <c r="D86" s="52"/>
      <c r="F86" s="56" t="s">
        <v>20</v>
      </c>
      <c r="G86" s="58" t="s">
        <v>98</v>
      </c>
      <c r="H86" s="59" t="s">
        <v>96</v>
      </c>
      <c r="I86" s="52">
        <v>0.67200000000000004</v>
      </c>
    </row>
    <row r="87" spans="1:9" x14ac:dyDescent="0.25">
      <c r="A87" s="56"/>
      <c r="B87" s="58"/>
      <c r="C87" s="59"/>
      <c r="D87" s="52"/>
      <c r="F87" s="56" t="s">
        <v>19</v>
      </c>
      <c r="G87" s="58" t="s">
        <v>98</v>
      </c>
      <c r="H87" s="59" t="s">
        <v>96</v>
      </c>
      <c r="I87" s="52">
        <v>0.70599999999999996</v>
      </c>
    </row>
    <row r="88" spans="1:9" x14ac:dyDescent="0.25">
      <c r="A88" s="56"/>
      <c r="B88" s="58"/>
      <c r="C88" s="59"/>
      <c r="D88" s="52"/>
      <c r="F88" s="56" t="s">
        <v>18</v>
      </c>
      <c r="G88" s="58" t="s">
        <v>98</v>
      </c>
      <c r="H88" s="59" t="s">
        <v>96</v>
      </c>
      <c r="I88" s="52">
        <v>0.77</v>
      </c>
    </row>
    <row r="89" spans="1:9" x14ac:dyDescent="0.25">
      <c r="A89" s="56"/>
      <c r="B89" s="58"/>
      <c r="C89" s="59"/>
      <c r="D89" s="52"/>
      <c r="F89" s="56" t="s">
        <v>91</v>
      </c>
      <c r="G89" s="58" t="s">
        <v>98</v>
      </c>
      <c r="H89" s="59" t="s">
        <v>90</v>
      </c>
      <c r="I89" s="52">
        <v>0.79</v>
      </c>
    </row>
    <row r="90" spans="1:9" x14ac:dyDescent="0.25">
      <c r="A90" s="56"/>
      <c r="B90" s="58"/>
      <c r="C90" s="59"/>
      <c r="D90" s="52"/>
      <c r="F90" s="56" t="s">
        <v>92</v>
      </c>
      <c r="G90" s="58" t="s">
        <v>98</v>
      </c>
      <c r="H90" s="59" t="s">
        <v>90</v>
      </c>
      <c r="I90" s="52">
        <v>0.87</v>
      </c>
    </row>
    <row r="91" spans="1:9" x14ac:dyDescent="0.25">
      <c r="A91" s="56"/>
      <c r="B91" s="58"/>
      <c r="C91" s="59"/>
      <c r="D91" s="52"/>
      <c r="F91" s="56" t="s">
        <v>95</v>
      </c>
      <c r="G91" s="58" t="s">
        <v>98</v>
      </c>
      <c r="H91" s="59" t="s">
        <v>90</v>
      </c>
      <c r="I91" s="52">
        <v>0.71599999999999997</v>
      </c>
    </row>
    <row r="92" spans="1:9" x14ac:dyDescent="0.25">
      <c r="A92" s="56"/>
      <c r="B92" s="58"/>
      <c r="C92" s="59"/>
      <c r="D92" s="52"/>
      <c r="F92" s="56" t="s">
        <v>93</v>
      </c>
      <c r="G92" s="58" t="s">
        <v>98</v>
      </c>
      <c r="H92" s="59" t="s">
        <v>90</v>
      </c>
      <c r="I92" s="52">
        <v>0.749</v>
      </c>
    </row>
    <row r="93" spans="1:9" x14ac:dyDescent="0.25">
      <c r="A93" s="56"/>
      <c r="B93" s="58"/>
      <c r="C93" s="59"/>
      <c r="D93" s="52"/>
      <c r="F93" s="56" t="s">
        <v>94</v>
      </c>
      <c r="G93" s="58" t="s">
        <v>98</v>
      </c>
      <c r="H93" s="59" t="s">
        <v>90</v>
      </c>
      <c r="I93" s="52">
        <v>0.76700000000000002</v>
      </c>
    </row>
  </sheetData>
  <mergeCells count="7">
    <mergeCell ref="B49:D49"/>
    <mergeCell ref="B1:D1"/>
    <mergeCell ref="B9:D9"/>
    <mergeCell ref="B17:D17"/>
    <mergeCell ref="B25:D25"/>
    <mergeCell ref="B33:D33"/>
    <mergeCell ref="B41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0626-8210-4D04-B21F-12CC5FB93B27}">
  <dimension ref="A1:P108"/>
  <sheetViews>
    <sheetView topLeftCell="A40" workbookViewId="0">
      <selection activeCell="H57" sqref="H57"/>
    </sheetView>
  </sheetViews>
  <sheetFormatPr defaultRowHeight="15" x14ac:dyDescent="0.25"/>
  <cols>
    <col min="1" max="1" width="9.140625" style="60"/>
    <col min="2" max="2" width="20.7109375" style="60" bestFit="1" customWidth="1"/>
    <col min="3" max="3" width="18.140625" style="60" bestFit="1" customWidth="1"/>
    <col min="4" max="4" width="9.140625" style="60"/>
    <col min="5" max="5" width="28.85546875" style="60" bestFit="1" customWidth="1"/>
    <col min="6" max="6" width="8.5703125" style="60" customWidth="1"/>
    <col min="7" max="7" width="9.140625" style="60"/>
    <col min="8" max="8" width="19.28515625" style="60" customWidth="1"/>
    <col min="9" max="9" width="11" style="60" bestFit="1" customWidth="1"/>
    <col min="10" max="10" width="8.7109375" style="60" bestFit="1" customWidth="1"/>
    <col min="11" max="11" width="8.85546875" style="60" bestFit="1" customWidth="1"/>
    <col min="12" max="12" width="9.140625" style="60"/>
    <col min="13" max="13" width="9.140625" style="61"/>
    <col min="14" max="15" width="9.140625" style="60"/>
    <col min="16" max="16" width="10.7109375" style="60" customWidth="1"/>
    <col min="17" max="16384" width="9.140625" style="60"/>
  </cols>
  <sheetData>
    <row r="1" spans="1:14" x14ac:dyDescent="0.25">
      <c r="A1" s="92"/>
      <c r="B1" s="93" t="s">
        <v>145</v>
      </c>
      <c r="C1" s="93"/>
      <c r="G1" s="55"/>
      <c r="H1" s="93" t="s">
        <v>145</v>
      </c>
      <c r="I1" s="93"/>
      <c r="J1" s="93"/>
      <c r="N1" s="55"/>
    </row>
    <row r="2" spans="1:14" ht="30" x14ac:dyDescent="0.25">
      <c r="A2" s="92"/>
      <c r="B2" s="94" t="s">
        <v>71</v>
      </c>
      <c r="C2" s="94" t="s">
        <v>99</v>
      </c>
      <c r="G2" s="55"/>
      <c r="H2" s="92"/>
      <c r="I2" s="94" t="s">
        <v>100</v>
      </c>
      <c r="J2" s="94" t="s">
        <v>101</v>
      </c>
      <c r="N2" s="55"/>
    </row>
    <row r="3" spans="1:14" x14ac:dyDescent="0.25">
      <c r="A3" s="92" t="s">
        <v>137</v>
      </c>
      <c r="B3" s="92">
        <f>'Composite Reliability'!B3</f>
        <v>0.81</v>
      </c>
      <c r="C3" s="95">
        <f>B3*B3</f>
        <v>0.65610000000000013</v>
      </c>
      <c r="E3" s="96" t="s">
        <v>102</v>
      </c>
      <c r="F3" s="95">
        <f>SUM(C3:C7)</f>
        <v>2.9546190000000001</v>
      </c>
      <c r="G3" s="55"/>
      <c r="H3" s="92" t="s">
        <v>147</v>
      </c>
      <c r="I3" s="92">
        <f>P83</f>
        <v>0.51100000000000001</v>
      </c>
      <c r="J3" s="95">
        <f>I3*I3</f>
        <v>0.26112099999999999</v>
      </c>
      <c r="L3" s="94" t="s">
        <v>103</v>
      </c>
      <c r="M3" s="97">
        <f>MAX(J3:J8)</f>
        <v>0.522729</v>
      </c>
      <c r="N3" s="55"/>
    </row>
    <row r="4" spans="1:14" x14ac:dyDescent="0.25">
      <c r="A4" s="92" t="s">
        <v>139</v>
      </c>
      <c r="B4" s="92">
        <f>'Composite Reliability'!B4</f>
        <v>0.82499999999999996</v>
      </c>
      <c r="C4" s="95">
        <f t="shared" ref="C4:C7" si="0">B4*B4</f>
        <v>0.68062499999999992</v>
      </c>
      <c r="E4" s="96" t="s">
        <v>104</v>
      </c>
      <c r="F4" s="95">
        <v>5</v>
      </c>
      <c r="G4" s="55"/>
      <c r="H4" s="92" t="s">
        <v>148</v>
      </c>
      <c r="I4" s="92">
        <f>P84</f>
        <v>0.55000000000000004</v>
      </c>
      <c r="J4" s="95">
        <f t="shared" ref="J4" si="1">I4*I4</f>
        <v>0.30250000000000005</v>
      </c>
      <c r="L4" s="94" t="s">
        <v>105</v>
      </c>
      <c r="M4" s="97">
        <f>AVERAGE(J3:J8)</f>
        <v>0.35504266666666667</v>
      </c>
      <c r="N4" s="55"/>
    </row>
    <row r="5" spans="1:14" x14ac:dyDescent="0.25">
      <c r="A5" s="92" t="s">
        <v>138</v>
      </c>
      <c r="B5" s="92">
        <f>'Composite Reliability'!B5</f>
        <v>0.80700000000000005</v>
      </c>
      <c r="C5" s="95">
        <f t="shared" si="0"/>
        <v>0.65124900000000008</v>
      </c>
      <c r="F5" s="62"/>
      <c r="G5" s="55"/>
      <c r="H5" s="92" t="s">
        <v>149</v>
      </c>
      <c r="I5" s="92">
        <f>P87</f>
        <v>0.46</v>
      </c>
      <c r="J5" s="95">
        <f>I8*I8</f>
        <v>0.34928099999999995</v>
      </c>
      <c r="N5" s="55"/>
    </row>
    <row r="6" spans="1:14" x14ac:dyDescent="0.25">
      <c r="A6" s="92" t="s">
        <v>144</v>
      </c>
      <c r="B6" s="92">
        <f>'Composite Reliability'!B6</f>
        <v>0.66300000000000003</v>
      </c>
      <c r="C6" s="95">
        <f t="shared" si="0"/>
        <v>0.43956900000000004</v>
      </c>
      <c r="G6" s="55"/>
      <c r="H6" s="92" t="s">
        <v>150</v>
      </c>
      <c r="I6" s="92">
        <f>P88</f>
        <v>0.69499999999999995</v>
      </c>
      <c r="J6" s="95">
        <f>I7*I7</f>
        <v>0.522729</v>
      </c>
      <c r="N6" s="55"/>
    </row>
    <row r="7" spans="1:14" x14ac:dyDescent="0.25">
      <c r="A7" s="92" t="s">
        <v>135</v>
      </c>
      <c r="B7" s="92">
        <f>'Composite Reliability'!B7</f>
        <v>0.72599999999999998</v>
      </c>
      <c r="C7" s="95">
        <f t="shared" si="0"/>
        <v>0.52707599999999999</v>
      </c>
      <c r="E7" s="94" t="s">
        <v>106</v>
      </c>
      <c r="F7" s="97">
        <f>F3/F4</f>
        <v>0.5909238</v>
      </c>
      <c r="G7" s="64"/>
      <c r="H7" s="92" t="s">
        <v>151</v>
      </c>
      <c r="I7" s="92">
        <f>P86</f>
        <v>0.72299999999999998</v>
      </c>
      <c r="J7" s="95">
        <f>I6*I6</f>
        <v>0.48302499999999993</v>
      </c>
      <c r="N7" s="55"/>
    </row>
    <row r="8" spans="1:14" x14ac:dyDescent="0.25">
      <c r="C8" s="62"/>
      <c r="E8" s="94" t="s">
        <v>107</v>
      </c>
      <c r="F8" s="97">
        <f>SQRT(F7)</f>
        <v>0.76871568216083641</v>
      </c>
      <c r="G8" s="55"/>
      <c r="H8" s="92" t="s">
        <v>152</v>
      </c>
      <c r="I8" s="92">
        <f>P85</f>
        <v>0.59099999999999997</v>
      </c>
      <c r="J8" s="95">
        <f>I5*I5</f>
        <v>0.21160000000000001</v>
      </c>
      <c r="N8" s="55"/>
    </row>
    <row r="9" spans="1:14" x14ac:dyDescent="0.25">
      <c r="C9" s="62"/>
      <c r="F9" s="63"/>
      <c r="G9" s="55"/>
      <c r="N9" s="55"/>
    </row>
    <row r="10" spans="1:14" x14ac:dyDescent="0.25">
      <c r="C10" s="62"/>
      <c r="F10" s="63"/>
      <c r="G10" s="55"/>
      <c r="N10" s="55"/>
    </row>
    <row r="11" spans="1:14" x14ac:dyDescent="0.25">
      <c r="G11" s="55"/>
      <c r="N11" s="55"/>
    </row>
    <row r="12" spans="1:14" x14ac:dyDescent="0.25">
      <c r="A12" s="92"/>
      <c r="B12" s="93" t="s">
        <v>77</v>
      </c>
      <c r="C12" s="93"/>
      <c r="G12" s="55"/>
      <c r="H12" s="93" t="s">
        <v>77</v>
      </c>
      <c r="I12" s="93"/>
      <c r="J12" s="93"/>
      <c r="N12" s="55"/>
    </row>
    <row r="13" spans="1:14" ht="30" x14ac:dyDescent="0.25">
      <c r="A13" s="92"/>
      <c r="B13" s="94" t="s">
        <v>71</v>
      </c>
      <c r="C13" s="94" t="s">
        <v>99</v>
      </c>
      <c r="G13" s="55"/>
      <c r="H13" s="92"/>
      <c r="I13" s="94" t="s">
        <v>100</v>
      </c>
      <c r="J13" s="94" t="s">
        <v>101</v>
      </c>
      <c r="N13" s="55"/>
    </row>
    <row r="14" spans="1:14" x14ac:dyDescent="0.25">
      <c r="A14" s="92" t="s">
        <v>12</v>
      </c>
      <c r="B14" s="92">
        <f>'Composite Reliability'!B11</f>
        <v>0.755</v>
      </c>
      <c r="C14" s="95">
        <f>B14*B14</f>
        <v>0.570025</v>
      </c>
      <c r="E14" s="96" t="s">
        <v>102</v>
      </c>
      <c r="F14" s="95">
        <f>SUM(C14:C18)</f>
        <v>2.7071839999999998</v>
      </c>
      <c r="G14" s="55"/>
      <c r="H14" s="92" t="s">
        <v>153</v>
      </c>
      <c r="I14" s="92">
        <f>I3</f>
        <v>0.51100000000000001</v>
      </c>
      <c r="J14" s="95">
        <f>I14*I14</f>
        <v>0.26112099999999999</v>
      </c>
      <c r="L14" s="94" t="s">
        <v>103</v>
      </c>
      <c r="M14" s="97">
        <f>MAX(J14:J19)</f>
        <v>0.35402499999999998</v>
      </c>
      <c r="N14" s="55"/>
    </row>
    <row r="15" spans="1:14" x14ac:dyDescent="0.25">
      <c r="A15" s="92" t="s">
        <v>14</v>
      </c>
      <c r="B15" s="92">
        <f>'Composite Reliability'!B12</f>
        <v>0.73399999999999999</v>
      </c>
      <c r="C15" s="95">
        <f t="shared" ref="C15:C18" si="2">B15*B15</f>
        <v>0.53875600000000001</v>
      </c>
      <c r="E15" s="96" t="s">
        <v>104</v>
      </c>
      <c r="F15" s="95">
        <v>5</v>
      </c>
      <c r="G15" s="55"/>
      <c r="H15" s="92" t="s">
        <v>154</v>
      </c>
      <c r="I15" s="92">
        <f>P89</f>
        <v>0.46899999999999997</v>
      </c>
      <c r="J15" s="95">
        <f t="shared" ref="J15:J19" si="3">I15*I15</f>
        <v>0.21996099999999996</v>
      </c>
      <c r="L15" s="94" t="s">
        <v>105</v>
      </c>
      <c r="M15" s="97">
        <f>AVERAGE(J14:J19)</f>
        <v>0.27788133333333331</v>
      </c>
      <c r="N15" s="55"/>
    </row>
    <row r="16" spans="1:14" x14ac:dyDescent="0.25">
      <c r="A16" s="92" t="s">
        <v>13</v>
      </c>
      <c r="B16" s="92">
        <f>'Composite Reliability'!B13</f>
        <v>0.70699999999999996</v>
      </c>
      <c r="C16" s="95">
        <f t="shared" si="2"/>
        <v>0.49984899999999993</v>
      </c>
      <c r="F16" s="62"/>
      <c r="G16" s="55"/>
      <c r="H16" s="92" t="s">
        <v>155</v>
      </c>
      <c r="I16" s="92">
        <f>P92</f>
        <v>0.55200000000000005</v>
      </c>
      <c r="J16" s="95">
        <f t="shared" si="3"/>
        <v>0.30470400000000003</v>
      </c>
      <c r="N16" s="55"/>
    </row>
    <row r="17" spans="1:14" x14ac:dyDescent="0.25">
      <c r="A17" s="92" t="s">
        <v>11</v>
      </c>
      <c r="B17" s="92">
        <f>'Composite Reliability'!B14</f>
        <v>0.755</v>
      </c>
      <c r="C17" s="95">
        <f t="shared" si="2"/>
        <v>0.570025</v>
      </c>
      <c r="G17" s="55"/>
      <c r="H17" s="92" t="s">
        <v>156</v>
      </c>
      <c r="I17" s="92">
        <f>P93</f>
        <v>0.59499999999999997</v>
      </c>
      <c r="J17" s="95">
        <f t="shared" si="3"/>
        <v>0.35402499999999998</v>
      </c>
      <c r="N17" s="55"/>
    </row>
    <row r="18" spans="1:14" x14ac:dyDescent="0.25">
      <c r="A18" s="92" t="s">
        <v>15</v>
      </c>
      <c r="B18" s="92">
        <f>'Composite Reliability'!B15</f>
        <v>0.72699999999999998</v>
      </c>
      <c r="C18" s="95">
        <f t="shared" si="2"/>
        <v>0.52852899999999992</v>
      </c>
      <c r="E18" s="94" t="s">
        <v>106</v>
      </c>
      <c r="F18" s="97">
        <f>F14/F15</f>
        <v>0.54143679999999994</v>
      </c>
      <c r="G18" s="64"/>
      <c r="H18" s="92" t="s">
        <v>157</v>
      </c>
      <c r="I18" s="92">
        <f>P91</f>
        <v>0.52100000000000002</v>
      </c>
      <c r="J18" s="95">
        <f t="shared" si="3"/>
        <v>0.27144100000000004</v>
      </c>
      <c r="N18" s="55"/>
    </row>
    <row r="19" spans="1:14" x14ac:dyDescent="0.25">
      <c r="C19" s="62"/>
      <c r="E19" s="94" t="s">
        <v>107</v>
      </c>
      <c r="F19" s="97">
        <f>SQRT(F18)</f>
        <v>0.73582389197415976</v>
      </c>
      <c r="G19" s="55"/>
      <c r="H19" s="92" t="s">
        <v>158</v>
      </c>
      <c r="I19" s="92">
        <f>P90</f>
        <v>0.50600000000000001</v>
      </c>
      <c r="J19" s="95">
        <f t="shared" si="3"/>
        <v>0.25603599999999999</v>
      </c>
      <c r="N19" s="55"/>
    </row>
    <row r="20" spans="1:14" x14ac:dyDescent="0.25">
      <c r="C20" s="62"/>
      <c r="F20" s="63"/>
      <c r="G20" s="55"/>
      <c r="N20" s="55"/>
    </row>
    <row r="21" spans="1:14" x14ac:dyDescent="0.25">
      <c r="G21" s="55"/>
      <c r="N21" s="55"/>
    </row>
    <row r="22" spans="1:14" x14ac:dyDescent="0.25">
      <c r="G22" s="55"/>
      <c r="N22" s="55"/>
    </row>
    <row r="23" spans="1:14" x14ac:dyDescent="0.25">
      <c r="A23" s="92"/>
      <c r="B23" s="93" t="s">
        <v>146</v>
      </c>
      <c r="C23" s="93"/>
      <c r="G23" s="55"/>
      <c r="H23" s="93" t="s">
        <v>146</v>
      </c>
      <c r="I23" s="93"/>
      <c r="J23" s="93"/>
      <c r="N23" s="55"/>
    </row>
    <row r="24" spans="1:14" ht="30" x14ac:dyDescent="0.25">
      <c r="A24" s="92"/>
      <c r="B24" s="94" t="s">
        <v>71</v>
      </c>
      <c r="C24" s="94" t="s">
        <v>99</v>
      </c>
      <c r="G24" s="55"/>
      <c r="H24" s="92"/>
      <c r="I24" s="94" t="s">
        <v>100</v>
      </c>
      <c r="J24" s="94" t="s">
        <v>101</v>
      </c>
      <c r="N24" s="55"/>
    </row>
    <row r="25" spans="1:14" x14ac:dyDescent="0.25">
      <c r="A25" s="92" t="s">
        <v>141</v>
      </c>
      <c r="B25" s="92">
        <f>'Composite Reliability'!B19</f>
        <v>0.77500000000000002</v>
      </c>
      <c r="C25" s="95">
        <f>B25*B25</f>
        <v>0.60062500000000008</v>
      </c>
      <c r="E25" s="96" t="s">
        <v>102</v>
      </c>
      <c r="F25" s="95">
        <f>SUM(C25:C29)</f>
        <v>2.3722509999999999</v>
      </c>
      <c r="G25" s="55"/>
      <c r="H25" s="92" t="s">
        <v>165</v>
      </c>
      <c r="I25" s="92">
        <f>I4</f>
        <v>0.55000000000000004</v>
      </c>
      <c r="J25" s="95">
        <f>I25*I25</f>
        <v>0.30250000000000005</v>
      </c>
      <c r="L25" s="94" t="s">
        <v>103</v>
      </c>
      <c r="M25" s="97">
        <f>MAX(J25:J30)</f>
        <v>0.52998400000000001</v>
      </c>
      <c r="N25" s="55"/>
    </row>
    <row r="26" spans="1:14" x14ac:dyDescent="0.25">
      <c r="A26" s="92" t="s">
        <v>143</v>
      </c>
      <c r="B26" s="92">
        <f>'Composite Reliability'!B20</f>
        <v>0.77900000000000003</v>
      </c>
      <c r="C26" s="95">
        <f t="shared" ref="C26:C28" si="4">B26*B26</f>
        <v>0.60684100000000007</v>
      </c>
      <c r="E26" s="96" t="s">
        <v>104</v>
      </c>
      <c r="F26" s="95">
        <v>4</v>
      </c>
      <c r="G26" s="55"/>
      <c r="H26" s="92" t="s">
        <v>159</v>
      </c>
      <c r="I26" s="92">
        <f>I15</f>
        <v>0.46899999999999997</v>
      </c>
      <c r="J26" s="95">
        <f t="shared" ref="J26:J30" si="5">I26*I26</f>
        <v>0.21996099999999996</v>
      </c>
      <c r="L26" s="94" t="s">
        <v>105</v>
      </c>
      <c r="M26" s="97">
        <f>AVERAGE(J25:J30)</f>
        <v>0.35749833333333331</v>
      </c>
      <c r="N26" s="55"/>
    </row>
    <row r="27" spans="1:14" x14ac:dyDescent="0.25">
      <c r="A27" s="92" t="s">
        <v>140</v>
      </c>
      <c r="B27" s="92">
        <f>'Composite Reliability'!B21</f>
        <v>0.69699999999999995</v>
      </c>
      <c r="C27" s="95">
        <f t="shared" si="4"/>
        <v>0.48580899999999994</v>
      </c>
      <c r="F27" s="62"/>
      <c r="G27" s="55"/>
      <c r="H27" s="92" t="s">
        <v>160</v>
      </c>
      <c r="I27" s="92">
        <f>P96</f>
        <v>0.498</v>
      </c>
      <c r="J27" s="95">
        <f t="shared" si="5"/>
        <v>0.248004</v>
      </c>
      <c r="N27" s="55"/>
    </row>
    <row r="28" spans="1:14" x14ac:dyDescent="0.25">
      <c r="A28" s="92" t="s">
        <v>142</v>
      </c>
      <c r="B28" s="92">
        <f>'Composite Reliability'!B22</f>
        <v>0.82399999999999995</v>
      </c>
      <c r="C28" s="95">
        <f t="shared" si="4"/>
        <v>0.67897599999999991</v>
      </c>
      <c r="G28" s="55"/>
      <c r="H28" s="92" t="s">
        <v>161</v>
      </c>
      <c r="I28" s="92">
        <f>P97</f>
        <v>0.72799999999999998</v>
      </c>
      <c r="J28" s="95">
        <f t="shared" si="5"/>
        <v>0.52998400000000001</v>
      </c>
      <c r="N28" s="55"/>
    </row>
    <row r="29" spans="1:14" x14ac:dyDescent="0.25">
      <c r="C29" s="62"/>
      <c r="E29" s="94" t="s">
        <v>106</v>
      </c>
      <c r="F29" s="97">
        <f>F25/F26</f>
        <v>0.59306274999999997</v>
      </c>
      <c r="G29" s="64"/>
      <c r="H29" s="92" t="s">
        <v>162</v>
      </c>
      <c r="I29" s="92">
        <f>P95</f>
        <v>0.629</v>
      </c>
      <c r="J29" s="95">
        <f t="shared" si="5"/>
        <v>0.39564100000000002</v>
      </c>
      <c r="N29" s="55"/>
    </row>
    <row r="30" spans="1:14" x14ac:dyDescent="0.25">
      <c r="C30" s="62"/>
      <c r="E30" s="94" t="s">
        <v>107</v>
      </c>
      <c r="F30" s="97">
        <f>SQRT(F29)</f>
        <v>0.77010567456680901</v>
      </c>
      <c r="G30" s="55"/>
      <c r="H30" s="92" t="s">
        <v>163</v>
      </c>
      <c r="I30" s="92">
        <f>P94</f>
        <v>0.67</v>
      </c>
      <c r="J30" s="95">
        <f t="shared" si="5"/>
        <v>0.44890000000000008</v>
      </c>
      <c r="N30" s="55"/>
    </row>
    <row r="31" spans="1:14" x14ac:dyDescent="0.25">
      <c r="C31" s="62"/>
      <c r="F31" s="63"/>
      <c r="G31" s="55"/>
      <c r="N31" s="55"/>
    </row>
    <row r="32" spans="1:14" x14ac:dyDescent="0.25">
      <c r="G32" s="55"/>
      <c r="N32" s="55"/>
    </row>
    <row r="33" spans="1:14" ht="14.25" customHeight="1" x14ac:dyDescent="0.25">
      <c r="G33" s="55"/>
      <c r="N33" s="55"/>
    </row>
    <row r="34" spans="1:14" x14ac:dyDescent="0.25">
      <c r="A34" s="92"/>
      <c r="B34" s="93" t="s">
        <v>78</v>
      </c>
      <c r="C34" s="93"/>
      <c r="G34" s="55"/>
      <c r="H34" s="93" t="s">
        <v>78</v>
      </c>
      <c r="I34" s="93"/>
      <c r="J34" s="93"/>
      <c r="N34" s="55"/>
    </row>
    <row r="35" spans="1:14" ht="30" x14ac:dyDescent="0.25">
      <c r="A35" s="92"/>
      <c r="B35" s="94" t="s">
        <v>71</v>
      </c>
      <c r="C35" s="94" t="s">
        <v>99</v>
      </c>
      <c r="G35" s="55"/>
      <c r="H35" s="92"/>
      <c r="I35" s="94" t="s">
        <v>100</v>
      </c>
      <c r="J35" s="94" t="s">
        <v>101</v>
      </c>
      <c r="N35" s="55"/>
    </row>
    <row r="36" spans="1:14" x14ac:dyDescent="0.25">
      <c r="A36" s="92" t="s">
        <v>79</v>
      </c>
      <c r="B36" s="92">
        <f>'Composite Reliability'!B27</f>
        <v>0.79900000000000004</v>
      </c>
      <c r="C36" s="95">
        <f>B36*B36</f>
        <v>0.63840100000000011</v>
      </c>
      <c r="E36" s="96" t="s">
        <v>102</v>
      </c>
      <c r="F36" s="95">
        <f>SUM(C36:C40)</f>
        <v>2.7100759999999999</v>
      </c>
      <c r="G36" s="55"/>
      <c r="H36" s="92" t="s">
        <v>164</v>
      </c>
      <c r="I36" s="92">
        <f>I8</f>
        <v>0.59099999999999997</v>
      </c>
      <c r="J36" s="95">
        <f>I36*I36</f>
        <v>0.34928099999999995</v>
      </c>
      <c r="L36" s="94" t="s">
        <v>103</v>
      </c>
      <c r="M36" s="97">
        <f>MAX(J36:J41)</f>
        <v>0.522729</v>
      </c>
      <c r="N36" s="55"/>
    </row>
    <row r="37" spans="1:14" x14ac:dyDescent="0.25">
      <c r="A37" s="92" t="s">
        <v>80</v>
      </c>
      <c r="B37" s="92">
        <f>'Composite Reliability'!B28</f>
        <v>0.76300000000000001</v>
      </c>
      <c r="C37" s="95">
        <f t="shared" ref="C37:C40" si="6">B37*B37</f>
        <v>0.58216900000000005</v>
      </c>
      <c r="E37" s="96" t="s">
        <v>104</v>
      </c>
      <c r="F37" s="95">
        <v>5</v>
      </c>
      <c r="G37" s="55"/>
      <c r="H37" s="92" t="s">
        <v>166</v>
      </c>
      <c r="I37" s="92">
        <f>I30</f>
        <v>0.67</v>
      </c>
      <c r="J37" s="95">
        <f t="shared" ref="J37:J41" si="7">I37*I37</f>
        <v>0.44890000000000008</v>
      </c>
      <c r="L37" s="94" t="s">
        <v>105</v>
      </c>
      <c r="M37" s="97">
        <f>AVERAGE(J36:J41)</f>
        <v>0.39892383333333337</v>
      </c>
      <c r="N37" s="55"/>
    </row>
    <row r="38" spans="1:14" x14ac:dyDescent="0.25">
      <c r="A38" s="92" t="s">
        <v>81</v>
      </c>
      <c r="B38" s="92">
        <f>'Composite Reliability'!B29</f>
        <v>0.73599999999999999</v>
      </c>
      <c r="C38" s="95">
        <f t="shared" si="6"/>
        <v>0.54169599999999996</v>
      </c>
      <c r="F38" s="62"/>
      <c r="G38" s="55"/>
      <c r="H38" s="92" t="s">
        <v>167</v>
      </c>
      <c r="I38" s="92">
        <f>I19</f>
        <v>0.50600000000000001</v>
      </c>
      <c r="J38" s="95">
        <f t="shared" si="7"/>
        <v>0.25603599999999999</v>
      </c>
      <c r="N38" s="55"/>
    </row>
    <row r="39" spans="1:14" x14ac:dyDescent="0.25">
      <c r="A39" s="92" t="s">
        <v>82</v>
      </c>
      <c r="B39" s="92">
        <f>'Composite Reliability'!B30</f>
        <v>0.73099999999999998</v>
      </c>
      <c r="C39" s="95">
        <f t="shared" si="6"/>
        <v>0.53436099999999997</v>
      </c>
      <c r="G39" s="55"/>
      <c r="H39" s="92" t="s">
        <v>168</v>
      </c>
      <c r="I39" s="92">
        <f>P99</f>
        <v>0.59399999999999997</v>
      </c>
      <c r="J39" s="95">
        <f t="shared" si="7"/>
        <v>0.35283599999999998</v>
      </c>
      <c r="N39" s="55"/>
    </row>
    <row r="40" spans="1:14" x14ac:dyDescent="0.25">
      <c r="A40" s="92" t="s">
        <v>83</v>
      </c>
      <c r="B40" s="92">
        <f>'Composite Reliability'!B31</f>
        <v>0.64300000000000002</v>
      </c>
      <c r="C40" s="95">
        <f t="shared" si="6"/>
        <v>0.41344900000000001</v>
      </c>
      <c r="E40" s="94" t="s">
        <v>106</v>
      </c>
      <c r="F40" s="97">
        <f>F36/F37</f>
        <v>0.54201520000000003</v>
      </c>
      <c r="G40" s="64"/>
      <c r="H40" s="92" t="s">
        <v>169</v>
      </c>
      <c r="I40" s="92">
        <f>P100</f>
        <v>0.68100000000000005</v>
      </c>
      <c r="J40" s="95">
        <f t="shared" si="7"/>
        <v>0.46376100000000009</v>
      </c>
      <c r="N40" s="55"/>
    </row>
    <row r="41" spans="1:14" x14ac:dyDescent="0.25">
      <c r="C41" s="62"/>
      <c r="E41" s="94" t="s">
        <v>107</v>
      </c>
      <c r="F41" s="97">
        <f>SQRT(F40)</f>
        <v>0.73621681589053645</v>
      </c>
      <c r="G41" s="55"/>
      <c r="H41" s="92" t="s">
        <v>170</v>
      </c>
      <c r="I41" s="92">
        <f>P98</f>
        <v>0.72299999999999998</v>
      </c>
      <c r="J41" s="95">
        <f t="shared" si="7"/>
        <v>0.522729</v>
      </c>
      <c r="N41" s="55"/>
    </row>
    <row r="42" spans="1:14" x14ac:dyDescent="0.25">
      <c r="C42" s="62"/>
      <c r="F42" s="63"/>
      <c r="G42" s="55"/>
      <c r="N42" s="55"/>
    </row>
    <row r="43" spans="1:14" x14ac:dyDescent="0.25">
      <c r="C43" s="62"/>
      <c r="F43" s="63"/>
      <c r="G43" s="55"/>
      <c r="N43" s="55"/>
    </row>
    <row r="44" spans="1:14" x14ac:dyDescent="0.25">
      <c r="G44" s="55"/>
      <c r="N44" s="55"/>
    </row>
    <row r="45" spans="1:14" x14ac:dyDescent="0.25">
      <c r="A45" s="92"/>
      <c r="B45" s="93" t="s">
        <v>84</v>
      </c>
      <c r="C45" s="93"/>
      <c r="G45" s="55"/>
      <c r="H45" s="93" t="s">
        <v>84</v>
      </c>
      <c r="I45" s="93"/>
      <c r="J45" s="93"/>
      <c r="N45" s="55"/>
    </row>
    <row r="46" spans="1:14" ht="30" x14ac:dyDescent="0.25">
      <c r="A46" s="92"/>
      <c r="B46" s="94" t="s">
        <v>71</v>
      </c>
      <c r="C46" s="94" t="s">
        <v>99</v>
      </c>
      <c r="G46" s="55"/>
      <c r="H46" s="92"/>
      <c r="I46" s="94" t="s">
        <v>100</v>
      </c>
      <c r="J46" s="94" t="s">
        <v>101</v>
      </c>
      <c r="M46" s="66"/>
      <c r="N46" s="55"/>
    </row>
    <row r="47" spans="1:14" x14ac:dyDescent="0.25">
      <c r="A47" s="92" t="s">
        <v>85</v>
      </c>
      <c r="B47" s="92">
        <f>'Composite Reliability'!B35</f>
        <v>0.65200000000000002</v>
      </c>
      <c r="C47" s="95">
        <f>B47*B47</f>
        <v>0.42510400000000004</v>
      </c>
      <c r="E47" s="96" t="s">
        <v>102</v>
      </c>
      <c r="F47" s="95">
        <f>SUM(C47:C51)</f>
        <v>2.7449050000000002</v>
      </c>
      <c r="G47" s="55"/>
      <c r="H47" s="92" t="s">
        <v>171</v>
      </c>
      <c r="I47" s="92">
        <f>I7</f>
        <v>0.72299999999999998</v>
      </c>
      <c r="J47" s="95">
        <f>I47*I47</f>
        <v>0.522729</v>
      </c>
      <c r="L47" s="94" t="s">
        <v>103</v>
      </c>
      <c r="M47" s="97">
        <f>MAX(J47:J52)</f>
        <v>0.52562500000000001</v>
      </c>
      <c r="N47" s="55"/>
    </row>
    <row r="48" spans="1:14" x14ac:dyDescent="0.25">
      <c r="A48" s="92" t="s">
        <v>86</v>
      </c>
      <c r="B48" s="92">
        <f>'Composite Reliability'!B36</f>
        <v>0.72799999999999998</v>
      </c>
      <c r="C48" s="95">
        <f t="shared" ref="C48:C51" si="8">B48*B48</f>
        <v>0.52998400000000001</v>
      </c>
      <c r="E48" s="96" t="s">
        <v>104</v>
      </c>
      <c r="F48" s="95">
        <v>5</v>
      </c>
      <c r="G48" s="55"/>
      <c r="H48" s="92" t="s">
        <v>172</v>
      </c>
      <c r="I48" s="92">
        <f>I29</f>
        <v>0.629</v>
      </c>
      <c r="J48" s="95">
        <f t="shared" ref="J48:J52" si="9">I48*I48</f>
        <v>0.39564100000000002</v>
      </c>
      <c r="L48" s="94" t="s">
        <v>105</v>
      </c>
      <c r="M48" s="97">
        <f>AVERAGE(J47:J52)</f>
        <v>0.43586016666666677</v>
      </c>
      <c r="N48" s="55"/>
    </row>
    <row r="49" spans="1:14" x14ac:dyDescent="0.25">
      <c r="A49" s="92" t="s">
        <v>89</v>
      </c>
      <c r="B49" s="92">
        <f>'Composite Reliability'!B37</f>
        <v>0.78600000000000003</v>
      </c>
      <c r="C49" s="95">
        <f t="shared" si="8"/>
        <v>0.61779600000000001</v>
      </c>
      <c r="F49" s="62"/>
      <c r="G49" s="55"/>
      <c r="H49" s="92" t="s">
        <v>173</v>
      </c>
      <c r="I49" s="92">
        <f>I18</f>
        <v>0.52100000000000002</v>
      </c>
      <c r="J49" s="95">
        <f t="shared" si="9"/>
        <v>0.27144100000000004</v>
      </c>
      <c r="N49" s="55"/>
    </row>
    <row r="50" spans="1:14" x14ac:dyDescent="0.25">
      <c r="A50" s="92" t="s">
        <v>88</v>
      </c>
      <c r="B50" s="92">
        <f>'Composite Reliability'!B38</f>
        <v>0.77</v>
      </c>
      <c r="C50" s="95">
        <f t="shared" si="8"/>
        <v>0.59289999999999998</v>
      </c>
      <c r="G50" s="55"/>
      <c r="H50" s="92" t="s">
        <v>174</v>
      </c>
      <c r="I50" s="92">
        <f>P101</f>
        <v>0.61399999999999999</v>
      </c>
      <c r="J50" s="95">
        <f t="shared" si="9"/>
        <v>0.376996</v>
      </c>
      <c r="N50" s="55"/>
    </row>
    <row r="51" spans="1:14" x14ac:dyDescent="0.25">
      <c r="A51" s="92" t="s">
        <v>87</v>
      </c>
      <c r="B51" s="92">
        <f>'Composite Reliability'!B39</f>
        <v>0.76100000000000001</v>
      </c>
      <c r="C51" s="95">
        <f t="shared" si="8"/>
        <v>0.579121</v>
      </c>
      <c r="E51" s="94" t="s">
        <v>106</v>
      </c>
      <c r="F51" s="97">
        <f>F47/F48</f>
        <v>0.54898100000000005</v>
      </c>
      <c r="G51" s="64"/>
      <c r="H51" s="92" t="s">
        <v>175</v>
      </c>
      <c r="I51" s="92">
        <f>P102</f>
        <v>0.72499999999999998</v>
      </c>
      <c r="J51" s="95">
        <f t="shared" si="9"/>
        <v>0.52562500000000001</v>
      </c>
      <c r="N51" s="55"/>
    </row>
    <row r="52" spans="1:14" x14ac:dyDescent="0.25">
      <c r="C52" s="62"/>
      <c r="E52" s="94" t="s">
        <v>107</v>
      </c>
      <c r="F52" s="97">
        <f>SQRT(F51)</f>
        <v>0.74093252054421266</v>
      </c>
      <c r="G52" s="55"/>
      <c r="H52" s="92" t="s">
        <v>176</v>
      </c>
      <c r="I52" s="92">
        <f>I41</f>
        <v>0.72299999999999998</v>
      </c>
      <c r="J52" s="95">
        <f t="shared" si="9"/>
        <v>0.522729</v>
      </c>
      <c r="N52" s="55"/>
    </row>
    <row r="53" spans="1:14" x14ac:dyDescent="0.25">
      <c r="C53" s="62"/>
      <c r="F53" s="63"/>
      <c r="G53" s="55"/>
      <c r="N53" s="55"/>
    </row>
    <row r="54" spans="1:14" x14ac:dyDescent="0.25">
      <c r="C54" s="62"/>
      <c r="F54" s="63"/>
      <c r="G54" s="55"/>
      <c r="N54" s="55"/>
    </row>
    <row r="55" spans="1:14" x14ac:dyDescent="0.25">
      <c r="G55" s="55"/>
      <c r="N55" s="55"/>
    </row>
    <row r="56" spans="1:14" x14ac:dyDescent="0.25">
      <c r="A56" s="92"/>
      <c r="B56" s="93" t="s">
        <v>90</v>
      </c>
      <c r="C56" s="93"/>
      <c r="G56" s="55"/>
      <c r="H56" s="93" t="s">
        <v>90</v>
      </c>
      <c r="I56" s="93"/>
      <c r="J56" s="93"/>
      <c r="N56" s="55"/>
    </row>
    <row r="57" spans="1:14" ht="30" x14ac:dyDescent="0.25">
      <c r="A57" s="92"/>
      <c r="B57" s="94" t="s">
        <v>71</v>
      </c>
      <c r="C57" s="94" t="s">
        <v>99</v>
      </c>
      <c r="G57" s="55"/>
      <c r="H57" s="92"/>
      <c r="I57" s="94" t="s">
        <v>100</v>
      </c>
      <c r="J57" s="94" t="s">
        <v>101</v>
      </c>
      <c r="N57" s="55"/>
    </row>
    <row r="58" spans="1:14" x14ac:dyDescent="0.25">
      <c r="A58" s="98" t="s">
        <v>91</v>
      </c>
      <c r="B58" s="92">
        <f>'Composite Reliability'!B43</f>
        <v>0.79</v>
      </c>
      <c r="C58" s="95">
        <f>B58*B58</f>
        <v>0.6241000000000001</v>
      </c>
      <c r="E58" s="96" t="s">
        <v>102</v>
      </c>
      <c r="F58" s="95">
        <f>SUM(C58:C62)</f>
        <v>3.0429460000000002</v>
      </c>
      <c r="G58" s="55"/>
      <c r="H58" s="92" t="s">
        <v>178</v>
      </c>
      <c r="I58" s="92">
        <f>I6</f>
        <v>0.69499999999999995</v>
      </c>
      <c r="J58" s="95">
        <f>I58*I58</f>
        <v>0.48302499999999993</v>
      </c>
      <c r="L58" s="94" t="s">
        <v>103</v>
      </c>
      <c r="M58" s="97">
        <f>MAX(J58:J63)</f>
        <v>0.52998400000000001</v>
      </c>
      <c r="N58" s="55"/>
    </row>
    <row r="59" spans="1:14" x14ac:dyDescent="0.25">
      <c r="A59" s="98" t="s">
        <v>92</v>
      </c>
      <c r="B59" s="92">
        <f>'Composite Reliability'!B44</f>
        <v>0.87</v>
      </c>
      <c r="C59" s="95">
        <f t="shared" ref="C59:C62" si="10">B59*B59</f>
        <v>0.75690000000000002</v>
      </c>
      <c r="E59" s="96" t="s">
        <v>104</v>
      </c>
      <c r="F59" s="95">
        <v>5</v>
      </c>
      <c r="G59" s="55"/>
      <c r="H59" s="92" t="s">
        <v>179</v>
      </c>
      <c r="I59" s="95">
        <f>I28</f>
        <v>0.72799999999999998</v>
      </c>
      <c r="J59" s="95">
        <f t="shared" ref="J59:J63" si="11">I59*I59</f>
        <v>0.52998400000000001</v>
      </c>
      <c r="L59" s="94" t="s">
        <v>105</v>
      </c>
      <c r="M59" s="97">
        <f>AVERAGE(J58:J63)</f>
        <v>0.46889933333333333</v>
      </c>
      <c r="N59" s="55"/>
    </row>
    <row r="60" spans="1:14" x14ac:dyDescent="0.25">
      <c r="A60" s="98" t="s">
        <v>95</v>
      </c>
      <c r="B60" s="92">
        <f>'Composite Reliability'!B45</f>
        <v>0.71599999999999997</v>
      </c>
      <c r="C60" s="95">
        <f t="shared" si="10"/>
        <v>0.512656</v>
      </c>
      <c r="F60" s="62"/>
      <c r="G60" s="55"/>
      <c r="H60" s="92" t="s">
        <v>180</v>
      </c>
      <c r="I60" s="95">
        <f>I17</f>
        <v>0.59499999999999997</v>
      </c>
      <c r="J60" s="95">
        <f t="shared" si="11"/>
        <v>0.35402499999999998</v>
      </c>
      <c r="N60" s="55"/>
    </row>
    <row r="61" spans="1:14" x14ac:dyDescent="0.25">
      <c r="A61" s="98" t="s">
        <v>93</v>
      </c>
      <c r="B61" s="92">
        <f>'Composite Reliability'!B46</f>
        <v>0.749</v>
      </c>
      <c r="C61" s="95">
        <f t="shared" si="10"/>
        <v>0.56100099999999997</v>
      </c>
      <c r="G61" s="55"/>
      <c r="H61" s="92" t="s">
        <v>181</v>
      </c>
      <c r="I61" s="92">
        <f>P103</f>
        <v>0.67600000000000005</v>
      </c>
      <c r="J61" s="95">
        <f t="shared" si="11"/>
        <v>0.45697600000000005</v>
      </c>
      <c r="N61" s="55"/>
    </row>
    <row r="62" spans="1:14" x14ac:dyDescent="0.25">
      <c r="A62" s="98" t="s">
        <v>94</v>
      </c>
      <c r="B62" s="92">
        <f>'Composite Reliability'!B47</f>
        <v>0.76700000000000002</v>
      </c>
      <c r="C62" s="95">
        <f t="shared" si="10"/>
        <v>0.58828900000000006</v>
      </c>
      <c r="E62" s="94" t="s">
        <v>106</v>
      </c>
      <c r="F62" s="97">
        <f>F58/F59</f>
        <v>0.60858920000000005</v>
      </c>
      <c r="G62" s="64"/>
      <c r="H62" s="92" t="s">
        <v>182</v>
      </c>
      <c r="I62" s="92">
        <f>I51</f>
        <v>0.72499999999999998</v>
      </c>
      <c r="J62" s="95">
        <f t="shared" si="11"/>
        <v>0.52562500000000001</v>
      </c>
      <c r="N62" s="55"/>
    </row>
    <row r="63" spans="1:14" x14ac:dyDescent="0.25">
      <c r="E63" s="94" t="s">
        <v>107</v>
      </c>
      <c r="F63" s="97">
        <f>SQRT(F62)</f>
        <v>0.78012127262368636</v>
      </c>
      <c r="G63" s="55"/>
      <c r="H63" s="92" t="s">
        <v>183</v>
      </c>
      <c r="I63" s="92">
        <f>I40</f>
        <v>0.68100000000000005</v>
      </c>
      <c r="J63" s="95">
        <f t="shared" si="11"/>
        <v>0.46376100000000009</v>
      </c>
      <c r="N63" s="55"/>
    </row>
    <row r="64" spans="1:14" x14ac:dyDescent="0.25">
      <c r="G64" s="55"/>
      <c r="N64" s="55"/>
    </row>
    <row r="65" spans="1:16" x14ac:dyDescent="0.25">
      <c r="G65" s="55"/>
      <c r="N65" s="55"/>
    </row>
    <row r="66" spans="1:16" x14ac:dyDescent="0.25">
      <c r="G66" s="55"/>
      <c r="N66" s="55"/>
    </row>
    <row r="67" spans="1:16" x14ac:dyDescent="0.25">
      <c r="A67" s="92"/>
      <c r="B67" s="93" t="s">
        <v>96</v>
      </c>
      <c r="C67" s="93"/>
      <c r="G67" s="55"/>
      <c r="H67" s="93" t="s">
        <v>96</v>
      </c>
      <c r="I67" s="93"/>
      <c r="J67" s="93"/>
      <c r="N67" s="55"/>
    </row>
    <row r="68" spans="1:16" ht="30" x14ac:dyDescent="0.25">
      <c r="A68" s="92"/>
      <c r="B68" s="94" t="s">
        <v>71</v>
      </c>
      <c r="C68" s="94" t="s">
        <v>99</v>
      </c>
      <c r="G68" s="55"/>
      <c r="H68" s="92"/>
      <c r="I68" s="94" t="s">
        <v>100</v>
      </c>
      <c r="J68" s="94" t="s">
        <v>101</v>
      </c>
      <c r="N68" s="55"/>
    </row>
    <row r="69" spans="1:16" x14ac:dyDescent="0.25">
      <c r="A69" s="98" t="s">
        <v>17</v>
      </c>
      <c r="B69" s="92">
        <f>'Composite Reliability'!B51</f>
        <v>0.68899999999999995</v>
      </c>
      <c r="C69" s="95">
        <f>B69*B69</f>
        <v>0.47472099999999995</v>
      </c>
      <c r="E69" s="96" t="s">
        <v>102</v>
      </c>
      <c r="F69" s="95">
        <f>SUM(C69:C73)</f>
        <v>2.0176409999999998</v>
      </c>
      <c r="G69" s="55"/>
      <c r="H69" s="92" t="s">
        <v>108</v>
      </c>
      <c r="I69" s="92">
        <f>I5</f>
        <v>0.46</v>
      </c>
      <c r="J69" s="95">
        <f>I69*I69</f>
        <v>0.21160000000000001</v>
      </c>
      <c r="L69" s="94" t="s">
        <v>103</v>
      </c>
      <c r="M69" s="97">
        <f>MAX(J69:J74)</f>
        <v>0.45697600000000005</v>
      </c>
      <c r="N69" s="55"/>
    </row>
    <row r="70" spans="1:16" x14ac:dyDescent="0.25">
      <c r="A70" s="98" t="s">
        <v>20</v>
      </c>
      <c r="B70" s="92">
        <f>'Composite Reliability'!B52</f>
        <v>0.67200000000000004</v>
      </c>
      <c r="C70" s="95">
        <f t="shared" ref="C70:C72" si="12">B70*B70</f>
        <v>0.45158400000000004</v>
      </c>
      <c r="E70" s="96" t="s">
        <v>104</v>
      </c>
      <c r="F70" s="95">
        <v>4</v>
      </c>
      <c r="G70" s="55"/>
      <c r="H70" s="92" t="s">
        <v>109</v>
      </c>
      <c r="I70" s="92">
        <f>I27</f>
        <v>0.498</v>
      </c>
      <c r="J70" s="95">
        <f t="shared" ref="J70:J74" si="13">I70*I70</f>
        <v>0.248004</v>
      </c>
      <c r="L70" s="94" t="s">
        <v>105</v>
      </c>
      <c r="M70" s="97">
        <f>AVERAGE(J69:J74)</f>
        <v>0.32518599999999998</v>
      </c>
      <c r="N70" s="55"/>
    </row>
    <row r="71" spans="1:16" x14ac:dyDescent="0.25">
      <c r="A71" s="98" t="s">
        <v>19</v>
      </c>
      <c r="B71" s="92">
        <f>'Composite Reliability'!B53</f>
        <v>0.70599999999999996</v>
      </c>
      <c r="C71" s="95">
        <f t="shared" si="12"/>
        <v>0.49843599999999993</v>
      </c>
      <c r="F71" s="62"/>
      <c r="G71" s="55"/>
      <c r="H71" s="92" t="s">
        <v>110</v>
      </c>
      <c r="I71" s="92">
        <f>I16</f>
        <v>0.55200000000000005</v>
      </c>
      <c r="J71" s="95">
        <f t="shared" si="13"/>
        <v>0.30470400000000003</v>
      </c>
      <c r="N71" s="55"/>
    </row>
    <row r="72" spans="1:16" x14ac:dyDescent="0.25">
      <c r="A72" s="98" t="s">
        <v>18</v>
      </c>
      <c r="B72" s="92">
        <f>'Composite Reliability'!B54</f>
        <v>0.77</v>
      </c>
      <c r="C72" s="95">
        <f t="shared" si="12"/>
        <v>0.59289999999999998</v>
      </c>
      <c r="G72" s="55"/>
      <c r="H72" s="92" t="s">
        <v>111</v>
      </c>
      <c r="I72" s="95">
        <f>I61</f>
        <v>0.67600000000000005</v>
      </c>
      <c r="J72" s="95">
        <f t="shared" si="13"/>
        <v>0.45697600000000005</v>
      </c>
      <c r="N72" s="55"/>
    </row>
    <row r="73" spans="1:16" x14ac:dyDescent="0.25">
      <c r="C73" s="62"/>
      <c r="E73" s="94" t="s">
        <v>106</v>
      </c>
      <c r="F73" s="97">
        <f>F69/F70</f>
        <v>0.50441024999999995</v>
      </c>
      <c r="G73" s="64"/>
      <c r="H73" s="92" t="s">
        <v>112</v>
      </c>
      <c r="I73" s="95">
        <f>I50</f>
        <v>0.61399999999999999</v>
      </c>
      <c r="J73" s="95">
        <f t="shared" si="13"/>
        <v>0.376996</v>
      </c>
      <c r="N73" s="55"/>
    </row>
    <row r="74" spans="1:16" x14ac:dyDescent="0.25">
      <c r="E74" s="94" t="s">
        <v>107</v>
      </c>
      <c r="F74" s="97">
        <f>SQRT(F73)</f>
        <v>0.71021845230886527</v>
      </c>
      <c r="G74" s="55"/>
      <c r="H74" s="92" t="s">
        <v>113</v>
      </c>
      <c r="I74" s="95">
        <f>I39</f>
        <v>0.59399999999999997</v>
      </c>
      <c r="J74" s="95">
        <f t="shared" si="13"/>
        <v>0.35283599999999998</v>
      </c>
      <c r="N74" s="55"/>
    </row>
    <row r="75" spans="1:16" x14ac:dyDescent="0.25">
      <c r="G75" s="55"/>
      <c r="N75" s="55"/>
    </row>
    <row r="79" spans="1:16" x14ac:dyDescent="0.25">
      <c r="H79" s="65"/>
    </row>
    <row r="80" spans="1:16" x14ac:dyDescent="0.25">
      <c r="M80" s="57" t="s">
        <v>114</v>
      </c>
      <c r="N80" s="22"/>
      <c r="O80" s="22"/>
      <c r="P80" s="22"/>
    </row>
    <row r="81" spans="11:16" x14ac:dyDescent="0.25">
      <c r="M81" s="22"/>
      <c r="N81" s="22"/>
      <c r="O81" s="22"/>
      <c r="P81" s="22"/>
    </row>
    <row r="82" spans="11:16" x14ac:dyDescent="0.25">
      <c r="K82" s="55"/>
      <c r="M82" s="52"/>
      <c r="N82" s="52"/>
      <c r="O82" s="52"/>
      <c r="P82" s="52" t="s">
        <v>97</v>
      </c>
    </row>
    <row r="83" spans="11:16" x14ac:dyDescent="0.25">
      <c r="K83" s="55"/>
      <c r="M83" s="56" t="s">
        <v>145</v>
      </c>
      <c r="N83" s="58" t="s">
        <v>115</v>
      </c>
      <c r="O83" s="59" t="s">
        <v>77</v>
      </c>
      <c r="P83" s="52">
        <v>0.51100000000000001</v>
      </c>
    </row>
    <row r="84" spans="11:16" x14ac:dyDescent="0.25">
      <c r="K84" s="55"/>
      <c r="M84" s="56" t="s">
        <v>145</v>
      </c>
      <c r="N84" s="58" t="s">
        <v>115</v>
      </c>
      <c r="O84" s="59" t="s">
        <v>146</v>
      </c>
      <c r="P84" s="52">
        <v>0.55000000000000004</v>
      </c>
    </row>
    <row r="85" spans="11:16" x14ac:dyDescent="0.25">
      <c r="K85" s="55"/>
      <c r="M85" s="56" t="s">
        <v>145</v>
      </c>
      <c r="N85" s="58" t="s">
        <v>115</v>
      </c>
      <c r="O85" s="59" t="s">
        <v>78</v>
      </c>
      <c r="P85" s="52">
        <v>0.59099999999999997</v>
      </c>
    </row>
    <row r="86" spans="11:16" x14ac:dyDescent="0.25">
      <c r="K86" s="55"/>
      <c r="M86" s="56" t="s">
        <v>145</v>
      </c>
      <c r="N86" s="58" t="s">
        <v>115</v>
      </c>
      <c r="O86" s="59" t="s">
        <v>84</v>
      </c>
      <c r="P86" s="52">
        <v>0.72299999999999998</v>
      </c>
    </row>
    <row r="87" spans="11:16" x14ac:dyDescent="0.25">
      <c r="K87" s="55"/>
      <c r="M87" s="56" t="s">
        <v>145</v>
      </c>
      <c r="N87" s="58" t="s">
        <v>115</v>
      </c>
      <c r="O87" s="59" t="s">
        <v>96</v>
      </c>
      <c r="P87" s="52">
        <v>0.46</v>
      </c>
    </row>
    <row r="88" spans="11:16" x14ac:dyDescent="0.25">
      <c r="K88" s="55"/>
      <c r="M88" s="56" t="s">
        <v>145</v>
      </c>
      <c r="N88" s="58" t="s">
        <v>115</v>
      </c>
      <c r="O88" s="59" t="s">
        <v>90</v>
      </c>
      <c r="P88" s="52">
        <v>0.69499999999999995</v>
      </c>
    </row>
    <row r="89" spans="11:16" x14ac:dyDescent="0.25">
      <c r="K89" s="55"/>
      <c r="M89" s="56" t="s">
        <v>77</v>
      </c>
      <c r="N89" s="58" t="s">
        <v>115</v>
      </c>
      <c r="O89" s="59" t="s">
        <v>146</v>
      </c>
      <c r="P89" s="52">
        <v>0.46899999999999997</v>
      </c>
    </row>
    <row r="90" spans="11:16" x14ac:dyDescent="0.25">
      <c r="K90" s="55"/>
      <c r="M90" s="56" t="s">
        <v>77</v>
      </c>
      <c r="N90" s="58" t="s">
        <v>115</v>
      </c>
      <c r="O90" s="59" t="s">
        <v>78</v>
      </c>
      <c r="P90" s="52">
        <v>0.50600000000000001</v>
      </c>
    </row>
    <row r="91" spans="11:16" x14ac:dyDescent="0.25">
      <c r="K91" s="55"/>
      <c r="M91" s="56" t="s">
        <v>77</v>
      </c>
      <c r="N91" s="58" t="s">
        <v>115</v>
      </c>
      <c r="O91" s="59" t="s">
        <v>84</v>
      </c>
      <c r="P91" s="52">
        <v>0.52100000000000002</v>
      </c>
    </row>
    <row r="92" spans="11:16" x14ac:dyDescent="0.25">
      <c r="K92" s="55"/>
      <c r="M92" s="56" t="s">
        <v>77</v>
      </c>
      <c r="N92" s="58" t="s">
        <v>115</v>
      </c>
      <c r="O92" s="59" t="s">
        <v>96</v>
      </c>
      <c r="P92" s="52">
        <v>0.55200000000000005</v>
      </c>
    </row>
    <row r="93" spans="11:16" x14ac:dyDescent="0.25">
      <c r="K93" s="55"/>
      <c r="M93" s="56" t="s">
        <v>77</v>
      </c>
      <c r="N93" s="58" t="s">
        <v>115</v>
      </c>
      <c r="O93" s="59" t="s">
        <v>90</v>
      </c>
      <c r="P93" s="52">
        <v>0.59499999999999997</v>
      </c>
    </row>
    <row r="94" spans="11:16" x14ac:dyDescent="0.25">
      <c r="K94" s="55"/>
      <c r="M94" s="56" t="s">
        <v>146</v>
      </c>
      <c r="N94" s="58" t="s">
        <v>115</v>
      </c>
      <c r="O94" s="59" t="s">
        <v>78</v>
      </c>
      <c r="P94" s="52">
        <v>0.67</v>
      </c>
    </row>
    <row r="95" spans="11:16" x14ac:dyDescent="0.25">
      <c r="K95" s="55"/>
      <c r="M95" s="56" t="s">
        <v>146</v>
      </c>
      <c r="N95" s="58" t="s">
        <v>115</v>
      </c>
      <c r="O95" s="59" t="s">
        <v>84</v>
      </c>
      <c r="P95" s="52">
        <v>0.629</v>
      </c>
    </row>
    <row r="96" spans="11:16" x14ac:dyDescent="0.25">
      <c r="K96" s="55"/>
      <c r="M96" s="56" t="s">
        <v>146</v>
      </c>
      <c r="N96" s="58" t="s">
        <v>115</v>
      </c>
      <c r="O96" s="59" t="s">
        <v>96</v>
      </c>
      <c r="P96" s="52">
        <v>0.498</v>
      </c>
    </row>
    <row r="97" spans="11:16" x14ac:dyDescent="0.25">
      <c r="K97" s="55"/>
      <c r="M97" s="56" t="s">
        <v>146</v>
      </c>
      <c r="N97" s="58" t="s">
        <v>115</v>
      </c>
      <c r="O97" s="59" t="s">
        <v>90</v>
      </c>
      <c r="P97" s="52">
        <v>0.72799999999999998</v>
      </c>
    </row>
    <row r="98" spans="11:16" x14ac:dyDescent="0.25">
      <c r="K98" s="55"/>
      <c r="M98" s="56" t="s">
        <v>78</v>
      </c>
      <c r="N98" s="58" t="s">
        <v>115</v>
      </c>
      <c r="O98" s="59" t="s">
        <v>84</v>
      </c>
      <c r="P98" s="52">
        <v>0.72299999999999998</v>
      </c>
    </row>
    <row r="99" spans="11:16" x14ac:dyDescent="0.25">
      <c r="K99" s="55"/>
      <c r="M99" s="56" t="s">
        <v>78</v>
      </c>
      <c r="N99" s="58" t="s">
        <v>115</v>
      </c>
      <c r="O99" s="59" t="s">
        <v>96</v>
      </c>
      <c r="P99" s="52">
        <v>0.59399999999999997</v>
      </c>
    </row>
    <row r="100" spans="11:16" x14ac:dyDescent="0.25">
      <c r="K100" s="55"/>
      <c r="M100" s="56" t="s">
        <v>78</v>
      </c>
      <c r="N100" s="58" t="s">
        <v>115</v>
      </c>
      <c r="O100" s="59" t="s">
        <v>90</v>
      </c>
      <c r="P100" s="52">
        <v>0.68100000000000005</v>
      </c>
    </row>
    <row r="101" spans="11:16" x14ac:dyDescent="0.25">
      <c r="K101" s="55"/>
      <c r="M101" s="56" t="s">
        <v>84</v>
      </c>
      <c r="N101" s="58" t="s">
        <v>115</v>
      </c>
      <c r="O101" s="59" t="s">
        <v>96</v>
      </c>
      <c r="P101" s="52">
        <v>0.61399999999999999</v>
      </c>
    </row>
    <row r="102" spans="11:16" x14ac:dyDescent="0.25">
      <c r="K102" s="55"/>
      <c r="M102" s="56" t="s">
        <v>84</v>
      </c>
      <c r="N102" s="58" t="s">
        <v>115</v>
      </c>
      <c r="O102" s="59" t="s">
        <v>90</v>
      </c>
      <c r="P102" s="52">
        <v>0.72499999999999998</v>
      </c>
    </row>
    <row r="103" spans="11:16" x14ac:dyDescent="0.25">
      <c r="K103" s="55"/>
      <c r="M103" s="56" t="s">
        <v>96</v>
      </c>
      <c r="N103" s="58" t="s">
        <v>115</v>
      </c>
      <c r="O103" s="59" t="s">
        <v>90</v>
      </c>
      <c r="P103" s="52">
        <v>0.67600000000000005</v>
      </c>
    </row>
    <row r="104" spans="11:16" x14ac:dyDescent="0.25">
      <c r="K104" s="55"/>
    </row>
    <row r="105" spans="11:16" x14ac:dyDescent="0.25">
      <c r="K105" s="55"/>
    </row>
    <row r="106" spans="11:16" x14ac:dyDescent="0.25">
      <c r="K106" s="55"/>
    </row>
    <row r="107" spans="11:16" x14ac:dyDescent="0.25">
      <c r="K107" s="55"/>
    </row>
    <row r="108" spans="11:16" x14ac:dyDescent="0.25">
      <c r="K108" s="55"/>
    </row>
  </sheetData>
  <mergeCells count="14">
    <mergeCell ref="B67:C67"/>
    <mergeCell ref="H67:J67"/>
    <mergeCell ref="B34:C34"/>
    <mergeCell ref="H34:J34"/>
    <mergeCell ref="B45:C45"/>
    <mergeCell ref="H45:J45"/>
    <mergeCell ref="B56:C56"/>
    <mergeCell ref="H56:J56"/>
    <mergeCell ref="B1:C1"/>
    <mergeCell ref="H1:J1"/>
    <mergeCell ref="B12:C12"/>
    <mergeCell ref="H12:J12"/>
    <mergeCell ref="B23:C23"/>
    <mergeCell ref="H23:J23"/>
  </mergeCells>
  <pageMargins left="0.7" right="0.7" top="0.75" bottom="0.75" header="0.3" footer="0.3"/>
  <pageSetup paperSize="119"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Corporate and demographic stat</vt:lpstr>
      <vt:lpstr>Chart for variable stat</vt:lpstr>
      <vt:lpstr>Raw data</vt:lpstr>
      <vt:lpstr>Transformed data (DU LIEU)</vt:lpstr>
      <vt:lpstr>Composite Reliability</vt:lpstr>
      <vt:lpstr>AVE MSV ASV</vt:lpstr>
      <vt:lpstr>'Corporate and demographic stat'!Extract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Nhật</dc:creator>
  <cp:lastModifiedBy>Quang Nhật</cp:lastModifiedBy>
  <dcterms:created xsi:type="dcterms:W3CDTF">2019-04-19T07:39:25Z</dcterms:created>
  <dcterms:modified xsi:type="dcterms:W3CDTF">2019-05-12T16:46:39Z</dcterms:modified>
</cp:coreProperties>
</file>