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KTPM\21130481_PhamVinhPhuc_Lab3\"/>
    </mc:Choice>
  </mc:AlternateContent>
  <bookViews>
    <workbookView xWindow="0" yWindow="0" windowWidth="23040" windowHeight="9072" activeTab="2"/>
  </bookViews>
  <sheets>
    <sheet name="Cover" sheetId="5" r:id="rId1"/>
    <sheet name="Product Reviews and Ratings" sheetId="2" r:id="rId2"/>
    <sheet name="Test Report" sheetId="4" r:id="rId3"/>
  </sheets>
  <definedNames>
    <definedName name="ACTION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C11" i="4" l="1"/>
  <c r="D11" i="4"/>
  <c r="D13" i="4" s="1"/>
  <c r="E11" i="4"/>
  <c r="E13" i="4" s="1"/>
  <c r="F11" i="4"/>
  <c r="G11" i="4"/>
  <c r="H11" i="4"/>
  <c r="H13" i="4" s="1"/>
  <c r="I11" i="4"/>
  <c r="I13" i="4" s="1"/>
  <c r="C4" i="4"/>
  <c r="C5" i="4" s="1"/>
  <c r="C3" i="4"/>
  <c r="C6" i="5"/>
  <c r="F13" i="4"/>
  <c r="G13" i="4"/>
  <c r="E16" i="4" l="1"/>
  <c r="E15" i="4"/>
  <c r="A6" i="2" l="1"/>
  <c r="B6" i="2"/>
  <c r="E6" i="2"/>
  <c r="F6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G6" i="2" l="1"/>
  <c r="D6" i="2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<sst xmlns="http://schemas.openxmlformats.org/spreadsheetml/2006/main" count="404" uniqueCount="237">
  <si>
    <t>Medium</t>
  </si>
  <si>
    <t>Các đánh giá chứa từ khóa được lọc và hiển thị.</t>
  </si>
  <si>
    <t>1. Nhập từ khóa sản phẩm vào ô tìm kiếm đánh giá</t>
  </si>
  <si>
    <t>Có 2 sản phẩm liên quan trở lên</t>
  </si>
  <si>
    <t>Tìm kiếm đánh giá qua từ khóa sản phẩm</t>
  </si>
  <si>
    <t>Low</t>
  </si>
  <si>
    <t>1. Gửi đánh giá có chứa các ký tự đặc biệt (vd: @#$%^&amp;*) và biểu tượng (vd: 😊)</t>
  </si>
  <si>
    <t>Đã đăng nhập</t>
  </si>
  <si>
    <t>Thêm đánh giá chứa ký tự đặc biệt và biểu tượng</t>
  </si>
  <si>
    <t>Đánh giá được duyệt thành công nếu nội dung mới tuân thủ quy định.</t>
  </si>
  <si>
    <t>1. Chỉnh sửa nội dung đánh giá
2. Nhấn "Gửi lại"</t>
  </si>
  <si>
    <t>Đánh giá trước đó bị hệ thống từ chối</t>
  </si>
  <si>
    <t>Thử đăng lại đánh giá đã bị từ chối</t>
  </si>
  <si>
    <t>Ảnh bị xóa thành công và phần nháp được cập nhật.</t>
  </si>
  <si>
    <t>1. Mở phần nháp đánh giá
2. Xóa 1 ảnh khỏi nội dung nháp</t>
  </si>
  <si>
    <t>Đã lưu nháp đánh giá</t>
  </si>
  <si>
    <t>Thử xóa một ảnh trong phần nháp đánh giá</t>
  </si>
  <si>
    <t>Tất cả các ảnh được tải lên và hiển thị đúng thứ tự.</t>
  </si>
  <si>
    <t>1. Nhấn "Thêm ảnh" nhiều lần
2. Chọn 5 ảnh và nhấn "Gửi"</t>
  </si>
  <si>
    <t>Thử thêm nhiều ảnh trong cùng một đánh giá</t>
  </si>
  <si>
    <t>Nội dung đánh giá hiển thị rõ ràng trong giao diện tối.</t>
  </si>
  <si>
    <t>1. Chuyển sang giao diện tối
2. Truy cập trang sản phẩm và kiểm tra đánh giá</t>
  </si>
  <si>
    <t>Giao diện hỗ trợ chế độ tối</t>
  </si>
  <si>
    <t>Kiểm tra hiển thị đánh giá trong giao diện tối</t>
  </si>
  <si>
    <t>Chỉ hiển thị các đánh giá được gửi trong thời gian lọc.</t>
  </si>
  <si>
    <t>1. Truy cập trang sản phẩm
2. Chọn bộ lọc "Đánh giá trong tuần qua"</t>
  </si>
  <si>
    <t>Có 2 đánh giá hoặc nhiều hơn</t>
  </si>
  <si>
    <t>Xem đánh giá với bộ lọc ngày</t>
  </si>
  <si>
    <t>High</t>
  </si>
  <si>
    <t>1. Gửi đánh giá kèm liên kết ngoài (URL)
2. Nhấn "Gửi"</t>
  </si>
  <si>
    <t>Đánh giá có đính kèm liên kết bên ngoài</t>
  </si>
  <si>
    <t>1. Gửi đánh giá có chứa hashtag (vd: #SảnPhẩmTốt)
2. Nhấn "Gửi"</t>
  </si>
  <si>
    <t>Kiểm tra tính năng đánh giá kèm hashtag</t>
  </si>
  <si>
    <t>1. Nhập nội dung đánh giá kèm mã giảm giá hoặc khuyến mãi khác
2. Nhấn "Gửi"</t>
  </si>
  <si>
    <t>Gửi đánh giá kèm mã giảm giá</t>
  </si>
  <si>
    <t>Đánh giá hiển thị đúng nội dung với các ngôn ngữ đã nhập.</t>
  </si>
  <si>
    <t xml:space="preserve"> 1. Gửi đánh giá chứa nhiều ngôn ngữ (vd: tiếng Việt và tiếng Anh)
2. Nhấn "Gửi"</t>
  </si>
  <si>
    <t xml:space="preserve"> Đánh giá bằng văn bản đa ngôn ngữ</t>
  </si>
  <si>
    <t>Đánh giá được gửi và hiển thị chính xác trên tất cả trình duyệt.</t>
  </si>
  <si>
    <t>1. Truy cập tiki.vn trên trình duyệt khác nhau (Chrome, Firefox)
2. Gửi đánh giá</t>
  </si>
  <si>
    <t>Đánh giá sản phẩm trên nhiều trình duyệt</t>
  </si>
  <si>
    <t>Hệ thống hiển thị thông báo "Bạn đã đạt giới hạn đánh giá trong ngày, vui lòng thử lại vào ngày mai."</t>
  </si>
  <si>
    <t>1. Gửi nhiều đánh giá đạt giới hạn cho phép trong ngày</t>
  </si>
  <si>
    <t>Tài khoản đã gửi nhiều đánh giá</t>
  </si>
  <si>
    <t>Kiểm tra thông báo khi đạt giới hạn đánh giá</t>
  </si>
  <si>
    <t>1. Gửi đánh giá có nội dung quảng cáo sản phẩm khác</t>
  </si>
  <si>
    <t xml:space="preserve">Đã đăng nhập </t>
  </si>
  <si>
    <t>Đánh giá với nội dung quảng cáo sản phẩm khác</t>
  </si>
  <si>
    <t>Hệ thống hiển thị thông báo "Tài khoản của bạn đã bị khóa tính năng đánh giá."</t>
  </si>
  <si>
    <t>1. Thử gửi đánh giá từ tài khoản bị hạn chế</t>
  </si>
  <si>
    <t>Tài khoản bị hạn chế</t>
  </si>
  <si>
    <t>Đánh giá sản phẩm bị khóa tính năng đánh giá</t>
  </si>
  <si>
    <t>Chỉ hiển thị các đánh giá có tiêu đề liên quan đến bộ lọc.</t>
  </si>
  <si>
    <t>1. Truy cập trang sản phẩm
2. Chọn lọc theo đánh giá có tiêu đề "Sản phẩm phù hợp"</t>
  </si>
  <si>
    <t>Kiểm tra khả năng lọc đánh giá theo "Sản phẩm phù hợp"</t>
  </si>
  <si>
    <t>Đánh giá được chia sẻ thành công trên mạng xã hội đã chọn.</t>
  </si>
  <si>
    <t>1. Nhấn nút "Chia sẻ" tại một đánh giá
2. Chọn nền tảng mạng xã hội (vd: Facebook)</t>
  </si>
  <si>
    <t>Chia sẻ đánh giá qua mạng xã hội</t>
  </si>
  <si>
    <t>Các đánh giá có nhiều lượt thích được ưu tiên hiển thị trước.</t>
  </si>
  <si>
    <t>1. Truy cập trang sản phẩm
2. Quan sát đánh giá hiển thị đầu tiên</t>
  </si>
  <si>
    <t>Đánh giá có nhiều lượt thích</t>
  </si>
  <si>
    <t>Xem đánh giá được ưu tiên hiển thị</t>
  </si>
  <si>
    <t>Nội dung đánh giá được lưu nháp tự động và hiển thị khi quay lại.</t>
  </si>
  <si>
    <t>1. Nhập nội dung đánh giá nhưng không nhấn "Gửi"
2. Đóng trình duyệt hoặc chuyển trang</t>
  </si>
  <si>
    <t xml:space="preserve"> Tự động lưu nháp đánh giá</t>
  </si>
  <si>
    <t>Đánh giá được gửi thành công sau khi mạng ổn định.</t>
  </si>
  <si>
    <t>1. Gửi đánh giá khi mạng không ổn định
2. Thử nhấn "Gửi lại"</t>
  </si>
  <si>
    <t>Kết nối không ổn định</t>
  </si>
  <si>
    <t>Thử tải lại khi thất bại khi gửi đánh giá</t>
  </si>
  <si>
    <t>Tất cả đánh giá được tải mượt mà không lỗi.</t>
  </si>
  <si>
    <t>1. Truy cập trang sản phẩm
2. Kiểm tra tốc độ tải và cuộn danh sách đánh giá</t>
  </si>
  <si>
    <t>Kiểm tra khả năng tải đánh giá khi có 1000 đánh giá</t>
  </si>
  <si>
    <t>Hệ thống tự động xóa đánh giá và gửi thông báo đến người dùng.</t>
  </si>
  <si>
    <t>1. Gửi đánh giá chứa từ ngữ cấm hoặc vi phạm chính sách</t>
  </si>
  <si>
    <t>Nội dung đánh giá vi phạm chính sách</t>
  </si>
  <si>
    <t>Đánh giá bị hệ thống tự động xóa</t>
  </si>
  <si>
    <t xml:space="preserve">Low </t>
  </si>
  <si>
    <t>1. Nhập đánh giá sử dụng các thẻ markdown (vd: bold, italic)
2. Nhấn "Gửi"</t>
  </si>
  <si>
    <t xml:space="preserve">Đánh giá với định dạng markdown </t>
  </si>
  <si>
    <t>Hệ thống hiển thị thông báo "Bạn đang gửi đánh giá quá nhanh, vui lòng thử lại sau."</t>
  </si>
  <si>
    <t>1. Gửi nhiều đánh giá liên tiếp trong thời gian ngắn</t>
  </si>
  <si>
    <t>Đã đăng nhập và gửi nhiều đánh giá liên tục</t>
  </si>
  <si>
    <t>Đánh giá sản phẩm bị chặn do spam</t>
  </si>
  <si>
    <t>1. Nhập nội dung đánh giá chứa số điện thoại hoặc email
2. Nhấn "Gửi"</t>
  </si>
  <si>
    <t>Đánh giá chứa số điện thoại/email</t>
  </si>
  <si>
    <t>1. Nhập đánh giá chỉ gồm emoji và nhấn "Gửi"</t>
  </si>
  <si>
    <t>Đánh giá bằng emoji</t>
  </si>
  <si>
    <t>Tất cả nội dung đánh giá được hiển thị phù hợp với ngôn ngữ được chọn.</t>
  </si>
  <si>
    <t>1. Đổi ngôn ngữ trang sang "English"
2. Truy cập đánh giá</t>
  </si>
  <si>
    <t>Trang hỗ trợ đa ngôn ngữ</t>
  </si>
  <si>
    <t>Chuyển đổi ngôn ngữ và kiểm tra đánh giá</t>
  </si>
  <si>
    <t>Chỉ hiển thị các đánh giá chứa từ khóa tìm kiếm.</t>
  </si>
  <si>
    <t>1. Truy cập trang sản phẩm
2. Nhập từ khóa vào ô tìm kiếm đánh giá</t>
  </si>
  <si>
    <t xml:space="preserve">Kiểm tra hiển thị đánh giá theo từ khóa </t>
  </si>
  <si>
    <t>Tất cả các đánh giá được hiển thị đầy đủ và chính xác.</t>
  </si>
  <si>
    <t>1. Truy cập mục "Đánh giá của tôi"</t>
  </si>
  <si>
    <t xml:space="preserve">Đã thêm ít nhất 1 đánh giá </t>
  </si>
  <si>
    <t>Xem tất cả đánh giá trong mục cá nhân</t>
  </si>
  <si>
    <t>Hệ thống lưu tạm đánh giá và hiển thị thông báo lỗi "Không thể gửi, vui lòng thử lại sau."</t>
  </si>
  <si>
    <t>1. Truy cập trang sản phẩm
2. Nhập đánh giá
3. Mất kết nối mạng khi nhấn "Gửi"</t>
  </si>
  <si>
    <t>Chưa đăng nhập</t>
  </si>
  <si>
    <t>Đánh giá sản phẩm bị ngắt kết nối</t>
  </si>
  <si>
    <t>1. Truy cập trang sản phẩm
2. Nhấn nút "Thêm video" trong phần đánh giá
3. Chọn video từ thiết bị và gửi</t>
  </si>
  <si>
    <t>Thêm đánh giá với video</t>
  </si>
  <si>
    <t>Đánh giá được tăng số lượt không thích.</t>
  </si>
  <si>
    <t>1. Truy cập trang sản phẩm
2. Nhấn "Không thích" trên một đánh giá</t>
  </si>
  <si>
    <t xml:space="preserve">Đã có đánh giá trước đó </t>
  </si>
  <si>
    <t>Kiểm tra tính năng "Không thích" đánh giá</t>
  </si>
  <si>
    <t>Đánh giá được tăng số lượt thích.</t>
  </si>
  <si>
    <t>1. Truy cập trang sản phẩm
2. Nhấn "Thích" trên một đánh giá</t>
  </si>
  <si>
    <t>Kiểm tra tính năng "Thích" đánh giá</t>
  </si>
  <si>
    <t>Đánh giá đồng bộ trên cả web và ứng dụng.</t>
  </si>
  <si>
    <t>1. Thêm đánh giá trên web
2. Kiểm tra hiển thị trên ứng dụng</t>
  </si>
  <si>
    <t>Đã thêm đánh giá trên web hoặc ứng dụng</t>
  </si>
  <si>
    <t>Kiểm tra đồng bộ đánh giá giữa app và web</t>
  </si>
  <si>
    <t>Đánh giá được gửi và hiển thị đúng như trên web.</t>
  </si>
  <si>
    <t>1. Mở ứng dụng Tiki
2. Truy cập sản phẩm
3. Nhấn "Đánh giá"</t>
  </si>
  <si>
    <t xml:space="preserve">Đã đăng nhập qua ứng dụng di động </t>
  </si>
  <si>
    <t>Đánh giá sản phẩm qua ứng dụng</t>
  </si>
  <si>
    <t>Điểm trung bình hiển thị đúng dựa trên tổng số đánh giá.</t>
  </si>
  <si>
    <t>1. Truy cập trang sản phẩm
2. Quan sát điểm trung bình từ 1-5 sao</t>
  </si>
  <si>
    <t>Có ít nhất 1 đánh giá</t>
  </si>
  <si>
    <t>Xem thống kê điểm trung bình sản phẩm</t>
  </si>
  <si>
    <t>1. Truy cập trang sản phẩm
2. Thử nhập nội dung chứa mã HTML hoặc JavaScript và nhấn "Gửi"</t>
  </si>
  <si>
    <t>Thêm đánh giá với nội dung nhúng mã độc</t>
  </si>
  <si>
    <t>Chỉ hiển thị các đánh giá có 5 sao.</t>
  </si>
  <si>
    <t>1. Truy cập trang sản phẩm
2. Chọn lọc "5 sao"</t>
  </si>
  <si>
    <t>Kiểm tra hiển thị đánh giá theo số sao</t>
  </si>
  <si>
    <t>Các đánh giá hiển thị đúng theo thứ tự mới nhất trước.</t>
  </si>
  <si>
    <t>Hệ thống hiển thị thông báo "Báo cáo của bạn đã được gửi."</t>
  </si>
  <si>
    <t>1. Truy cập trang sản phẩm
2. Nhấn vào "Báo cáo" đánh giá không phù hợp
3. Chọn lý do và nhấn "Gửi báo cáo"</t>
  </si>
  <si>
    <t>Đã đăng nhập, có đánh giá trên sản phẩm</t>
  </si>
  <si>
    <t>Báo cáo đánh giá không phù hợp</t>
  </si>
  <si>
    <t>Hệ thống yêu cầu nhập nội dung đánh giá.</t>
  </si>
  <si>
    <t>1. Truy cập trang sản phẩm
2. Để trống nội dung đánh giá và nhấn "Gửi"</t>
  </si>
  <si>
    <t>Đánh giá sản phẩm với nội dung trống</t>
  </si>
  <si>
    <t>Hệ thống hiển thị thông báo lỗi "Ảnh vượt quá dung lượng cho phép."</t>
  </si>
  <si>
    <t>1. Truy cập trang sản phẩm
2. Thêm ảnh có dung lượng vượt 10MB và nhấn "Gửi"</t>
  </si>
  <si>
    <t>Đánh giá sản phẩm với ảnh quá dung lượng</t>
  </si>
  <si>
    <t>Tiêu đề và nội dung được lưu và hiển thị đúng.</t>
  </si>
  <si>
    <t>1. Truy cập trang sản phẩm
2. Nhập tiêu đề, nội dung đánh giá và nhấn "Gửi"</t>
  </si>
  <si>
    <t>Đã đăng nhập và mua sản phẩm</t>
  </si>
  <si>
    <t xml:space="preserve">Thêm đánh giá với tiêu đề và nội dung </t>
  </si>
  <si>
    <t>1. Truy cập trang sản phẩm
2. Thử nhập đánh giá với từ ngữ bị cấm và nhấn "Gửi"</t>
  </si>
  <si>
    <t>Đánh giá với từ ngữ không hợp lệ</t>
  </si>
  <si>
    <t>Ảnh được tải lên và hiển thị trong đánh giá.</t>
  </si>
  <si>
    <t>1. Truy cập trang sản phẩm
2. Nhấn nút "Thêm ảnh" trong phần đánh giá
3. Chọn ảnh từ thiết bị và gửi</t>
  </si>
  <si>
    <t>Thêm ảnh vào đánh giá</t>
  </si>
  <si>
    <t>1. Truy cập trang sản phẩm
2. Thử nhập đánh giá vượt quá giới hạn 1000 ký tự và nhấn "Gửi"</t>
  </si>
  <si>
    <t xml:space="preserve">Kiểm tra giới hạn ký tự đánh giá </t>
  </si>
  <si>
    <t>Hệ thống yêu cầu người dùng đăng nhập trước khi đánh giá.</t>
  </si>
  <si>
    <t>1. Truy cập trang sản phẩm
2. Thử nhấn nút "Đánh giá"</t>
  </si>
  <si>
    <t>Đánh giá sản phẩm khi không đăng nhập</t>
  </si>
  <si>
    <t>Đánh giá bị xóa và không còn hiển thị trên trang sản phẩm.</t>
  </si>
  <si>
    <t>1. Truy cập mục "Đánh giá của tôi"
2. Nhấn nút "Xóa</t>
  </si>
  <si>
    <t>Xóa đánh giá đã đăng</t>
  </si>
  <si>
    <t>Đánh giá được cập nhật với nội dung mới.</t>
  </si>
  <si>
    <t>Đã có đánh giá trước đó</t>
  </si>
  <si>
    <t>Chỉnh sửa đánh giá đã đăng</t>
  </si>
  <si>
    <t>Các đánh giá 5 sao được hiển thị đúng nội dung và người dùng.</t>
  </si>
  <si>
    <t>1. Truy cập trang sản phẩm
2. Quan sát danh sách đánh giá</t>
  </si>
  <si>
    <t>Đã có ít nhất 1 đánh giá 5 sao</t>
  </si>
  <si>
    <t xml:space="preserve">Kiểm tra hiển thị đánh giá 5 sao </t>
  </si>
  <si>
    <t>Đánh giá được hiển thị tại trang sản phẩm.</t>
  </si>
  <si>
    <t>1. Truy cập mục "Đơn hàng của tôi"
2. Nhấn "Đánh giá sản phẩm"
3. Nhập đánh giá vào ô văn bản và nhấn nút "Gửi"</t>
  </si>
  <si>
    <t>Thêm đánh giá cho sản phẩm đã mua</t>
  </si>
  <si>
    <t xml:space="preserve">Hệ thống hiển thị màn hình chính của tài khoản. </t>
  </si>
  <si>
    <t>Tài khoản đã được đăng ký</t>
  </si>
  <si>
    <t xml:space="preserve">Đăng nhập thành công để đánh giá </t>
  </si>
  <si>
    <t>Note</t>
  </si>
  <si>
    <t>Priority</t>
  </si>
  <si>
    <t>Test date</t>
  </si>
  <si>
    <t>Result</t>
  </si>
  <si>
    <t>Inter-test case Dependence</t>
  </si>
  <si>
    <t>Expected Output</t>
  </si>
  <si>
    <t>Test Case Procedure</t>
  </si>
  <si>
    <t>Preconditions</t>
  </si>
  <si>
    <t>Test Case Description</t>
  </si>
  <si>
    <t>ID</t>
  </si>
  <si>
    <t>Skipped</t>
  </si>
  <si>
    <t>Untested</t>
  </si>
  <si>
    <t>Number of Test cases</t>
  </si>
  <si>
    <t>Blocked</t>
  </si>
  <si>
    <t>Failed</t>
  </si>
  <si>
    <t>Passed</t>
  </si>
  <si>
    <t>Phạm Vĩnh Phúc</t>
  </si>
  <si>
    <t>Tester</t>
  </si>
  <si>
    <t>Test requirement</t>
  </si>
  <si>
    <t>Module Code</t>
  </si>
  <si>
    <t>Product Reviews and Ratings</t>
  </si>
  <si>
    <t>Bước 1: Vào mục "Đánh giá sản phẩm" 
Bước 2: Xem tất cả đánh giá.
Bước 3: Bấm chọn "Sửa đánh giá", sau đó:
-Điều chỉnh số sao hoặc nội dung
-Bấm “Cập nhập đánh giá” để hoàn thành.
Bước 4: Sau khi cập nhật, đánh giá sẽ được kiểm duyệt lại.</t>
  </si>
  <si>
    <t>1. Truy cập tiki
2. Nhấn vào nút "Đăng nhập"
3. Nhập số điện thoại và mật khẩu
4. Nhấn "Đăng nhập"</t>
  </si>
  <si>
    <t>Đánh giá sản phẩm chưa mua</t>
  </si>
  <si>
    <t>1. Truy cập trang sản phẩm.
2. Không tìm thấy nút "Đánh giá"</t>
  </si>
  <si>
    <t>Không có phần đánh giá khi sản phẩm chưa mua và chưa hoàn thành đơn hàng.</t>
  </si>
  <si>
    <t>Tiki xin từ chối duyệt đăng nhận xét.</t>
  </si>
  <si>
    <t>Kiểm tra hiển thị đánh giá theo thứ tự "mới nhất"</t>
  </si>
  <si>
    <t>1. Truy cập trang sản phẩm
2. Chọn lọc theo "Mới nhất"</t>
  </si>
  <si>
    <t>Bình luận đánh giá</t>
  </si>
  <si>
    <t>Hệ thống hiển thị thông báo "Gửi câu trả lời thành công".</t>
  </si>
  <si>
    <t>1. Truy cập trang sản phẩm
2. Chọn biểu tượng bình luận, nhập bình luận và nhấn gửi.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</si>
  <si>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</si>
  <si>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</si>
  <si>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</si>
  <si>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</si>
  <si>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</si>
  <si>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</si>
  <si>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</si>
  <si>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</si>
  <si>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</si>
  <si>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</si>
  <si>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</si>
  <si>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</si>
  <si>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</si>
  <si>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</si>
  <si>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</si>
  <si>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</si>
  <si>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</si>
  <si>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</si>
  <si>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</si>
  <si>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PRR</t>
  </si>
  <si>
    <t>PRR-001</t>
  </si>
  <si>
    <t>PRR- 002</t>
  </si>
  <si>
    <t>Pham Vinh Phuc</t>
  </si>
  <si>
    <t>Tran Thi Thanh Nga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</si>
  <si>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</si>
  <si>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</si>
  <si>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</si>
  <si>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</si>
  <si>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</si>
  <si>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</si>
  <si>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</si>
  <si>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</si>
  <si>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</si>
  <si>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</t>
  </si>
  <si>
    <t>Create sample file of Test Case</t>
  </si>
  <si>
    <t>Product Reviews and Ratings_Software Requirements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</si>
</sst>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"/>
  </numFmts>
  <fonts count="3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i/>
      <sz val="10"/>
      <color indexed="17"/>
      <name val="Tahoma"/>
      <family val="2"/>
    </font>
    <font>
      <b/>
      <sz val="10"/>
      <name val="Tahoma"/>
      <family val="2"/>
    </font>
    <font>
      <b/>
      <sz val="8"/>
      <color indexed="8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theme="1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/>
    <xf numFmtId="0" fontId="2" fillId="2" borderId="1" xfId="1" applyFont="1" applyFill="1" applyBorder="1" applyAlignment="1">
      <alignment vertical="top" wrapText="1"/>
    </xf>
    <xf numFmtId="14" fontId="2" fillId="2" borderId="2" xfId="2" applyNumberFormat="1" applyFont="1" applyFill="1" applyBorder="1" applyAlignment="1">
      <alignment vertical="top" wrapText="1"/>
    </xf>
    <xf numFmtId="0" fontId="2" fillId="2" borderId="3" xfId="2" applyFont="1" applyFill="1" applyBorder="1" applyAlignment="1">
      <alignment vertical="top" wrapText="1"/>
    </xf>
    <xf numFmtId="0" fontId="11" fillId="0" borderId="4" xfId="1" applyFont="1" applyBorder="1" applyAlignment="1">
      <alignment horizontal="left" vertical="top" wrapText="1"/>
    </xf>
    <xf numFmtId="0" fontId="2" fillId="2" borderId="4" xfId="2" applyNumberFormat="1" applyFont="1" applyFill="1" applyBorder="1" applyAlignment="1">
      <alignment vertical="top" wrapText="1"/>
    </xf>
    <xf numFmtId="0" fontId="2" fillId="2" borderId="5" xfId="1" applyFont="1" applyFill="1" applyBorder="1" applyAlignment="1">
      <alignment vertical="top" wrapText="1"/>
    </xf>
    <xf numFmtId="14" fontId="2" fillId="2" borderId="5" xfId="2" applyNumberFormat="1" applyFont="1" applyFill="1" applyBorder="1" applyAlignment="1">
      <alignment vertical="top" wrapText="1"/>
    </xf>
    <xf numFmtId="0" fontId="2" fillId="2" borderId="6" xfId="2" applyFont="1" applyFill="1" applyBorder="1" applyAlignment="1">
      <alignment vertical="top" wrapText="1"/>
    </xf>
    <xf numFmtId="0" fontId="11" fillId="0" borderId="7" xfId="1" applyFont="1" applyBorder="1" applyAlignment="1">
      <alignment horizontal="left" vertical="top" wrapText="1"/>
    </xf>
    <xf numFmtId="0" fontId="2" fillId="2" borderId="8" xfId="2" applyNumberFormat="1" applyFont="1" applyFill="1" applyBorder="1" applyAlignment="1">
      <alignment vertical="top" wrapText="1"/>
    </xf>
    <xf numFmtId="0" fontId="2" fillId="2" borderId="9" xfId="1" applyFont="1" applyFill="1" applyBorder="1" applyAlignment="1">
      <alignment vertical="top" wrapText="1"/>
    </xf>
    <xf numFmtId="14" fontId="2" fillId="2" borderId="9" xfId="2" applyNumberFormat="1" applyFont="1" applyFill="1" applyBorder="1" applyAlignment="1">
      <alignment vertical="top" wrapText="1"/>
    </xf>
    <xf numFmtId="0" fontId="2" fillId="2" borderId="10" xfId="2" applyFont="1" applyFill="1" applyBorder="1" applyAlignment="1">
      <alignment vertical="top" wrapText="1"/>
    </xf>
    <xf numFmtId="0" fontId="11" fillId="0" borderId="4" xfId="1" applyFont="1" applyBorder="1" applyAlignment="1">
      <alignment horizontal="left" vertical="top" wrapText="1"/>
    </xf>
    <xf numFmtId="0" fontId="2" fillId="2" borderId="11" xfId="2" applyNumberFormat="1" applyFont="1" applyFill="1" applyBorder="1" applyAlignment="1">
      <alignment vertical="top" wrapText="1"/>
    </xf>
    <xf numFmtId="14" fontId="2" fillId="2" borderId="10" xfId="2" applyNumberFormat="1" applyFont="1" applyFill="1" applyBorder="1" applyAlignment="1">
      <alignment vertical="top" wrapText="1"/>
    </xf>
    <xf numFmtId="0" fontId="12" fillId="0" borderId="4" xfId="1" applyFont="1" applyBorder="1" applyAlignment="1">
      <alignment horizontal="left" vertical="top"/>
    </xf>
    <xf numFmtId="0" fontId="12" fillId="0" borderId="4" xfId="1" applyFont="1" applyBorder="1" applyAlignment="1">
      <alignment horizontal="left" vertical="top" wrapText="1"/>
    </xf>
    <xf numFmtId="0" fontId="2" fillId="2" borderId="12" xfId="2" applyFont="1" applyFill="1" applyBorder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0" fontId="4" fillId="2" borderId="0" xfId="1" applyFont="1" applyFill="1" applyAlignment="1"/>
    <xf numFmtId="0" fontId="5" fillId="2" borderId="0" xfId="2" applyFont="1" applyFill="1" applyBorder="1" applyAlignment="1">
      <alignment horizontal="left" vertical="center"/>
    </xf>
    <xf numFmtId="0" fontId="3" fillId="2" borderId="0" xfId="1" applyFont="1" applyFill="1" applyBorder="1"/>
    <xf numFmtId="0" fontId="2" fillId="2" borderId="9" xfId="1" applyFont="1" applyFill="1" applyBorder="1"/>
    <xf numFmtId="0" fontId="5" fillId="2" borderId="0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7" xfId="2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wrapText="1"/>
    </xf>
    <xf numFmtId="0" fontId="2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4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3" fillId="2" borderId="0" xfId="1" applyFont="1" applyFill="1" applyAlignment="1">
      <alignment wrapText="1"/>
    </xf>
    <xf numFmtId="0" fontId="9" fillId="2" borderId="20" xfId="2" applyFont="1" applyFill="1" applyBorder="1" applyAlignment="1">
      <alignment horizontal="left" wrapText="1"/>
    </xf>
    <xf numFmtId="0" fontId="9" fillId="2" borderId="19" xfId="2" applyFont="1" applyFill="1" applyBorder="1" applyAlignment="1">
      <alignment horizontal="left" wrapText="1"/>
    </xf>
    <xf numFmtId="0" fontId="2" fillId="2" borderId="0" xfId="1" applyFont="1" applyFill="1" applyAlignment="1">
      <alignment wrapText="1"/>
    </xf>
    <xf numFmtId="0" fontId="9" fillId="2" borderId="0" xfId="1" applyFont="1" applyFill="1" applyAlignment="1" applyProtection="1">
      <alignment wrapText="1"/>
    </xf>
    <xf numFmtId="0" fontId="2" fillId="2" borderId="0" xfId="1" applyFont="1" applyFill="1" applyBorder="1" applyAlignment="1">
      <alignment wrapText="1"/>
    </xf>
    <xf numFmtId="0" fontId="4" fillId="2" borderId="0" xfId="1" applyFont="1" applyFill="1" applyBorder="1" applyAlignment="1">
      <alignment wrapText="1"/>
    </xf>
    <xf numFmtId="0" fontId="4" fillId="2" borderId="21" xfId="1" applyFont="1" applyFill="1" applyBorder="1" applyAlignment="1"/>
    <xf numFmtId="0" fontId="13" fillId="0" borderId="4" xfId="3" applyBorder="1" applyAlignment="1">
      <alignment horizontal="left" vertical="top" wrapText="1"/>
    </xf>
    <xf numFmtId="0" fontId="14" fillId="4" borderId="0" xfId="0" applyFont="1" applyFill="1" applyBorder="1" applyAlignment="1"/>
    <xf numFmtId="0" fontId="17" fillId="4" borderId="0" xfId="0" applyFont="1" applyFill="1" applyBorder="1" applyAlignment="1"/>
    <xf numFmtId="15" fontId="14" fillId="4" borderId="0" xfId="0" applyNumberFormat="1" applyFont="1" applyFill="1" applyBorder="1" applyAlignment="1"/>
    <xf numFmtId="0" fontId="18" fillId="4" borderId="22" xfId="0" applyFont="1" applyFill="1" applyBorder="1" applyAlignment="1">
      <alignment horizontal="left" vertical="center"/>
    </xf>
    <xf numFmtId="0" fontId="18" fillId="4" borderId="24" xfId="0" applyFont="1" applyFill="1" applyBorder="1" applyAlignment="1">
      <alignment horizontal="left"/>
    </xf>
    <xf numFmtId="0" fontId="14" fillId="4" borderId="24" xfId="0" applyFont="1" applyFill="1" applyBorder="1" applyAlignment="1">
      <alignment vertical="top"/>
    </xf>
    <xf numFmtId="0" fontId="18" fillId="4" borderId="22" xfId="0" applyFont="1" applyFill="1" applyBorder="1" applyAlignment="1">
      <alignment vertical="center"/>
    </xf>
    <xf numFmtId="14" fontId="18" fillId="4" borderId="24" xfId="0" applyNumberFormat="1" applyFont="1" applyFill="1" applyBorder="1" applyAlignment="1">
      <alignment horizontal="left"/>
    </xf>
    <xf numFmtId="0" fontId="19" fillId="4" borderId="24" xfId="0" applyFont="1" applyFill="1" applyBorder="1" applyAlignment="1">
      <alignment vertical="top"/>
    </xf>
    <xf numFmtId="0" fontId="18" fillId="4" borderId="0" xfId="0" applyFont="1" applyFill="1" applyBorder="1" applyAlignment="1"/>
    <xf numFmtId="0" fontId="19" fillId="4" borderId="0" xfId="0" applyFont="1" applyFill="1" applyBorder="1" applyAlignment="1"/>
    <xf numFmtId="0" fontId="14" fillId="4" borderId="26" xfId="0" applyFont="1" applyFill="1" applyBorder="1" applyAlignment="1"/>
    <xf numFmtId="0" fontId="20" fillId="5" borderId="27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 wrapText="1"/>
    </xf>
    <xf numFmtId="0" fontId="20" fillId="5" borderId="29" xfId="0" applyFont="1" applyFill="1" applyBorder="1" applyAlignment="1">
      <alignment horizontal="center"/>
    </xf>
    <xf numFmtId="0" fontId="20" fillId="5" borderId="30" xfId="0" applyFont="1" applyFill="1" applyBorder="1" applyAlignment="1">
      <alignment horizontal="center" wrapText="1"/>
    </xf>
    <xf numFmtId="0" fontId="14" fillId="4" borderId="31" xfId="0" applyFont="1" applyFill="1" applyBorder="1" applyAlignment="1">
      <alignment horizontal="center"/>
    </xf>
    <xf numFmtId="0" fontId="14" fillId="4" borderId="32" xfId="0" applyFont="1" applyFill="1" applyBorder="1" applyAlignment="1"/>
    <xf numFmtId="0" fontId="14" fillId="4" borderId="32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21" fillId="5" borderId="35" xfId="0" applyFont="1" applyFill="1" applyBorder="1" applyAlignment="1">
      <alignment horizontal="center"/>
    </xf>
    <xf numFmtId="0" fontId="20" fillId="5" borderId="36" xfId="0" applyFont="1" applyFill="1" applyBorder="1" applyAlignment="1"/>
    <xf numFmtId="0" fontId="21" fillId="5" borderId="36" xfId="0" applyFont="1" applyFill="1" applyBorder="1" applyAlignment="1">
      <alignment horizontal="center"/>
    </xf>
    <xf numFmtId="0" fontId="21" fillId="5" borderId="37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0" fontId="14" fillId="4" borderId="0" xfId="0" applyNumberFormat="1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left"/>
    </xf>
    <xf numFmtId="2" fontId="22" fillId="4" borderId="0" xfId="0" applyNumberFormat="1" applyFont="1" applyFill="1" applyBorder="1" applyAlignment="1">
      <alignment horizontal="right" wrapText="1"/>
    </xf>
    <xf numFmtId="0" fontId="23" fillId="4" borderId="0" xfId="0" applyFont="1" applyFill="1" applyBorder="1" applyAlignment="1">
      <alignment horizontal="center" wrapText="1"/>
    </xf>
    <xf numFmtId="0" fontId="0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25" fillId="4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4" borderId="0" xfId="0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24" fillId="4" borderId="0" xfId="0" applyFont="1" applyFill="1" applyBorder="1" applyAlignment="1"/>
    <xf numFmtId="0" fontId="28" fillId="4" borderId="22" xfId="0" applyFont="1" applyFill="1" applyBorder="1" applyAlignment="1">
      <alignment horizontal="left"/>
    </xf>
    <xf numFmtId="0" fontId="24" fillId="0" borderId="38" xfId="0" applyFont="1" applyBorder="1" applyAlignment="1">
      <alignment horizontal="left" vertical="center"/>
    </xf>
    <xf numFmtId="0" fontId="24" fillId="0" borderId="24" xfId="0" applyFont="1" applyBorder="1" applyAlignment="1"/>
    <xf numFmtId="164" fontId="29" fillId="0" borderId="24" xfId="0" applyNumberFormat="1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8" fillId="4" borderId="0" xfId="0" applyFont="1" applyFill="1" applyBorder="1" applyAlignment="1"/>
    <xf numFmtId="0" fontId="28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15" fontId="30" fillId="5" borderId="47" xfId="0" applyNumberFormat="1" applyFont="1" applyFill="1" applyBorder="1" applyAlignment="1">
      <alignment horizontal="center" vertical="center"/>
    </xf>
    <xf numFmtId="0" fontId="30" fillId="5" borderId="28" xfId="0" applyFont="1" applyFill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24" fillId="0" borderId="0" xfId="0" applyFont="1" applyAlignment="1">
      <alignment vertical="top"/>
    </xf>
    <xf numFmtId="14" fontId="29" fillId="0" borderId="49" xfId="0" applyNumberFormat="1" applyFont="1" applyBorder="1" applyAlignment="1">
      <alignment vertical="top" wrapText="1"/>
    </xf>
    <xf numFmtId="49" fontId="24" fillId="0" borderId="32" xfId="0" applyNumberFormat="1" applyFont="1" applyBorder="1" applyAlignment="1">
      <alignment vertical="top"/>
    </xf>
    <xf numFmtId="0" fontId="24" fillId="0" borderId="32" xfId="0" applyFont="1" applyBorder="1" applyAlignment="1">
      <alignment vertical="top"/>
    </xf>
    <xf numFmtId="0" fontId="29" fillId="0" borderId="50" xfId="0" applyFont="1" applyBorder="1" applyAlignment="1">
      <alignment vertical="top" wrapText="1"/>
    </xf>
    <xf numFmtId="15" fontId="24" fillId="0" borderId="49" xfId="0" applyNumberFormat="1" applyFont="1" applyBorder="1" applyAlignment="1">
      <alignment vertical="top"/>
    </xf>
    <xf numFmtId="0" fontId="24" fillId="0" borderId="50" xfId="0" applyFont="1" applyBorder="1" applyAlignment="1">
      <alignment vertical="top"/>
    </xf>
    <xf numFmtId="15" fontId="24" fillId="0" borderId="51" xfId="0" applyNumberFormat="1" applyFont="1" applyBorder="1" applyAlignment="1">
      <alignment vertical="top"/>
    </xf>
    <xf numFmtId="49" fontId="24" fillId="0" borderId="36" xfId="0" applyNumberFormat="1" applyFont="1" applyBorder="1" applyAlignment="1">
      <alignment vertical="top"/>
    </xf>
    <xf numFmtId="0" fontId="24" fillId="0" borderId="36" xfId="0" applyFont="1" applyBorder="1" applyAlignment="1">
      <alignment vertical="top"/>
    </xf>
    <xf numFmtId="0" fontId="24" fillId="0" borderId="52" xfId="0" applyFont="1" applyBorder="1" applyAlignment="1">
      <alignment vertical="top"/>
    </xf>
    <xf numFmtId="0" fontId="26" fillId="0" borderId="23" xfId="0" applyFont="1" applyBorder="1" applyAlignment="1">
      <alignment horizontal="center" vertical="center"/>
    </xf>
    <xf numFmtId="0" fontId="27" fillId="0" borderId="25" xfId="0" applyFont="1" applyBorder="1"/>
    <xf numFmtId="0" fontId="27" fillId="0" borderId="24" xfId="0" applyFont="1" applyBorder="1"/>
    <xf numFmtId="0" fontId="29" fillId="0" borderId="23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8" fillId="4" borderId="39" xfId="0" applyFont="1" applyFill="1" applyBorder="1" applyAlignment="1">
      <alignment horizontal="left" vertical="center"/>
    </xf>
    <xf numFmtId="0" fontId="27" fillId="0" borderId="43" xfId="0" applyFont="1" applyBorder="1"/>
    <xf numFmtId="0" fontId="29" fillId="0" borderId="40" xfId="0" applyFont="1" applyBorder="1" applyAlignment="1">
      <alignment horizontal="left" vertical="center"/>
    </xf>
    <xf numFmtId="0" fontId="27" fillId="0" borderId="41" xfId="0" applyFont="1" applyBorder="1"/>
    <xf numFmtId="0" fontId="27" fillId="0" borderId="42" xfId="0" applyFont="1" applyBorder="1"/>
    <xf numFmtId="0" fontId="27" fillId="0" borderId="44" xfId="0" applyFont="1" applyBorder="1"/>
    <xf numFmtId="0" fontId="27" fillId="0" borderId="45" xfId="0" applyFont="1" applyBorder="1"/>
    <xf numFmtId="0" fontId="27" fillId="0" borderId="46" xfId="0" applyFont="1" applyBorder="1"/>
    <xf numFmtId="0" fontId="4" fillId="2" borderId="4" xfId="1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vertical="top" wrapText="1"/>
    </xf>
    <xf numFmtId="0" fontId="16" fillId="0" borderId="25" xfId="0" applyFont="1" applyBorder="1"/>
    <xf numFmtId="0" fontId="16" fillId="0" borderId="24" xfId="0" applyFont="1" applyBorder="1"/>
    <xf numFmtId="0" fontId="15" fillId="4" borderId="0" xfId="0" applyFont="1" applyFill="1" applyBorder="1" applyAlignment="1">
      <alignment horizontal="center"/>
    </xf>
    <xf numFmtId="0" fontId="16" fillId="0" borderId="0" xfId="0" applyFont="1" applyBorder="1"/>
    <xf numFmtId="0" fontId="19" fillId="4" borderId="23" xfId="0" applyFont="1" applyFill="1" applyBorder="1" applyAlignment="1">
      <alignment horizontal="left"/>
    </xf>
    <xf numFmtId="0" fontId="18" fillId="4" borderId="23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Sheet1" xfId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m/d/yyyy"/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8"/>
        </top>
        <bottom style="thin">
          <color indexed="8"/>
        </bottom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6" displayName="Table16" ref="A8:J62" totalsRowShown="0" headerRowDxfId="11" tableBorderDxfId="10" headerRowCellStyle="Normal_Sheet1">
  <autoFilter ref="A8:J62"/>
  <tableColumns count="10">
    <tableColumn id="1" name="ID" dataDxfId="9" dataCellStyle="Normal_Sheet1">
      <calculatedColumnFormula>IF(OR(B9&lt;&gt;"",E9&lt;&gt;""),"["&amp;TEXT($B$2,"##")&amp;"-"&amp;TEXT(ROW()-8,"0##")&amp;"]","")</calculatedColumnFormula>
    </tableColumn>
    <tableColumn id="2" name="Test Case Description" dataDxfId="8"/>
    <tableColumn id="10" name="Preconditions" dataDxfId="7"/>
    <tableColumn id="3" name="Test Case Procedure" dataDxfId="6"/>
    <tableColumn id="4" name="Expected Output" dataDxfId="5"/>
    <tableColumn id="5" name="Inter-test case Dependence" dataDxfId="4"/>
    <tableColumn id="6" name="Result" dataDxfId="3" dataCellStyle="Normal_Sheet1"/>
    <tableColumn id="7" name="Test date" dataDxfId="2" dataCellStyle="Normal_Sheet1"/>
    <tableColumn id="11" name="Priority" dataDxfId="1" dataCellStyle="Normal_Sheet1"/>
    <tableColumn id="8" name="No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ki.vn/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B12" sqref="B12"/>
    </sheetView>
  </sheetViews>
  <sheetFormatPr defaultRowHeight="14.4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8" width="11.44140625" customWidth="1"/>
  </cols>
  <sheetData>
    <row r="1" spans="1:8">
      <c r="A1" s="85"/>
      <c r="B1" s="86"/>
      <c r="C1" s="85"/>
      <c r="D1" s="85"/>
      <c r="E1" s="85"/>
      <c r="F1" s="85"/>
      <c r="G1" s="85"/>
      <c r="H1" s="85"/>
    </row>
    <row r="2" spans="1:8" ht="27.6">
      <c r="A2" s="87"/>
      <c r="B2" s="114" t="s">
        <v>225</v>
      </c>
      <c r="C2" s="115"/>
      <c r="D2" s="115"/>
      <c r="E2" s="115"/>
      <c r="F2" s="115"/>
      <c r="G2" s="116"/>
      <c r="H2" s="88"/>
    </row>
    <row r="3" spans="1:8">
      <c r="A3" s="85"/>
      <c r="B3" s="89"/>
      <c r="C3" s="90"/>
      <c r="D3" s="85"/>
      <c r="E3" s="85"/>
      <c r="F3" s="91"/>
      <c r="G3" s="85"/>
      <c r="H3" s="85"/>
    </row>
    <row r="4" spans="1:8">
      <c r="A4" s="85"/>
      <c r="B4" s="92" t="s">
        <v>202</v>
      </c>
      <c r="C4" s="117" t="s">
        <v>189</v>
      </c>
      <c r="D4" s="118"/>
      <c r="E4" s="119"/>
      <c r="F4" s="92" t="s">
        <v>203</v>
      </c>
      <c r="G4" s="93" t="s">
        <v>223</v>
      </c>
      <c r="H4" s="85"/>
    </row>
    <row r="5" spans="1:8">
      <c r="A5" s="85"/>
      <c r="B5" s="92" t="s">
        <v>204</v>
      </c>
      <c r="C5" s="117" t="s">
        <v>220</v>
      </c>
      <c r="D5" s="118"/>
      <c r="E5" s="119"/>
      <c r="F5" s="92" t="s">
        <v>205</v>
      </c>
      <c r="G5" s="94" t="s">
        <v>224</v>
      </c>
      <c r="H5" s="85"/>
    </row>
    <row r="6" spans="1:8">
      <c r="A6" s="85"/>
      <c r="B6" s="120" t="s">
        <v>206</v>
      </c>
      <c r="C6" s="122" t="str">
        <f>C5&amp;"_TestCase_V1.0"</f>
        <v>PRR_TestCase_V1.0</v>
      </c>
      <c r="D6" s="123"/>
      <c r="E6" s="124"/>
      <c r="F6" s="92" t="s">
        <v>207</v>
      </c>
      <c r="G6" s="95">
        <v>45597</v>
      </c>
      <c r="H6" s="85"/>
    </row>
    <row r="7" spans="1:8">
      <c r="A7" s="85"/>
      <c r="B7" s="121"/>
      <c r="C7" s="125"/>
      <c r="D7" s="126"/>
      <c r="E7" s="127"/>
      <c r="F7" s="92" t="s">
        <v>226</v>
      </c>
      <c r="G7" s="96">
        <v>1</v>
      </c>
      <c r="H7" s="85"/>
    </row>
    <row r="8" spans="1:8">
      <c r="A8" s="85"/>
      <c r="B8" s="97"/>
      <c r="C8" s="90"/>
      <c r="D8" s="85"/>
      <c r="E8" s="85"/>
      <c r="F8" s="89"/>
      <c r="G8" s="90"/>
      <c r="H8" s="85"/>
    </row>
    <row r="9" spans="1:8">
      <c r="A9" s="85"/>
      <c r="B9" s="86"/>
      <c r="C9" s="85"/>
      <c r="D9" s="85"/>
      <c r="E9" s="85"/>
      <c r="F9" s="85"/>
      <c r="G9" s="85"/>
      <c r="H9" s="85"/>
    </row>
    <row r="10" spans="1:8">
      <c r="A10" s="85"/>
      <c r="B10" s="98" t="s">
        <v>227</v>
      </c>
      <c r="C10" s="85"/>
      <c r="D10" s="85"/>
      <c r="E10" s="85"/>
      <c r="F10" s="85"/>
      <c r="G10" s="85"/>
      <c r="H10" s="85"/>
    </row>
    <row r="11" spans="1:8">
      <c r="A11" s="99"/>
      <c r="B11" s="100" t="s">
        <v>228</v>
      </c>
      <c r="C11" s="101" t="s">
        <v>226</v>
      </c>
      <c r="D11" s="101" t="s">
        <v>229</v>
      </c>
      <c r="E11" s="101" t="s">
        <v>230</v>
      </c>
      <c r="F11" s="101" t="s">
        <v>231</v>
      </c>
      <c r="G11" s="102" t="s">
        <v>232</v>
      </c>
      <c r="H11" s="99"/>
    </row>
    <row r="12" spans="1:8" ht="26.4">
      <c r="A12" s="103"/>
      <c r="B12" s="104">
        <v>45597</v>
      </c>
      <c r="C12" s="105" t="s">
        <v>233</v>
      </c>
      <c r="D12" s="103"/>
      <c r="E12" s="106" t="s">
        <v>234</v>
      </c>
      <c r="F12" s="106" t="s">
        <v>235</v>
      </c>
      <c r="G12" s="107" t="s">
        <v>236</v>
      </c>
      <c r="H12" s="103"/>
    </row>
    <row r="13" spans="1:8">
      <c r="A13" s="103"/>
      <c r="B13" s="108"/>
      <c r="C13" s="105"/>
      <c r="D13" s="106"/>
      <c r="E13" s="106"/>
      <c r="F13" s="106"/>
      <c r="G13" s="109"/>
      <c r="H13" s="103"/>
    </row>
    <row r="14" spans="1:8">
      <c r="A14" s="103"/>
      <c r="B14" s="108"/>
      <c r="C14" s="105"/>
      <c r="D14" s="106"/>
      <c r="E14" s="106"/>
      <c r="F14" s="106"/>
      <c r="G14" s="109"/>
      <c r="H14" s="103"/>
    </row>
    <row r="15" spans="1:8">
      <c r="A15" s="103"/>
      <c r="B15" s="108"/>
      <c r="C15" s="105"/>
      <c r="D15" s="106"/>
      <c r="E15" s="106"/>
      <c r="F15" s="106"/>
      <c r="G15" s="109"/>
      <c r="H15" s="103"/>
    </row>
    <row r="16" spans="1:8">
      <c r="A16" s="103"/>
      <c r="B16" s="108"/>
      <c r="C16" s="105"/>
      <c r="D16" s="106"/>
      <c r="E16" s="106"/>
      <c r="F16" s="106"/>
      <c r="G16" s="109"/>
      <c r="H16" s="103"/>
    </row>
    <row r="17" spans="1:8">
      <c r="A17" s="103"/>
      <c r="B17" s="108"/>
      <c r="C17" s="105"/>
      <c r="D17" s="106"/>
      <c r="E17" s="106"/>
      <c r="F17" s="106"/>
      <c r="G17" s="109"/>
      <c r="H17" s="103"/>
    </row>
    <row r="18" spans="1:8">
      <c r="A18" s="103"/>
      <c r="B18" s="110"/>
      <c r="C18" s="111"/>
      <c r="D18" s="112"/>
      <c r="E18" s="112"/>
      <c r="F18" s="112"/>
      <c r="G18" s="113"/>
      <c r="H18" s="103"/>
    </row>
    <row r="19" spans="1:8">
      <c r="A19" s="85"/>
      <c r="B19" s="86"/>
      <c r="C19" s="85"/>
      <c r="D19" s="85"/>
      <c r="E19" s="85"/>
      <c r="F19" s="85"/>
      <c r="G19" s="85"/>
      <c r="H19" s="85"/>
    </row>
    <row r="20" spans="1:8">
      <c r="A20" s="85"/>
      <c r="B20" s="86"/>
      <c r="C20" s="85"/>
      <c r="D20" s="85"/>
      <c r="E20" s="85"/>
      <c r="F20" s="85"/>
      <c r="G20" s="85"/>
      <c r="H20" s="85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62"/>
  <sheetViews>
    <sheetView zoomScale="90" zoomScaleNormal="100" workbookViewId="0">
      <selection activeCell="A2" sqref="A2"/>
    </sheetView>
  </sheetViews>
  <sheetFormatPr defaultColWidth="9" defaultRowHeight="13.2"/>
  <cols>
    <col min="1" max="1" width="15.109375" style="1" bestFit="1" customWidth="1"/>
    <col min="2" max="3" width="20.21875" style="1" customWidth="1"/>
    <col min="4" max="4" width="25.6640625" style="1" customWidth="1"/>
    <col min="5" max="5" width="28.44140625" style="1" customWidth="1"/>
    <col min="6" max="6" width="25.77734375" style="1" customWidth="1"/>
    <col min="7" max="7" width="7.88671875" style="1" customWidth="1"/>
    <col min="8" max="9" width="10.44140625" style="3" customWidth="1"/>
    <col min="10" max="10" width="17.6640625" style="1" customWidth="1"/>
    <col min="11" max="11" width="8.21875" style="2" customWidth="1"/>
    <col min="12" max="12" width="7.109375" style="1" hidden="1" customWidth="1"/>
    <col min="13" max="16384" width="9" style="1"/>
  </cols>
  <sheetData>
    <row r="1" spans="1:12" s="24" customFormat="1" ht="13.8" thickBot="1">
      <c r="A1" s="50"/>
      <c r="B1" s="49"/>
      <c r="C1" s="49"/>
      <c r="D1" s="49"/>
      <c r="E1" s="49"/>
      <c r="F1" s="49"/>
      <c r="G1" s="48"/>
      <c r="H1" s="47"/>
      <c r="I1" s="47"/>
      <c r="J1" s="46"/>
      <c r="K1" s="43"/>
    </row>
    <row r="2" spans="1:12" s="24" customFormat="1" ht="15" customHeight="1">
      <c r="A2" s="44" t="s">
        <v>188</v>
      </c>
      <c r="B2" s="129" t="s">
        <v>220</v>
      </c>
      <c r="C2" s="129"/>
      <c r="D2" s="129"/>
      <c r="E2" s="129"/>
      <c r="F2" s="129"/>
      <c r="G2" s="129"/>
      <c r="H2" s="129"/>
      <c r="I2" s="129"/>
      <c r="J2" s="129"/>
      <c r="K2" s="43"/>
      <c r="L2" s="24" t="s">
        <v>184</v>
      </c>
    </row>
    <row r="3" spans="1:12" s="24" customFormat="1" ht="25.5" customHeight="1">
      <c r="A3" s="45" t="s">
        <v>187</v>
      </c>
      <c r="B3" s="129" t="s">
        <v>189</v>
      </c>
      <c r="C3" s="129"/>
      <c r="D3" s="129"/>
      <c r="E3" s="129"/>
      <c r="F3" s="129"/>
      <c r="G3" s="129"/>
      <c r="H3" s="129"/>
      <c r="I3" s="129"/>
      <c r="J3" s="129"/>
      <c r="K3" s="43"/>
      <c r="L3" s="24" t="s">
        <v>183</v>
      </c>
    </row>
    <row r="4" spans="1:12" s="24" customFormat="1" ht="18" customHeight="1">
      <c r="A4" s="44" t="s">
        <v>186</v>
      </c>
      <c r="B4" s="129" t="s">
        <v>185</v>
      </c>
      <c r="C4" s="129"/>
      <c r="D4" s="129"/>
      <c r="E4" s="129"/>
      <c r="F4" s="129"/>
      <c r="G4" s="129"/>
      <c r="H4" s="129"/>
      <c r="I4" s="129"/>
      <c r="J4" s="129"/>
      <c r="K4" s="43"/>
      <c r="L4" s="24" t="s">
        <v>182</v>
      </c>
    </row>
    <row r="5" spans="1:12" s="24" customFormat="1" ht="19.5" customHeight="1">
      <c r="A5" s="42" t="s">
        <v>184</v>
      </c>
      <c r="B5" s="40" t="s">
        <v>183</v>
      </c>
      <c r="C5" s="40"/>
      <c r="D5" s="40" t="s">
        <v>180</v>
      </c>
      <c r="E5" s="40" t="s">
        <v>182</v>
      </c>
      <c r="F5" s="41" t="s">
        <v>179</v>
      </c>
      <c r="G5" s="130" t="s">
        <v>181</v>
      </c>
      <c r="H5" s="130"/>
      <c r="I5" s="130"/>
      <c r="J5" s="130"/>
      <c r="K5" s="34"/>
      <c r="L5" s="24" t="s">
        <v>180</v>
      </c>
    </row>
    <row r="6" spans="1:12" s="24" customFormat="1" ht="15" customHeight="1" thickBot="1">
      <c r="A6" s="39">
        <f>COUNTIF(G9:G996,"Passed")</f>
        <v>35</v>
      </c>
      <c r="B6" s="38">
        <f>COUNTIF(G9:G996,"Failed")</f>
        <v>12</v>
      </c>
      <c r="C6" s="38"/>
      <c r="D6" s="38">
        <f>G6-F6-E6-B6-A6</f>
        <v>7</v>
      </c>
      <c r="E6" s="38">
        <f>COUNTIF(G$9:G$996,"Blocked")</f>
        <v>0</v>
      </c>
      <c r="F6" s="37">
        <f>COUNTIF(G$9:G$996,"Skipped")</f>
        <v>0</v>
      </c>
      <c r="G6" s="128">
        <f>COUNTA(A9:A996)</f>
        <v>54</v>
      </c>
      <c r="H6" s="128"/>
      <c r="I6" s="128"/>
      <c r="J6" s="128"/>
      <c r="K6" s="34"/>
      <c r="L6" s="24" t="s">
        <v>179</v>
      </c>
    </row>
    <row r="7" spans="1:12" s="24" customFormat="1" ht="15" customHeight="1">
      <c r="E7" s="36"/>
      <c r="F7" s="36"/>
      <c r="G7" s="35"/>
      <c r="H7" s="35"/>
      <c r="I7" s="35"/>
      <c r="J7" s="35"/>
      <c r="K7" s="34"/>
    </row>
    <row r="8" spans="1:12" s="24" customFormat="1" ht="25.5" customHeight="1">
      <c r="A8" s="33" t="s">
        <v>178</v>
      </c>
      <c r="B8" s="32" t="s">
        <v>177</v>
      </c>
      <c r="C8" s="32" t="s">
        <v>176</v>
      </c>
      <c r="D8" s="32" t="s">
        <v>175</v>
      </c>
      <c r="E8" s="32" t="s">
        <v>174</v>
      </c>
      <c r="F8" s="31" t="s">
        <v>173</v>
      </c>
      <c r="G8" s="31" t="s">
        <v>172</v>
      </c>
      <c r="H8" s="31" t="s">
        <v>171</v>
      </c>
      <c r="I8" s="30" t="s">
        <v>170</v>
      </c>
      <c r="J8" s="29" t="s">
        <v>169</v>
      </c>
      <c r="K8" s="28"/>
    </row>
    <row r="9" spans="1:12" ht="92.4" customHeight="1">
      <c r="A9" s="22" t="str">
        <f t="shared" ref="A9:A17" si="0">IF(OR(B9&lt;&gt;"",E9&lt;&gt;""),"["&amp;TEXT($B$2,"##")&amp;"-"&amp;TEXT(ROW()-8,"00##")&amp;"]","")</f>
        <v>[PRR-001]</v>
      </c>
      <c r="B9" s="21" t="s">
        <v>168</v>
      </c>
      <c r="C9" s="21" t="s">
        <v>167</v>
      </c>
      <c r="D9" s="51" t="s">
        <v>191</v>
      </c>
      <c r="E9" s="21" t="s">
        <v>166</v>
      </c>
      <c r="F9" s="21"/>
      <c r="G9" s="16" t="s">
        <v>184</v>
      </c>
      <c r="H9" s="19"/>
      <c r="I9" s="15" t="s">
        <v>28</v>
      </c>
      <c r="J9" s="14"/>
      <c r="K9" s="23"/>
    </row>
    <row r="10" spans="1:12" ht="69">
      <c r="A10" s="22" t="str">
        <f t="shared" si="0"/>
        <v>[PRR-002]</v>
      </c>
      <c r="B10" s="21" t="s">
        <v>165</v>
      </c>
      <c r="C10" s="21" t="s">
        <v>141</v>
      </c>
      <c r="D10" s="21" t="s">
        <v>164</v>
      </c>
      <c r="E10" s="21" t="s">
        <v>163</v>
      </c>
      <c r="F10" s="21" t="s">
        <v>221</v>
      </c>
      <c r="G10" s="16" t="s">
        <v>184</v>
      </c>
      <c r="H10" s="19"/>
      <c r="I10" s="15" t="s">
        <v>28</v>
      </c>
      <c r="J10" s="14"/>
      <c r="K10" s="23"/>
    </row>
    <row r="11" spans="1:12" s="24" customFormat="1" ht="27.6">
      <c r="A11" s="22" t="str">
        <f t="shared" si="0"/>
        <v>[PRR-003]</v>
      </c>
      <c r="B11" s="21" t="s">
        <v>162</v>
      </c>
      <c r="C11" s="21" t="s">
        <v>161</v>
      </c>
      <c r="D11" s="21" t="s">
        <v>160</v>
      </c>
      <c r="E11" s="21" t="s">
        <v>159</v>
      </c>
      <c r="F11" s="21"/>
      <c r="G11" s="16" t="s">
        <v>184</v>
      </c>
      <c r="H11" s="19"/>
      <c r="I11" s="15" t="s">
        <v>0</v>
      </c>
      <c r="J11" s="14"/>
      <c r="K11" s="25"/>
    </row>
    <row r="12" spans="1:12" ht="141.6" customHeight="1">
      <c r="A12" s="22" t="str">
        <f t="shared" si="0"/>
        <v>[PRR-004]</v>
      </c>
      <c r="B12" s="21" t="s">
        <v>158</v>
      </c>
      <c r="C12" s="21" t="s">
        <v>157</v>
      </c>
      <c r="D12" s="21" t="s">
        <v>190</v>
      </c>
      <c r="E12" s="21" t="s">
        <v>156</v>
      </c>
      <c r="F12" s="21" t="s">
        <v>222</v>
      </c>
      <c r="G12" s="16" t="s">
        <v>184</v>
      </c>
      <c r="H12" s="19"/>
      <c r="I12" s="15" t="s">
        <v>0</v>
      </c>
      <c r="J12" s="14"/>
      <c r="K12" s="23"/>
    </row>
    <row r="13" spans="1:12" ht="41.4">
      <c r="A13" s="22" t="str">
        <f t="shared" si="0"/>
        <v>[PRR-005]</v>
      </c>
      <c r="B13" s="21" t="s">
        <v>155</v>
      </c>
      <c r="C13" s="21" t="s">
        <v>106</v>
      </c>
      <c r="D13" s="21" t="s">
        <v>154</v>
      </c>
      <c r="E13" s="21" t="s">
        <v>153</v>
      </c>
      <c r="F13" s="21" t="s">
        <v>222</v>
      </c>
      <c r="G13" s="16" t="s">
        <v>184</v>
      </c>
      <c r="H13" s="19"/>
      <c r="I13" s="15" t="s">
        <v>0</v>
      </c>
      <c r="J13" s="27"/>
      <c r="K13" s="26"/>
    </row>
    <row r="14" spans="1:12" s="24" customFormat="1" ht="41.4">
      <c r="A14" s="22" t="str">
        <f t="shared" si="0"/>
        <v>[PRR-006]</v>
      </c>
      <c r="B14" s="21" t="s">
        <v>192</v>
      </c>
      <c r="C14" s="21" t="s">
        <v>7</v>
      </c>
      <c r="D14" s="21" t="s">
        <v>193</v>
      </c>
      <c r="E14" s="21" t="s">
        <v>194</v>
      </c>
      <c r="F14" s="21"/>
      <c r="G14" s="16" t="s">
        <v>184</v>
      </c>
      <c r="H14" s="19"/>
      <c r="I14" s="15" t="s">
        <v>28</v>
      </c>
      <c r="J14" s="14"/>
      <c r="K14" s="25"/>
    </row>
    <row r="15" spans="1:12" ht="27.6">
      <c r="A15" s="22" t="str">
        <f t="shared" si="0"/>
        <v>[PRR-007]</v>
      </c>
      <c r="B15" s="21" t="s">
        <v>152</v>
      </c>
      <c r="C15" s="21" t="s">
        <v>100</v>
      </c>
      <c r="D15" s="21" t="s">
        <v>151</v>
      </c>
      <c r="E15" s="21" t="s">
        <v>150</v>
      </c>
      <c r="F15" s="21"/>
      <c r="G15" s="16" t="s">
        <v>184</v>
      </c>
      <c r="H15" s="19"/>
      <c r="I15" s="15" t="s">
        <v>28</v>
      </c>
      <c r="J15" s="14"/>
      <c r="K15" s="23"/>
    </row>
    <row r="16" spans="1:12" ht="55.2">
      <c r="A16" s="22" t="str">
        <f t="shared" si="0"/>
        <v>[PRR-008]</v>
      </c>
      <c r="B16" s="21" t="s">
        <v>149</v>
      </c>
      <c r="C16" s="21" t="s">
        <v>7</v>
      </c>
      <c r="D16" s="21" t="s">
        <v>148</v>
      </c>
      <c r="E16" s="21" t="s">
        <v>195</v>
      </c>
      <c r="F16" s="21"/>
      <c r="G16" s="16" t="s">
        <v>180</v>
      </c>
      <c r="H16" s="19"/>
      <c r="I16" s="15" t="s">
        <v>28</v>
      </c>
      <c r="J16" s="14"/>
    </row>
    <row r="17" spans="1:10" ht="55.2">
      <c r="A17" s="22" t="str">
        <f t="shared" si="0"/>
        <v>[PRR-009]</v>
      </c>
      <c r="B17" s="21" t="s">
        <v>147</v>
      </c>
      <c r="C17" s="21" t="s">
        <v>7</v>
      </c>
      <c r="D17" s="21" t="s">
        <v>146</v>
      </c>
      <c r="E17" s="21" t="s">
        <v>145</v>
      </c>
      <c r="F17" s="20"/>
      <c r="G17" s="16" t="s">
        <v>184</v>
      </c>
      <c r="H17" s="19"/>
      <c r="I17" s="15" t="s">
        <v>0</v>
      </c>
      <c r="J17" s="14"/>
    </row>
    <row r="18" spans="1:10" ht="41.4">
      <c r="A18" s="18" t="str">
        <f t="shared" ref="A18:A62" si="1">IF(OR(B18&lt;&gt;"",E18&lt;&gt;""),"["&amp;TEXT($B$2,"##")&amp;"-"&amp;TEXT(ROW()-8,"0##")&amp;"]","")</f>
        <v>[PRR-010]</v>
      </c>
      <c r="B18" s="17" t="s">
        <v>144</v>
      </c>
      <c r="C18" s="17" t="s">
        <v>7</v>
      </c>
      <c r="D18" s="17" t="s">
        <v>143</v>
      </c>
      <c r="E18" s="17" t="s">
        <v>195</v>
      </c>
      <c r="F18" s="17"/>
      <c r="G18" s="16" t="s">
        <v>184</v>
      </c>
      <c r="H18" s="16"/>
      <c r="I18" s="15" t="s">
        <v>28</v>
      </c>
      <c r="J18" s="14"/>
    </row>
    <row r="19" spans="1:10" ht="41.4">
      <c r="A19" s="18" t="str">
        <f t="shared" si="1"/>
        <v>[PRR-011]</v>
      </c>
      <c r="B19" s="17" t="s">
        <v>198</v>
      </c>
      <c r="C19" s="17" t="s">
        <v>7</v>
      </c>
      <c r="D19" s="17" t="s">
        <v>200</v>
      </c>
      <c r="E19" s="17" t="s">
        <v>199</v>
      </c>
      <c r="F19" s="17"/>
      <c r="G19" s="16" t="s">
        <v>184</v>
      </c>
      <c r="H19" s="16"/>
      <c r="I19" s="15" t="s">
        <v>28</v>
      </c>
      <c r="J19" s="14"/>
    </row>
    <row r="20" spans="1:10" ht="41.4">
      <c r="A20" s="18" t="str">
        <f t="shared" si="1"/>
        <v>[PRR-012]</v>
      </c>
      <c r="B20" s="17" t="s">
        <v>142</v>
      </c>
      <c r="C20" s="17" t="s">
        <v>141</v>
      </c>
      <c r="D20" s="17" t="s">
        <v>140</v>
      </c>
      <c r="E20" s="17" t="s">
        <v>139</v>
      </c>
      <c r="F20" s="17"/>
      <c r="G20" s="16" t="s">
        <v>184</v>
      </c>
      <c r="H20" s="16"/>
      <c r="I20" s="15" t="s">
        <v>0</v>
      </c>
      <c r="J20" s="14"/>
    </row>
    <row r="21" spans="1:10" ht="41.4">
      <c r="A21" s="18" t="str">
        <f t="shared" si="1"/>
        <v>[PRR-013]</v>
      </c>
      <c r="B21" s="17" t="s">
        <v>138</v>
      </c>
      <c r="C21" s="17" t="s">
        <v>7</v>
      </c>
      <c r="D21" s="17" t="s">
        <v>137</v>
      </c>
      <c r="E21" s="17" t="s">
        <v>136</v>
      </c>
      <c r="F21" s="17"/>
      <c r="G21" s="16" t="s">
        <v>180</v>
      </c>
      <c r="H21" s="16"/>
      <c r="I21" s="15" t="s">
        <v>0</v>
      </c>
      <c r="J21" s="14"/>
    </row>
    <row r="22" spans="1:10" ht="41.4">
      <c r="A22" s="18" t="str">
        <f t="shared" si="1"/>
        <v>[PRR-014]</v>
      </c>
      <c r="B22" s="17" t="s">
        <v>135</v>
      </c>
      <c r="C22" s="17" t="s">
        <v>46</v>
      </c>
      <c r="D22" s="17" t="s">
        <v>134</v>
      </c>
      <c r="E22" s="17" t="s">
        <v>133</v>
      </c>
      <c r="F22" s="17"/>
      <c r="G22" s="16" t="s">
        <v>180</v>
      </c>
      <c r="H22" s="16"/>
      <c r="I22" s="15" t="s">
        <v>28</v>
      </c>
      <c r="J22" s="14"/>
    </row>
    <row r="23" spans="1:10" ht="69">
      <c r="A23" s="18" t="str">
        <f t="shared" si="1"/>
        <v>[PRR-015]</v>
      </c>
      <c r="B23" s="17" t="s">
        <v>132</v>
      </c>
      <c r="C23" s="17" t="s">
        <v>131</v>
      </c>
      <c r="D23" s="17" t="s">
        <v>130</v>
      </c>
      <c r="E23" s="17" t="s">
        <v>129</v>
      </c>
      <c r="F23" s="17"/>
      <c r="G23" s="16" t="s">
        <v>184</v>
      </c>
      <c r="H23" s="16"/>
      <c r="I23" s="15" t="s">
        <v>0</v>
      </c>
      <c r="J23" s="14"/>
    </row>
    <row r="24" spans="1:10" ht="41.4">
      <c r="A24" s="18" t="str">
        <f t="shared" si="1"/>
        <v>[PRR-016]</v>
      </c>
      <c r="B24" s="17" t="s">
        <v>196</v>
      </c>
      <c r="C24" s="17" t="s">
        <v>26</v>
      </c>
      <c r="D24" s="17" t="s">
        <v>197</v>
      </c>
      <c r="E24" s="17" t="s">
        <v>128</v>
      </c>
      <c r="F24" s="17"/>
      <c r="G24" s="16" t="s">
        <v>184</v>
      </c>
      <c r="H24" s="16"/>
      <c r="I24" s="15" t="s">
        <v>0</v>
      </c>
      <c r="J24" s="14"/>
    </row>
    <row r="25" spans="1:10" ht="40.200000000000003" customHeight="1">
      <c r="A25" s="18" t="str">
        <f t="shared" si="1"/>
        <v>[PRR-017]</v>
      </c>
      <c r="B25" s="17" t="s">
        <v>127</v>
      </c>
      <c r="C25" s="17" t="s">
        <v>26</v>
      </c>
      <c r="D25" s="17" t="s">
        <v>126</v>
      </c>
      <c r="E25" s="17" t="s">
        <v>125</v>
      </c>
      <c r="F25" s="17"/>
      <c r="G25" s="16" t="s">
        <v>184</v>
      </c>
      <c r="H25" s="16"/>
      <c r="I25" s="15" t="s">
        <v>0</v>
      </c>
      <c r="J25" s="14"/>
    </row>
    <row r="26" spans="1:10" ht="55.2">
      <c r="A26" s="13" t="str">
        <f t="shared" si="1"/>
        <v>[PRR-018]</v>
      </c>
      <c r="B26" s="12" t="s">
        <v>124</v>
      </c>
      <c r="C26" s="12" t="s">
        <v>7</v>
      </c>
      <c r="D26" s="12" t="s">
        <v>123</v>
      </c>
      <c r="E26" s="12" t="s">
        <v>195</v>
      </c>
      <c r="F26" s="12"/>
      <c r="G26" s="16" t="s">
        <v>180</v>
      </c>
      <c r="H26" s="11"/>
      <c r="I26" s="10" t="s">
        <v>28</v>
      </c>
      <c r="J26" s="9"/>
    </row>
    <row r="27" spans="1:10" ht="41.4">
      <c r="A27" s="18" t="str">
        <f t="shared" si="1"/>
        <v>[PRR-019]</v>
      </c>
      <c r="B27" s="17" t="s">
        <v>122</v>
      </c>
      <c r="C27" s="17" t="s">
        <v>121</v>
      </c>
      <c r="D27" s="17" t="s">
        <v>120</v>
      </c>
      <c r="E27" s="17" t="s">
        <v>119</v>
      </c>
      <c r="F27" s="17"/>
      <c r="G27" s="16" t="s">
        <v>183</v>
      </c>
      <c r="H27" s="16"/>
      <c r="I27" s="15" t="s">
        <v>0</v>
      </c>
      <c r="J27" s="14"/>
    </row>
    <row r="28" spans="1:10" ht="41.4">
      <c r="A28" s="18" t="str">
        <f t="shared" si="1"/>
        <v>[PRR-020]</v>
      </c>
      <c r="B28" s="17" t="s">
        <v>118</v>
      </c>
      <c r="C28" s="17" t="s">
        <v>117</v>
      </c>
      <c r="D28" s="17" t="s">
        <v>116</v>
      </c>
      <c r="E28" s="17" t="s">
        <v>115</v>
      </c>
      <c r="F28" s="17"/>
      <c r="G28" s="16" t="s">
        <v>184</v>
      </c>
      <c r="H28" s="16"/>
      <c r="I28" s="15" t="s">
        <v>0</v>
      </c>
      <c r="J28" s="14"/>
    </row>
    <row r="29" spans="1:10" ht="41.4">
      <c r="A29" s="18" t="str">
        <f t="shared" si="1"/>
        <v>[PRR-021]</v>
      </c>
      <c r="B29" s="17" t="s">
        <v>114</v>
      </c>
      <c r="C29" s="17" t="s">
        <v>113</v>
      </c>
      <c r="D29" s="17" t="s">
        <v>112</v>
      </c>
      <c r="E29" s="17" t="s">
        <v>111</v>
      </c>
      <c r="F29" s="17" t="s">
        <v>222</v>
      </c>
      <c r="G29" s="16" t="s">
        <v>184</v>
      </c>
      <c r="H29" s="16"/>
      <c r="I29" s="15" t="s">
        <v>0</v>
      </c>
      <c r="J29" s="14"/>
    </row>
    <row r="30" spans="1:10" ht="41.4">
      <c r="A30" s="18" t="str">
        <f t="shared" si="1"/>
        <v>[PRR-022]</v>
      </c>
      <c r="B30" s="17" t="s">
        <v>110</v>
      </c>
      <c r="C30" s="17" t="s">
        <v>7</v>
      </c>
      <c r="D30" s="17" t="s">
        <v>109</v>
      </c>
      <c r="E30" s="17" t="s">
        <v>108</v>
      </c>
      <c r="F30" s="17"/>
      <c r="G30" s="16" t="s">
        <v>184</v>
      </c>
      <c r="H30" s="16"/>
      <c r="I30" s="15" t="s">
        <v>0</v>
      </c>
      <c r="J30" s="14"/>
    </row>
    <row r="31" spans="1:10" ht="41.4">
      <c r="A31" s="18" t="str">
        <f t="shared" si="1"/>
        <v>[PRR-023]</v>
      </c>
      <c r="B31" s="17" t="s">
        <v>107</v>
      </c>
      <c r="C31" s="17" t="s">
        <v>106</v>
      </c>
      <c r="D31" s="17" t="s">
        <v>105</v>
      </c>
      <c r="E31" s="17" t="s">
        <v>104</v>
      </c>
      <c r="F31" s="17"/>
      <c r="G31" s="16" t="s">
        <v>183</v>
      </c>
      <c r="H31" s="16"/>
      <c r="I31" s="15" t="s">
        <v>0</v>
      </c>
      <c r="J31" s="14"/>
    </row>
    <row r="32" spans="1:10" ht="55.2">
      <c r="A32" s="18" t="str">
        <f t="shared" si="1"/>
        <v>[PRR-024]</v>
      </c>
      <c r="B32" s="17" t="s">
        <v>103</v>
      </c>
      <c r="C32" s="17" t="s">
        <v>7</v>
      </c>
      <c r="D32" s="17" t="s">
        <v>102</v>
      </c>
      <c r="E32" s="17" t="s">
        <v>195</v>
      </c>
      <c r="F32" s="17"/>
      <c r="G32" s="16" t="s">
        <v>184</v>
      </c>
      <c r="H32" s="16"/>
      <c r="I32" s="15" t="s">
        <v>0</v>
      </c>
      <c r="J32" s="14"/>
    </row>
    <row r="33" spans="1:10" ht="55.2">
      <c r="A33" s="18" t="str">
        <f t="shared" si="1"/>
        <v>[PRR-025]</v>
      </c>
      <c r="B33" s="17" t="s">
        <v>101</v>
      </c>
      <c r="C33" s="17" t="s">
        <v>100</v>
      </c>
      <c r="D33" s="17" t="s">
        <v>99</v>
      </c>
      <c r="E33" s="17" t="s">
        <v>98</v>
      </c>
      <c r="F33" s="17"/>
      <c r="G33" s="16" t="s">
        <v>183</v>
      </c>
      <c r="H33" s="16"/>
      <c r="I33" s="15" t="s">
        <v>0</v>
      </c>
      <c r="J33" s="14"/>
    </row>
    <row r="34" spans="1:10" ht="27.6">
      <c r="A34" s="18" t="str">
        <f t="shared" si="1"/>
        <v>[PRR-026]</v>
      </c>
      <c r="B34" s="17" t="s">
        <v>97</v>
      </c>
      <c r="C34" s="17" t="s">
        <v>96</v>
      </c>
      <c r="D34" s="17" t="s">
        <v>95</v>
      </c>
      <c r="E34" s="17" t="s">
        <v>94</v>
      </c>
      <c r="F34" s="17"/>
      <c r="G34" s="16" t="s">
        <v>184</v>
      </c>
      <c r="H34" s="16"/>
      <c r="I34" s="15" t="s">
        <v>5</v>
      </c>
      <c r="J34" s="14"/>
    </row>
    <row r="35" spans="1:10" ht="41.4">
      <c r="A35" s="13" t="str">
        <f t="shared" si="1"/>
        <v>[PRR-027]</v>
      </c>
      <c r="B35" s="12" t="s">
        <v>93</v>
      </c>
      <c r="C35" s="12" t="s">
        <v>26</v>
      </c>
      <c r="D35" s="12" t="s">
        <v>92</v>
      </c>
      <c r="E35" s="12" t="s">
        <v>91</v>
      </c>
      <c r="F35" s="12"/>
      <c r="G35" s="16" t="s">
        <v>183</v>
      </c>
      <c r="H35" s="11"/>
      <c r="I35" s="10" t="s">
        <v>5</v>
      </c>
      <c r="J35" s="9"/>
    </row>
    <row r="36" spans="1:10" ht="41.4">
      <c r="A36" s="18" t="str">
        <f t="shared" si="1"/>
        <v>[PRR-028]</v>
      </c>
      <c r="B36" s="17" t="s">
        <v>90</v>
      </c>
      <c r="C36" s="17" t="s">
        <v>89</v>
      </c>
      <c r="D36" s="17" t="s">
        <v>88</v>
      </c>
      <c r="E36" s="17" t="s">
        <v>87</v>
      </c>
      <c r="F36" s="17"/>
      <c r="G36" s="16" t="s">
        <v>184</v>
      </c>
      <c r="H36" s="16"/>
      <c r="I36" s="15" t="s">
        <v>5</v>
      </c>
      <c r="J36" s="14"/>
    </row>
    <row r="37" spans="1:10" ht="27.6">
      <c r="A37" s="18" t="str">
        <f t="shared" si="1"/>
        <v>[PRR-029]</v>
      </c>
      <c r="B37" s="17" t="s">
        <v>86</v>
      </c>
      <c r="C37" s="17" t="s">
        <v>7</v>
      </c>
      <c r="D37" s="17" t="s">
        <v>85</v>
      </c>
      <c r="E37" s="17" t="s">
        <v>195</v>
      </c>
      <c r="F37" s="17"/>
      <c r="G37" s="16" t="s">
        <v>183</v>
      </c>
      <c r="H37" s="16"/>
      <c r="I37" s="15" t="s">
        <v>28</v>
      </c>
      <c r="J37" s="14"/>
    </row>
    <row r="38" spans="1:10" ht="41.4">
      <c r="A38" s="18" t="str">
        <f t="shared" si="1"/>
        <v>[PRR-030]</v>
      </c>
      <c r="B38" s="17" t="s">
        <v>84</v>
      </c>
      <c r="C38" s="17" t="s">
        <v>7</v>
      </c>
      <c r="D38" s="17" t="s">
        <v>83</v>
      </c>
      <c r="E38" s="17" t="s">
        <v>195</v>
      </c>
      <c r="F38" s="17"/>
      <c r="G38" s="16" t="s">
        <v>184</v>
      </c>
      <c r="H38" s="16"/>
      <c r="I38" s="15" t="s">
        <v>28</v>
      </c>
      <c r="J38" s="14"/>
    </row>
    <row r="39" spans="1:10" ht="41.4">
      <c r="A39" s="18" t="str">
        <f t="shared" si="1"/>
        <v>[PRR-031]</v>
      </c>
      <c r="B39" s="17" t="s">
        <v>82</v>
      </c>
      <c r="C39" s="17" t="s">
        <v>81</v>
      </c>
      <c r="D39" s="17" t="s">
        <v>80</v>
      </c>
      <c r="E39" s="17" t="s">
        <v>79</v>
      </c>
      <c r="F39" s="17"/>
      <c r="G39" s="16" t="s">
        <v>184</v>
      </c>
      <c r="H39" s="16"/>
      <c r="I39" s="15" t="s">
        <v>0</v>
      </c>
      <c r="J39" s="14"/>
    </row>
    <row r="40" spans="1:10" ht="41.4">
      <c r="A40" s="18" t="str">
        <f t="shared" si="1"/>
        <v>[PRR-032]</v>
      </c>
      <c r="B40" s="17" t="s">
        <v>78</v>
      </c>
      <c r="C40" s="17" t="s">
        <v>7</v>
      </c>
      <c r="D40" s="17" t="s">
        <v>77</v>
      </c>
      <c r="E40" s="17" t="s">
        <v>195</v>
      </c>
      <c r="F40" s="17"/>
      <c r="G40" s="16" t="s">
        <v>184</v>
      </c>
      <c r="H40" s="16"/>
      <c r="I40" s="15" t="s">
        <v>76</v>
      </c>
      <c r="J40" s="14"/>
    </row>
    <row r="41" spans="1:10" ht="40.200000000000003" customHeight="1">
      <c r="A41" s="18" t="str">
        <f t="shared" si="1"/>
        <v>[PRR-033]</v>
      </c>
      <c r="B41" s="17" t="s">
        <v>75</v>
      </c>
      <c r="C41" s="17" t="s">
        <v>74</v>
      </c>
      <c r="D41" s="17" t="s">
        <v>73</v>
      </c>
      <c r="E41" s="17" t="s">
        <v>72</v>
      </c>
      <c r="F41" s="17"/>
      <c r="G41" s="16" t="s">
        <v>183</v>
      </c>
      <c r="H41" s="16"/>
      <c r="I41" s="15" t="s">
        <v>28</v>
      </c>
      <c r="J41" s="14"/>
    </row>
    <row r="42" spans="1:10" ht="41.4">
      <c r="A42" s="18" t="str">
        <f t="shared" si="1"/>
        <v>[PRR-034]</v>
      </c>
      <c r="B42" s="17" t="s">
        <v>71</v>
      </c>
      <c r="C42" s="17" t="s">
        <v>26</v>
      </c>
      <c r="D42" s="17" t="s">
        <v>70</v>
      </c>
      <c r="E42" s="17" t="s">
        <v>69</v>
      </c>
      <c r="F42" s="17"/>
      <c r="G42" s="16" t="s">
        <v>184</v>
      </c>
      <c r="H42" s="16"/>
      <c r="I42" s="15" t="s">
        <v>0</v>
      </c>
      <c r="J42" s="14"/>
    </row>
    <row r="43" spans="1:10" ht="41.4">
      <c r="A43" s="18" t="str">
        <f t="shared" si="1"/>
        <v>[PRR-035]</v>
      </c>
      <c r="B43" s="17" t="s">
        <v>68</v>
      </c>
      <c r="C43" s="17" t="s">
        <v>67</v>
      </c>
      <c r="D43" s="17" t="s">
        <v>66</v>
      </c>
      <c r="E43" s="17" t="s">
        <v>65</v>
      </c>
      <c r="F43" s="17"/>
      <c r="G43" s="16" t="s">
        <v>183</v>
      </c>
      <c r="H43" s="16"/>
      <c r="I43" s="15" t="s">
        <v>28</v>
      </c>
      <c r="J43" s="14"/>
    </row>
    <row r="44" spans="1:10" ht="55.2">
      <c r="A44" s="18" t="str">
        <f t="shared" si="1"/>
        <v>[PRR-036]</v>
      </c>
      <c r="B44" s="17" t="s">
        <v>64</v>
      </c>
      <c r="C44" s="17" t="s">
        <v>7</v>
      </c>
      <c r="D44" s="17" t="s">
        <v>63</v>
      </c>
      <c r="E44" s="17" t="s">
        <v>62</v>
      </c>
      <c r="F44" s="17"/>
      <c r="G44" s="16" t="s">
        <v>183</v>
      </c>
      <c r="H44" s="16"/>
      <c r="I44" s="15" t="s">
        <v>0</v>
      </c>
      <c r="J44" s="14"/>
    </row>
    <row r="45" spans="1:10" ht="41.4">
      <c r="A45" s="18" t="str">
        <f t="shared" si="1"/>
        <v>[PRR-037]</v>
      </c>
      <c r="B45" s="17" t="s">
        <v>61</v>
      </c>
      <c r="C45" s="17" t="s">
        <v>60</v>
      </c>
      <c r="D45" s="17" t="s">
        <v>59</v>
      </c>
      <c r="E45" s="17" t="s">
        <v>58</v>
      </c>
      <c r="F45" s="17"/>
      <c r="G45" s="16" t="s">
        <v>184</v>
      </c>
      <c r="H45" s="16"/>
      <c r="I45" s="15" t="s">
        <v>0</v>
      </c>
      <c r="J45" s="14"/>
    </row>
    <row r="46" spans="1:10" ht="55.2">
      <c r="A46" s="18" t="str">
        <f t="shared" si="1"/>
        <v>[PRR-038]</v>
      </c>
      <c r="B46" s="17" t="s">
        <v>57</v>
      </c>
      <c r="C46" s="17" t="s">
        <v>7</v>
      </c>
      <c r="D46" s="17" t="s">
        <v>56</v>
      </c>
      <c r="E46" s="17" t="s">
        <v>55</v>
      </c>
      <c r="F46" s="17"/>
      <c r="G46" s="16" t="s">
        <v>184</v>
      </c>
      <c r="H46" s="16"/>
      <c r="I46" s="15" t="s">
        <v>5</v>
      </c>
      <c r="J46" s="14"/>
    </row>
    <row r="47" spans="1:10" ht="41.4">
      <c r="A47" s="18" t="str">
        <f t="shared" si="1"/>
        <v>[PRR-039]</v>
      </c>
      <c r="B47" s="17" t="s">
        <v>54</v>
      </c>
      <c r="C47" s="17" t="s">
        <v>26</v>
      </c>
      <c r="D47" s="17" t="s">
        <v>53</v>
      </c>
      <c r="E47" s="17" t="s">
        <v>52</v>
      </c>
      <c r="F47" s="17"/>
      <c r="G47" s="16" t="s">
        <v>180</v>
      </c>
      <c r="H47" s="16"/>
      <c r="I47" s="15" t="s">
        <v>0</v>
      </c>
      <c r="J47" s="14"/>
    </row>
    <row r="48" spans="1:10" ht="41.4">
      <c r="A48" s="18" t="str">
        <f t="shared" si="1"/>
        <v>[PRR-040]</v>
      </c>
      <c r="B48" s="17" t="s">
        <v>51</v>
      </c>
      <c r="C48" s="17" t="s">
        <v>50</v>
      </c>
      <c r="D48" s="17" t="s">
        <v>49</v>
      </c>
      <c r="E48" s="17" t="s">
        <v>48</v>
      </c>
      <c r="F48" s="17"/>
      <c r="G48" s="16" t="s">
        <v>183</v>
      </c>
      <c r="H48" s="16"/>
      <c r="I48" s="15" t="s">
        <v>28</v>
      </c>
      <c r="J48" s="14"/>
    </row>
    <row r="49" spans="1:10" ht="41.4">
      <c r="A49" s="18" t="str">
        <f t="shared" si="1"/>
        <v>[PRR-041]</v>
      </c>
      <c r="B49" s="17" t="s">
        <v>47</v>
      </c>
      <c r="C49" s="17" t="s">
        <v>46</v>
      </c>
      <c r="D49" s="17" t="s">
        <v>45</v>
      </c>
      <c r="E49" s="17" t="s">
        <v>195</v>
      </c>
      <c r="F49" s="17"/>
      <c r="G49" s="16" t="s">
        <v>184</v>
      </c>
      <c r="H49" s="16"/>
      <c r="I49" s="15" t="s">
        <v>28</v>
      </c>
      <c r="J49" s="14"/>
    </row>
    <row r="50" spans="1:10" ht="55.2">
      <c r="A50" s="18" t="str">
        <f t="shared" si="1"/>
        <v>[PRR-042]</v>
      </c>
      <c r="B50" s="17" t="s">
        <v>44</v>
      </c>
      <c r="C50" s="17" t="s">
        <v>43</v>
      </c>
      <c r="D50" s="17" t="s">
        <v>42</v>
      </c>
      <c r="E50" s="17" t="s">
        <v>41</v>
      </c>
      <c r="F50" s="17"/>
      <c r="G50" s="16" t="s">
        <v>180</v>
      </c>
      <c r="H50" s="16"/>
      <c r="I50" s="15" t="s">
        <v>0</v>
      </c>
      <c r="J50" s="14"/>
    </row>
    <row r="51" spans="1:10" ht="55.2">
      <c r="A51" s="18" t="str">
        <f t="shared" si="1"/>
        <v>[PRR-043]</v>
      </c>
      <c r="B51" s="17" t="s">
        <v>40</v>
      </c>
      <c r="C51" s="17" t="s">
        <v>7</v>
      </c>
      <c r="D51" s="17" t="s">
        <v>39</v>
      </c>
      <c r="E51" s="17" t="s">
        <v>38</v>
      </c>
      <c r="F51" s="17"/>
      <c r="G51" s="16" t="s">
        <v>184</v>
      </c>
      <c r="H51" s="16"/>
      <c r="I51" s="15" t="s">
        <v>0</v>
      </c>
      <c r="J51" s="14"/>
    </row>
    <row r="52" spans="1:10" ht="55.2">
      <c r="A52" s="18" t="str">
        <f t="shared" si="1"/>
        <v>[PRR-044]</v>
      </c>
      <c r="B52" s="17" t="s">
        <v>37</v>
      </c>
      <c r="C52" s="17" t="s">
        <v>7</v>
      </c>
      <c r="D52" s="17" t="s">
        <v>36</v>
      </c>
      <c r="E52" s="17" t="s">
        <v>35</v>
      </c>
      <c r="F52" s="17"/>
      <c r="G52" s="16" t="s">
        <v>184</v>
      </c>
      <c r="H52" s="16"/>
      <c r="I52" s="15" t="s">
        <v>5</v>
      </c>
      <c r="J52" s="14"/>
    </row>
    <row r="53" spans="1:10" ht="55.2">
      <c r="A53" s="18" t="str">
        <f t="shared" si="1"/>
        <v>[PRR-045]</v>
      </c>
      <c r="B53" s="17" t="s">
        <v>34</v>
      </c>
      <c r="C53" s="17" t="s">
        <v>7</v>
      </c>
      <c r="D53" s="17" t="s">
        <v>33</v>
      </c>
      <c r="E53" s="17" t="s">
        <v>195</v>
      </c>
      <c r="F53" s="17"/>
      <c r="G53" s="16" t="s">
        <v>184</v>
      </c>
      <c r="H53" s="16"/>
      <c r="I53" s="15" t="s">
        <v>28</v>
      </c>
      <c r="J53" s="14"/>
    </row>
    <row r="54" spans="1:10" ht="41.4">
      <c r="A54" s="18" t="str">
        <f t="shared" si="1"/>
        <v>[PRR-046]</v>
      </c>
      <c r="B54" s="17" t="s">
        <v>32</v>
      </c>
      <c r="C54" s="17" t="s">
        <v>7</v>
      </c>
      <c r="D54" s="17" t="s">
        <v>31</v>
      </c>
      <c r="E54" s="17" t="s">
        <v>163</v>
      </c>
      <c r="F54" s="17"/>
      <c r="G54" s="16" t="s">
        <v>184</v>
      </c>
      <c r="H54" s="16"/>
      <c r="I54" s="15" t="s">
        <v>0</v>
      </c>
      <c r="J54" s="14"/>
    </row>
    <row r="55" spans="1:10" ht="41.4">
      <c r="A55" s="18" t="str">
        <f t="shared" si="1"/>
        <v>[PRR-047]</v>
      </c>
      <c r="B55" s="17" t="s">
        <v>30</v>
      </c>
      <c r="C55" s="17" t="s">
        <v>7</v>
      </c>
      <c r="D55" s="17" t="s">
        <v>29</v>
      </c>
      <c r="E55" s="17" t="s">
        <v>195</v>
      </c>
      <c r="F55" s="17"/>
      <c r="G55" s="16" t="s">
        <v>184</v>
      </c>
      <c r="H55" s="16"/>
      <c r="I55" s="15" t="s">
        <v>28</v>
      </c>
      <c r="J55" s="14"/>
    </row>
    <row r="56" spans="1:10" ht="41.4">
      <c r="A56" s="18" t="str">
        <f t="shared" si="1"/>
        <v>[PRR-048]</v>
      </c>
      <c r="B56" s="17" t="s">
        <v>27</v>
      </c>
      <c r="C56" s="17" t="s">
        <v>26</v>
      </c>
      <c r="D56" s="17" t="s">
        <v>25</v>
      </c>
      <c r="E56" s="17" t="s">
        <v>24</v>
      </c>
      <c r="F56" s="17" t="s">
        <v>222</v>
      </c>
      <c r="G56" s="16" t="s">
        <v>183</v>
      </c>
      <c r="H56" s="16"/>
      <c r="I56" s="15" t="s">
        <v>0</v>
      </c>
      <c r="J56" s="14"/>
    </row>
    <row r="57" spans="1:10" ht="41.4">
      <c r="A57" s="18" t="str">
        <f t="shared" si="1"/>
        <v>[PRR-049]</v>
      </c>
      <c r="B57" s="17" t="s">
        <v>23</v>
      </c>
      <c r="C57" s="17" t="s">
        <v>22</v>
      </c>
      <c r="D57" s="17" t="s">
        <v>21</v>
      </c>
      <c r="E57" s="17" t="s">
        <v>20</v>
      </c>
      <c r="F57" s="17"/>
      <c r="G57" s="16" t="s">
        <v>184</v>
      </c>
      <c r="H57" s="16"/>
      <c r="I57" s="15" t="s">
        <v>5</v>
      </c>
      <c r="J57" s="14"/>
    </row>
    <row r="58" spans="1:10" ht="27.6">
      <c r="A58" s="18" t="str">
        <f t="shared" si="1"/>
        <v>[PRR-050]</v>
      </c>
      <c r="B58" s="17" t="s">
        <v>19</v>
      </c>
      <c r="C58" s="17" t="s">
        <v>7</v>
      </c>
      <c r="D58" s="17" t="s">
        <v>18</v>
      </c>
      <c r="E58" s="17" t="s">
        <v>17</v>
      </c>
      <c r="F58" s="17"/>
      <c r="G58" s="16" t="s">
        <v>184</v>
      </c>
      <c r="H58" s="16"/>
      <c r="I58" s="15" t="s">
        <v>0</v>
      </c>
      <c r="J58" s="14"/>
    </row>
    <row r="59" spans="1:10" ht="41.4">
      <c r="A59" s="18" t="str">
        <f t="shared" si="1"/>
        <v>[PRR-051]</v>
      </c>
      <c r="B59" s="17" t="s">
        <v>16</v>
      </c>
      <c r="C59" s="17" t="s">
        <v>15</v>
      </c>
      <c r="D59" s="17" t="s">
        <v>14</v>
      </c>
      <c r="E59" s="17" t="s">
        <v>13</v>
      </c>
      <c r="F59" s="17"/>
      <c r="G59" s="16" t="s">
        <v>180</v>
      </c>
      <c r="H59" s="16"/>
      <c r="I59" s="15" t="s">
        <v>0</v>
      </c>
      <c r="J59" s="14"/>
    </row>
    <row r="60" spans="1:10" ht="41.4">
      <c r="A60" s="18" t="str">
        <f t="shared" si="1"/>
        <v>[PRR-052]</v>
      </c>
      <c r="B60" s="17" t="s">
        <v>12</v>
      </c>
      <c r="C60" s="17" t="s">
        <v>11</v>
      </c>
      <c r="D60" s="17" t="s">
        <v>10</v>
      </c>
      <c r="E60" s="17" t="s">
        <v>9</v>
      </c>
      <c r="F60" s="17"/>
      <c r="G60" s="16" t="s">
        <v>183</v>
      </c>
      <c r="H60" s="16"/>
      <c r="I60" s="15" t="s">
        <v>0</v>
      </c>
      <c r="J60" s="14"/>
    </row>
    <row r="61" spans="1:10" ht="41.4">
      <c r="A61" s="13" t="str">
        <f t="shared" si="1"/>
        <v>[PRR-053]</v>
      </c>
      <c r="B61" s="12" t="s">
        <v>8</v>
      </c>
      <c r="C61" s="12" t="s">
        <v>7</v>
      </c>
      <c r="D61" s="12" t="s">
        <v>6</v>
      </c>
      <c r="E61" s="12" t="s">
        <v>195</v>
      </c>
      <c r="F61" s="12"/>
      <c r="G61" s="11" t="s">
        <v>184</v>
      </c>
      <c r="H61" s="11"/>
      <c r="I61" s="10" t="s">
        <v>5</v>
      </c>
      <c r="J61" s="9"/>
    </row>
    <row r="62" spans="1:10" ht="43.2" customHeight="1">
      <c r="A62" s="8" t="str">
        <f t="shared" si="1"/>
        <v>[PRR-054]</v>
      </c>
      <c r="B62" s="7" t="s">
        <v>4</v>
      </c>
      <c r="C62" s="7" t="s">
        <v>3</v>
      </c>
      <c r="D62" s="7" t="s">
        <v>2</v>
      </c>
      <c r="E62" s="7" t="s">
        <v>1</v>
      </c>
      <c r="F62" s="7"/>
      <c r="G62" s="6" t="s">
        <v>183</v>
      </c>
      <c r="H62" s="6"/>
      <c r="I62" s="5" t="s">
        <v>0</v>
      </c>
      <c r="J62" s="4"/>
    </row>
  </sheetData>
  <mergeCells count="5">
    <mergeCell ref="G6:J6"/>
    <mergeCell ref="B2:J2"/>
    <mergeCell ref="B3:J3"/>
    <mergeCell ref="G5:J5"/>
    <mergeCell ref="B4:J4"/>
  </mergeCells>
  <dataValidations count="1">
    <dataValidation type="list" allowBlank="1" showErrorMessage="1" sqref="G1 G7:G143">
      <formula1>$L$2:$L$6</formula1>
      <formula2>0</formula2>
    </dataValidation>
  </dataValidations>
  <hyperlinks>
    <hyperlink ref="D9" r:id="rId1" display="https://tiki.vn/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16" sqref="E16"/>
    </sheetView>
  </sheetViews>
  <sheetFormatPr defaultRowHeight="14.4"/>
  <cols>
    <col min="1" max="1" width="10.33203125" customWidth="1"/>
    <col min="2" max="2" width="15.44140625" customWidth="1"/>
    <col min="3" max="3" width="26.5546875" customWidth="1"/>
    <col min="4" max="6" width="10.33203125" customWidth="1"/>
    <col min="7" max="7" width="12.33203125" customWidth="1"/>
    <col min="8" max="8" width="11.5546875" customWidth="1"/>
    <col min="9" max="9" width="30.109375" customWidth="1"/>
  </cols>
  <sheetData>
    <row r="1" spans="1:10" ht="24.6">
      <c r="A1" s="52"/>
      <c r="B1" s="134" t="s">
        <v>201</v>
      </c>
      <c r="C1" s="135"/>
      <c r="D1" s="135"/>
      <c r="E1" s="135"/>
      <c r="F1" s="135"/>
      <c r="G1" s="135"/>
      <c r="H1" s="135"/>
      <c r="I1" s="52"/>
      <c r="J1" s="84"/>
    </row>
    <row r="2" spans="1:10">
      <c r="A2" s="53"/>
      <c r="B2" s="53"/>
      <c r="C2" s="52"/>
      <c r="D2" s="52"/>
      <c r="E2" s="52"/>
      <c r="F2" s="52"/>
      <c r="G2" s="52"/>
      <c r="H2" s="54"/>
      <c r="I2" s="52"/>
      <c r="J2" s="84"/>
    </row>
    <row r="3" spans="1:10">
      <c r="A3" s="52"/>
      <c r="B3" s="55" t="s">
        <v>202</v>
      </c>
      <c r="C3" s="136" t="str">
        <f>Cover!C4</f>
        <v>Product Reviews and Ratings</v>
      </c>
      <c r="D3" s="133"/>
      <c r="E3" s="137" t="s">
        <v>203</v>
      </c>
      <c r="F3" s="133"/>
      <c r="G3" s="56" t="s">
        <v>223</v>
      </c>
      <c r="H3" s="57"/>
      <c r="I3" s="52"/>
      <c r="J3" s="84"/>
    </row>
    <row r="4" spans="1:10">
      <c r="A4" s="52"/>
      <c r="B4" s="55" t="s">
        <v>204</v>
      </c>
      <c r="C4" s="136" t="str">
        <f>Cover!C5</f>
        <v>PRR</v>
      </c>
      <c r="D4" s="133"/>
      <c r="E4" s="137" t="s">
        <v>205</v>
      </c>
      <c r="F4" s="133"/>
      <c r="G4" s="56" t="s">
        <v>224</v>
      </c>
      <c r="H4" s="57"/>
      <c r="I4" s="52"/>
      <c r="J4" s="84"/>
    </row>
    <row r="5" spans="1:10">
      <c r="A5" s="52"/>
      <c r="B5" s="58" t="s">
        <v>206</v>
      </c>
      <c r="C5" s="136" t="str">
        <f>C4&amp;"_"&amp;"Test Report"&amp;"_"&amp;"v1.0"</f>
        <v>PRR_Test Report_v1.0</v>
      </c>
      <c r="D5" s="133"/>
      <c r="E5" s="137" t="s">
        <v>207</v>
      </c>
      <c r="F5" s="133"/>
      <c r="G5" s="59">
        <v>45676</v>
      </c>
      <c r="H5" s="60" t="s">
        <v>208</v>
      </c>
      <c r="I5" s="52"/>
      <c r="J5" s="84"/>
    </row>
    <row r="6" spans="1:10">
      <c r="A6" s="53"/>
      <c r="B6" s="58" t="s">
        <v>209</v>
      </c>
      <c r="C6" s="131" t="s">
        <v>210</v>
      </c>
      <c r="D6" s="132"/>
      <c r="E6" s="132"/>
      <c r="F6" s="132"/>
      <c r="G6" s="132"/>
      <c r="H6" s="133"/>
      <c r="I6" s="52"/>
      <c r="J6" s="84"/>
    </row>
    <row r="7" spans="1:10">
      <c r="A7" s="53"/>
      <c r="B7" s="61"/>
      <c r="C7" s="62"/>
      <c r="D7" s="52"/>
      <c r="E7" s="52"/>
      <c r="F7" s="52"/>
      <c r="G7" s="52"/>
      <c r="H7" s="54"/>
      <c r="I7" s="52"/>
      <c r="J7" s="84"/>
    </row>
    <row r="8" spans="1:10">
      <c r="A8" s="52"/>
      <c r="B8" s="61"/>
      <c r="C8" s="62"/>
      <c r="D8" s="52"/>
      <c r="E8" s="52"/>
      <c r="F8" s="52"/>
      <c r="G8" s="52"/>
      <c r="H8" s="54"/>
      <c r="I8" s="52"/>
      <c r="J8" s="84"/>
    </row>
    <row r="9" spans="1:10">
      <c r="A9" s="52"/>
      <c r="B9" s="52"/>
      <c r="C9" s="52"/>
      <c r="D9" s="52"/>
      <c r="E9" s="52"/>
      <c r="F9" s="52"/>
      <c r="G9" s="52"/>
      <c r="H9" s="52"/>
      <c r="I9" s="52"/>
      <c r="J9" s="84"/>
    </row>
    <row r="10" spans="1:10">
      <c r="A10" s="63"/>
      <c r="B10" s="64" t="s">
        <v>211</v>
      </c>
      <c r="C10" s="65" t="s">
        <v>212</v>
      </c>
      <c r="D10" s="66" t="s">
        <v>213</v>
      </c>
      <c r="E10" s="65" t="s">
        <v>214</v>
      </c>
      <c r="F10" s="65" t="s">
        <v>180</v>
      </c>
      <c r="G10" s="67" t="s">
        <v>182</v>
      </c>
      <c r="H10" s="68" t="s">
        <v>179</v>
      </c>
      <c r="I10" s="68" t="s">
        <v>215</v>
      </c>
      <c r="J10" s="84"/>
    </row>
    <row r="11" spans="1:10">
      <c r="A11" s="63"/>
      <c r="B11" s="69">
        <v>1</v>
      </c>
      <c r="C11" s="70" t="str">
        <f>'Product Reviews and Ratings'!B2</f>
        <v>PRR</v>
      </c>
      <c r="D11" s="71">
        <f>'Product Reviews and Ratings'!A6</f>
        <v>35</v>
      </c>
      <c r="E11" s="71">
        <f>'Product Reviews and Ratings'!B6</f>
        <v>12</v>
      </c>
      <c r="F11" s="71">
        <f>'Product Reviews and Ratings'!D6</f>
        <v>7</v>
      </c>
      <c r="G11" s="72">
        <f>'Product Reviews and Ratings'!E6</f>
        <v>0</v>
      </c>
      <c r="H11" s="72">
        <f>'Product Reviews and Ratings'!F6</f>
        <v>0</v>
      </c>
      <c r="I11" s="73">
        <f>'Product Reviews and Ratings'!G6</f>
        <v>54</v>
      </c>
      <c r="J11" s="84"/>
    </row>
    <row r="12" spans="1:10">
      <c r="A12" s="63"/>
      <c r="B12" s="69"/>
      <c r="C12" s="70"/>
      <c r="D12" s="71"/>
      <c r="E12" s="71"/>
      <c r="F12" s="71"/>
      <c r="G12" s="72"/>
      <c r="H12" s="72"/>
      <c r="I12" s="73"/>
      <c r="J12" s="84"/>
    </row>
    <row r="13" spans="1:10">
      <c r="A13" s="63"/>
      <c r="B13" s="74"/>
      <c r="C13" s="75" t="s">
        <v>216</v>
      </c>
      <c r="D13" s="76">
        <f t="shared" ref="D13:I13" si="0">SUM(D11:D12)</f>
        <v>35</v>
      </c>
      <c r="E13" s="76">
        <f t="shared" si="0"/>
        <v>12</v>
      </c>
      <c r="F13" s="76">
        <f t="shared" si="0"/>
        <v>7</v>
      </c>
      <c r="G13" s="76">
        <f t="shared" si="0"/>
        <v>0</v>
      </c>
      <c r="H13" s="77">
        <f t="shared" si="0"/>
        <v>0</v>
      </c>
      <c r="I13" s="77">
        <f t="shared" si="0"/>
        <v>54</v>
      </c>
      <c r="J13" s="84"/>
    </row>
    <row r="14" spans="1:10">
      <c r="A14" s="52"/>
      <c r="B14" s="78"/>
      <c r="C14" s="52"/>
      <c r="D14" s="79"/>
      <c r="E14" s="80"/>
      <c r="F14" s="80"/>
      <c r="G14" s="80"/>
      <c r="H14" s="80"/>
      <c r="I14" s="52"/>
      <c r="J14" s="84"/>
    </row>
    <row r="15" spans="1:10">
      <c r="A15" s="52"/>
      <c r="B15" s="52"/>
      <c r="C15" s="81" t="s">
        <v>217</v>
      </c>
      <c r="D15" s="52"/>
      <c r="E15" s="82">
        <f>(D13+E13)*100/(I13-H13-G13)</f>
        <v>87.037037037037038</v>
      </c>
      <c r="F15" s="52" t="s">
        <v>218</v>
      </c>
      <c r="G15" s="52"/>
      <c r="H15" s="83"/>
      <c r="I15" s="52"/>
      <c r="J15" s="84"/>
    </row>
    <row r="16" spans="1:10">
      <c r="A16" s="52"/>
      <c r="B16" s="52"/>
      <c r="C16" s="81" t="s">
        <v>219</v>
      </c>
      <c r="D16" s="52"/>
      <c r="E16" s="82">
        <f>D13*100/(D13+E13)</f>
        <v>74.468085106382972</v>
      </c>
      <c r="F16" s="52" t="s">
        <v>218</v>
      </c>
      <c r="G16" s="52"/>
      <c r="H16" s="83"/>
      <c r="I16" s="52"/>
      <c r="J16" s="84"/>
    </row>
    <row r="17" spans="1:10">
      <c r="A17" s="84"/>
      <c r="B17" s="84"/>
      <c r="C17" s="84"/>
      <c r="D17" s="84"/>
      <c r="E17" s="84"/>
      <c r="F17" s="84"/>
      <c r="G17" s="84"/>
      <c r="H17" s="84"/>
      <c r="I17" s="84"/>
      <c r="J17" s="84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Product Reviews and Ratings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2024-12-07T16:17:15Z</dcterms:created>
  <dcterms:modified xsi:type="dcterms:W3CDTF">2025-01-19T13:59:39Z</dcterms:modified>
</cp:coreProperties>
</file>