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d8455916e4c2f6/Documents/Data Science/Courses/The Analytics Edge/Unit 8 Linear Optimization/"/>
    </mc:Choice>
  </mc:AlternateContent>
  <bookViews>
    <workbookView xWindow="0" yWindow="0" windowWidth="28800" windowHeight="13635"/>
  </bookViews>
  <sheets>
    <sheet name="Sheet1" sheetId="1" r:id="rId1"/>
  </sheets>
  <definedNames>
    <definedName name="solver_adj" localSheetId="0" hidden="1">Sheet1!$B$14:$D$16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Sheet1!$B$25:$B$27</definedName>
    <definedName name="solver_lhs2" localSheetId="0" hidden="1">Sheet1!$B$31</definedName>
    <definedName name="solver_lhs3" localSheetId="0" hidden="1">Sheet1!$B$35:$B$37</definedName>
    <definedName name="solver_lhs4" localSheetId="0" hidden="1">Sheet1!$B$41:$B$43</definedName>
    <definedName name="solver_lhs5" localSheetId="0" hidden="1">Sheet1!$B$47:$B$49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Sheet1!$A$21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hs1" localSheetId="0" hidden="1">Sheet1!$D$25:$D$27</definedName>
    <definedName name="solver_rhs2" localSheetId="0" hidden="1">Sheet1!$D$31</definedName>
    <definedName name="solver_rhs3" localSheetId="0" hidden="1">Sheet1!$D$35:$D$37</definedName>
    <definedName name="solver_rhs4" localSheetId="0" hidden="1">Sheet1!$D$41:$D$43</definedName>
    <definedName name="solver_rhs5" localSheetId="0" hidden="1">Sheet1!$D$47:$D$49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" l="1"/>
  <c r="D48" i="1"/>
  <c r="D49" i="1"/>
  <c r="D47" i="1"/>
  <c r="B41" i="1"/>
  <c r="B43" i="1"/>
  <c r="B42" i="1"/>
  <c r="B36" i="1"/>
  <c r="B37" i="1"/>
  <c r="B35" i="1"/>
  <c r="D31" i="1"/>
  <c r="D27" i="1"/>
  <c r="D26" i="1"/>
  <c r="D25" i="1"/>
  <c r="C17" i="1"/>
  <c r="D36" i="1" s="1"/>
  <c r="D17" i="1"/>
  <c r="D37" i="1" s="1"/>
  <c r="E15" i="1"/>
  <c r="B26" i="1" s="1"/>
  <c r="E16" i="1"/>
  <c r="B27" i="1" s="1"/>
  <c r="E14" i="1"/>
  <c r="B17" i="1"/>
  <c r="D35" i="1" s="1"/>
  <c r="B49" i="1" l="1"/>
  <c r="B47" i="1"/>
  <c r="B48" i="1"/>
  <c r="D41" i="1"/>
  <c r="D42" i="1"/>
  <c r="D43" i="1"/>
  <c r="A21" i="1"/>
  <c r="C21" i="1" s="1"/>
  <c r="B31" i="1"/>
  <c r="B25" i="1"/>
</calcChain>
</file>

<file path=xl/sharedStrings.xml><?xml version="1.0" encoding="utf-8"?>
<sst xmlns="http://schemas.openxmlformats.org/spreadsheetml/2006/main" count="58" uniqueCount="26">
  <si>
    <t>Gasoline Blending Optimization Problem</t>
  </si>
  <si>
    <t>Product</t>
  </si>
  <si>
    <t>Octane Rating</t>
  </si>
  <si>
    <t>Iron Content</t>
  </si>
  <si>
    <t>Super Gasoline</t>
  </si>
  <si>
    <t>Regular Gasoline</t>
  </si>
  <si>
    <t>Diesel Fuel</t>
  </si>
  <si>
    <t>Crude 1</t>
  </si>
  <si>
    <t>Crude 2</t>
  </si>
  <si>
    <t>Crude 3</t>
  </si>
  <si>
    <t>Sale Price</t>
  </si>
  <si>
    <t>Purchase Price</t>
  </si>
  <si>
    <t>Capacity</t>
  </si>
  <si>
    <t>Process Limit</t>
  </si>
  <si>
    <t>Decision Variables</t>
  </si>
  <si>
    <t>Objective</t>
  </si>
  <si>
    <t>Total</t>
  </si>
  <si>
    <t>Constraints</t>
  </si>
  <si>
    <t xml:space="preserve">Crude oil </t>
  </si>
  <si>
    <t>&lt;=</t>
  </si>
  <si>
    <t>Crude oils</t>
  </si>
  <si>
    <t>Total Process</t>
  </si>
  <si>
    <t>&gt;=</t>
  </si>
  <si>
    <t>Iron Rating</t>
  </si>
  <si>
    <t>Demand</t>
  </si>
  <si>
    <t>Demand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</si>
</sst>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selection activeCell="H11" sqref="H11"/>
    </sheetView>
  </sheetViews>
  <sheetFormatPr defaultRowHeight="15" x14ac:dyDescent="0.25"/>
  <cols>
    <col min="1" max="1" width="38" bestFit="1" customWidth="1"/>
    <col min="2" max="2" width="14.42578125" bestFit="1" customWidth="1"/>
    <col min="3" max="3" width="16" bestFit="1" customWidth="1"/>
    <col min="4" max="4" width="10.85546875" bestFit="1" customWidth="1"/>
    <col min="5" max="5" width="14" bestFit="1" customWidth="1"/>
    <col min="7" max="7" width="12.5703125" bestFit="1" customWidth="1"/>
  </cols>
  <sheetData>
    <row r="1" spans="1:8" x14ac:dyDescent="0.25">
      <c r="A1" t="s">
        <v>0</v>
      </c>
    </row>
    <row r="3" spans="1:8" x14ac:dyDescent="0.25">
      <c r="A3" t="s">
        <v>1</v>
      </c>
      <c r="B3" t="s">
        <v>2</v>
      </c>
      <c r="C3" t="s">
        <v>3</v>
      </c>
      <c r="D3" t="s">
        <v>10</v>
      </c>
      <c r="E3" t="s">
        <v>11</v>
      </c>
      <c r="F3" t="s">
        <v>12</v>
      </c>
      <c r="G3" t="s">
        <v>13</v>
      </c>
      <c r="H3" t="s">
        <v>24</v>
      </c>
    </row>
    <row r="4" spans="1:8" x14ac:dyDescent="0.25">
      <c r="A4" t="s">
        <v>4</v>
      </c>
      <c r="B4">
        <v>10</v>
      </c>
      <c r="C4">
        <v>1</v>
      </c>
      <c r="D4">
        <v>70</v>
      </c>
      <c r="H4">
        <v>4500</v>
      </c>
    </row>
    <row r="5" spans="1:8" x14ac:dyDescent="0.25">
      <c r="A5" t="s">
        <v>5</v>
      </c>
      <c r="B5">
        <v>8</v>
      </c>
      <c r="C5">
        <v>2</v>
      </c>
      <c r="D5">
        <v>60</v>
      </c>
      <c r="H5">
        <v>2000</v>
      </c>
    </row>
    <row r="6" spans="1:8" x14ac:dyDescent="0.25">
      <c r="A6" t="s">
        <v>6</v>
      </c>
      <c r="B6">
        <v>6</v>
      </c>
      <c r="C6">
        <v>1</v>
      </c>
      <c r="D6">
        <v>50</v>
      </c>
      <c r="H6">
        <v>1000</v>
      </c>
    </row>
    <row r="7" spans="1:8" x14ac:dyDescent="0.25">
      <c r="A7" t="s">
        <v>7</v>
      </c>
      <c r="B7">
        <v>12</v>
      </c>
      <c r="C7">
        <v>0.5</v>
      </c>
      <c r="E7">
        <v>45</v>
      </c>
      <c r="F7">
        <v>5000</v>
      </c>
      <c r="G7" s="1">
        <v>14000</v>
      </c>
    </row>
    <row r="8" spans="1:8" x14ac:dyDescent="0.25">
      <c r="A8" t="s">
        <v>8</v>
      </c>
      <c r="B8">
        <v>6</v>
      </c>
      <c r="C8">
        <v>2</v>
      </c>
      <c r="E8">
        <v>35</v>
      </c>
      <c r="F8">
        <v>5000</v>
      </c>
      <c r="G8" s="1"/>
    </row>
    <row r="9" spans="1:8" x14ac:dyDescent="0.25">
      <c r="A9" t="s">
        <v>9</v>
      </c>
      <c r="B9">
        <v>8</v>
      </c>
      <c r="C9">
        <v>3</v>
      </c>
      <c r="E9">
        <v>25</v>
      </c>
      <c r="F9">
        <v>5000</v>
      </c>
      <c r="G9" s="1"/>
    </row>
    <row r="13" spans="1:8" x14ac:dyDescent="0.25">
      <c r="A13" t="s">
        <v>14</v>
      </c>
      <c r="B13" t="s">
        <v>4</v>
      </c>
      <c r="C13" t="s">
        <v>5</v>
      </c>
      <c r="D13" t="s">
        <v>6</v>
      </c>
      <c r="E13" t="s">
        <v>16</v>
      </c>
    </row>
    <row r="14" spans="1:8" x14ac:dyDescent="0.25">
      <c r="A14" t="s">
        <v>7</v>
      </c>
      <c r="B14" s="2">
        <v>3400</v>
      </c>
      <c r="C14" s="2">
        <v>800.00000000000011</v>
      </c>
      <c r="D14" s="2">
        <v>799.99999999999989</v>
      </c>
      <c r="E14">
        <f>SUM(B14:D14)</f>
        <v>5000</v>
      </c>
    </row>
    <row r="15" spans="1:8" x14ac:dyDescent="0.25">
      <c r="A15" t="s">
        <v>8</v>
      </c>
      <c r="B15" s="2">
        <v>500.00000000000011</v>
      </c>
      <c r="C15" s="2">
        <v>0</v>
      </c>
      <c r="D15" s="2">
        <v>0</v>
      </c>
      <c r="E15">
        <f t="shared" ref="E15:E16" si="0">SUM(B15:D15)</f>
        <v>500.00000000000011</v>
      </c>
    </row>
    <row r="16" spans="1:8" x14ac:dyDescent="0.25">
      <c r="A16" t="s">
        <v>9</v>
      </c>
      <c r="B16" s="2">
        <v>599.99999999999989</v>
      </c>
      <c r="C16" s="2">
        <v>1200.0000000000002</v>
      </c>
      <c r="D16" s="2">
        <v>200</v>
      </c>
      <c r="E16">
        <f t="shared" si="0"/>
        <v>2000</v>
      </c>
    </row>
    <row r="17" spans="1:4" x14ac:dyDescent="0.25">
      <c r="A17" t="s">
        <v>16</v>
      </c>
      <c r="B17">
        <f>SUM(B14:B16)</f>
        <v>4500</v>
      </c>
      <c r="C17">
        <f t="shared" ref="C17:D17" si="1">SUM(C14:C16)</f>
        <v>2000.0000000000005</v>
      </c>
      <c r="D17">
        <f t="shared" si="1"/>
        <v>999.99999999999989</v>
      </c>
    </row>
    <row r="20" spans="1:4" x14ac:dyDescent="0.25">
      <c r="A20" t="s">
        <v>15</v>
      </c>
    </row>
    <row r="21" spans="1:4" x14ac:dyDescent="0.25">
      <c r="A21">
        <f>MMULT(B17:D17,D4:D6)-SUMPRODUCT(E14:E16,E7:E9)</f>
        <v>192500</v>
      </c>
      <c r="B21">
        <v>150000</v>
      </c>
      <c r="C21">
        <f>A21-B21</f>
        <v>42500</v>
      </c>
    </row>
    <row r="23" spans="1:4" x14ac:dyDescent="0.25">
      <c r="A23" t="s">
        <v>17</v>
      </c>
    </row>
    <row r="24" spans="1:4" x14ac:dyDescent="0.25">
      <c r="A24" t="s">
        <v>18</v>
      </c>
      <c r="D24" t="s">
        <v>12</v>
      </c>
    </row>
    <row r="25" spans="1:4" x14ac:dyDescent="0.25">
      <c r="A25" t="s">
        <v>7</v>
      </c>
      <c r="B25">
        <f>E14</f>
        <v>5000</v>
      </c>
      <c r="C25" t="s">
        <v>19</v>
      </c>
      <c r="D25">
        <f>F7</f>
        <v>5000</v>
      </c>
    </row>
    <row r="26" spans="1:4" x14ac:dyDescent="0.25">
      <c r="A26" t="s">
        <v>8</v>
      </c>
      <c r="B26">
        <f>E15</f>
        <v>500.00000000000011</v>
      </c>
      <c r="C26" t="s">
        <v>19</v>
      </c>
      <c r="D26">
        <f>F8</f>
        <v>5000</v>
      </c>
    </row>
    <row r="27" spans="1:4" x14ac:dyDescent="0.25">
      <c r="A27" t="s">
        <v>9</v>
      </c>
      <c r="B27">
        <f>E16</f>
        <v>2000</v>
      </c>
      <c r="C27" t="s">
        <v>19</v>
      </c>
      <c r="D27">
        <f>F9</f>
        <v>5000</v>
      </c>
    </row>
    <row r="30" spans="1:4" x14ac:dyDescent="0.25">
      <c r="A30" t="s">
        <v>21</v>
      </c>
    </row>
    <row r="31" spans="1:4" x14ac:dyDescent="0.25">
      <c r="A31" t="s">
        <v>20</v>
      </c>
      <c r="B31">
        <f>SUM(E14:E16)</f>
        <v>7500</v>
      </c>
      <c r="C31" t="s">
        <v>19</v>
      </c>
      <c r="D31">
        <f>G7</f>
        <v>14000</v>
      </c>
    </row>
    <row r="34" spans="1:4" x14ac:dyDescent="0.25">
      <c r="A34" t="s">
        <v>2</v>
      </c>
    </row>
    <row r="35" spans="1:4" x14ac:dyDescent="0.25">
      <c r="A35" t="s">
        <v>4</v>
      </c>
      <c r="B35">
        <f>SUMPRODUCT(B14:B16,B7:B9)</f>
        <v>48600</v>
      </c>
      <c r="C35" t="s">
        <v>22</v>
      </c>
      <c r="D35">
        <f>B4*B17</f>
        <v>45000</v>
      </c>
    </row>
    <row r="36" spans="1:4" x14ac:dyDescent="0.25">
      <c r="A36" t="s">
        <v>5</v>
      </c>
      <c r="B36">
        <f>SUMPRODUCT(C14:C16,B7:B9)</f>
        <v>19200.000000000004</v>
      </c>
      <c r="C36" t="s">
        <v>22</v>
      </c>
      <c r="D36">
        <f>B58*C17</f>
        <v>0</v>
      </c>
    </row>
    <row r="37" spans="1:4" x14ac:dyDescent="0.25">
      <c r="A37" t="s">
        <v>6</v>
      </c>
      <c r="B37">
        <f>SUMPRODUCT(D14:D16,B7:B9)</f>
        <v>11199.999999999998</v>
      </c>
      <c r="C37" t="s">
        <v>22</v>
      </c>
      <c r="D37">
        <f>B6*D17</f>
        <v>5999.9999999999991</v>
      </c>
    </row>
    <row r="40" spans="1:4" x14ac:dyDescent="0.25">
      <c r="A40" t="s">
        <v>23</v>
      </c>
    </row>
    <row r="41" spans="1:4" x14ac:dyDescent="0.25">
      <c r="A41" t="s">
        <v>4</v>
      </c>
      <c r="B41">
        <f>SUMPRODUCT(B14:B16,C7:C9)</f>
        <v>4500</v>
      </c>
      <c r="C41" t="s">
        <v>19</v>
      </c>
      <c r="D41">
        <f>C4*B17</f>
        <v>4500</v>
      </c>
    </row>
    <row r="42" spans="1:4" x14ac:dyDescent="0.25">
      <c r="A42" t="s">
        <v>5</v>
      </c>
      <c r="B42">
        <f>SUMPRODUCT(C14:C16,C7:C9)</f>
        <v>4000.0000000000009</v>
      </c>
      <c r="C42" t="s">
        <v>19</v>
      </c>
      <c r="D42">
        <f>C5*C17</f>
        <v>4000.0000000000009</v>
      </c>
    </row>
    <row r="43" spans="1:4" x14ac:dyDescent="0.25">
      <c r="A43" t="s">
        <v>6</v>
      </c>
      <c r="B43">
        <f>SUMPRODUCT(D14:D16,C7:C9)</f>
        <v>1000</v>
      </c>
      <c r="C43" t="s">
        <v>19</v>
      </c>
      <c r="D43">
        <f>C6*D17</f>
        <v>999.99999999999989</v>
      </c>
    </row>
    <row r="46" spans="1:4" x14ac:dyDescent="0.25">
      <c r="A46" t="s">
        <v>25</v>
      </c>
    </row>
    <row r="47" spans="1:4" x14ac:dyDescent="0.25">
      <c r="A47" t="s">
        <v>4</v>
      </c>
      <c r="B47">
        <f>B17</f>
        <v>4500</v>
      </c>
      <c r="C47" t="s">
        <v>19</v>
      </c>
      <c r="D47">
        <f>H4</f>
        <v>4500</v>
      </c>
    </row>
    <row r="48" spans="1:4" x14ac:dyDescent="0.25">
      <c r="A48" t="s">
        <v>5</v>
      </c>
      <c r="B48">
        <f>C17</f>
        <v>2000.0000000000005</v>
      </c>
      <c r="C48" t="s">
        <v>19</v>
      </c>
      <c r="D48">
        <f t="shared" ref="D48:D49" si="2">H5</f>
        <v>2000</v>
      </c>
    </row>
    <row r="49" spans="1:5" x14ac:dyDescent="0.25">
      <c r="A49" t="s">
        <v>6</v>
      </c>
      <c r="B49">
        <f>D17</f>
        <v>999.99999999999989</v>
      </c>
      <c r="C49" t="s">
        <v>19</v>
      </c>
      <c r="D49">
        <f t="shared" si="2"/>
        <v>1000</v>
      </c>
    </row>
    <row r="51" spans="1:5" x14ac:dyDescent="0.25">
      <c r="E51">
        <f>29*500</f>
        <v>14500</v>
      </c>
    </row>
  </sheetData>
  <mergeCells count="1">
    <mergeCell ref="G7:G9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Duong, Quang</dc:creator>
  <cp:lastModifiedBy>Duong, Quang</cp:lastModifiedBy>
  <dcterms:created xsi:type="dcterms:W3CDTF">2017-08-03T17:27:35Z</dcterms:created>
  <dcterms:modified xsi:type="dcterms:W3CDTF">2017-08-03T19:22:51Z</dcterms:modified>
</cp:coreProperties>
</file>