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9 Integer Optimization\"/>
    </mc:Choice>
  </mc:AlternateContent>
  <bookViews>
    <workbookView xWindow="0" yWindow="0" windowWidth="25605" windowHeight="15480" tabRatio="500"/>
  </bookViews>
  <sheets>
    <sheet name="Sheet1" sheetId="1" r:id="rId1"/>
  </sheets>
  <definedNames>
    <definedName name="solver_adj" localSheetId="0" hidden="1">Sheet1!$B$42:$D$74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Sheet1!$B$42:$D$74</definedName>
    <definedName name="solver_lhs2" localSheetId="0" hidden="1">Sheet1!$B$75:$D$75</definedName>
    <definedName name="solver_lhs3" localSheetId="0" hidden="1">Sheet1!$B$88</definedName>
    <definedName name="solver_lhs4" localSheetId="0" hidden="1">Sheet1!$B$91</definedName>
    <definedName name="solver_lhs5" localSheetId="0" hidden="1">Sheet1!$B$94:$D$96</definedName>
    <definedName name="solver_lhs6" localSheetId="0" hidden="1">Sheet1!$E$42:$E$74</definedName>
    <definedName name="solver_lhs7" localSheetId="0" hidden="1">Sheet1!$E$42:$E$74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Sheet1!$E$79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el5" localSheetId="0" hidden="1">3</definedName>
    <definedName name="solver_rel6" localSheetId="0" hidden="1">2</definedName>
    <definedName name="solver_rel7" localSheetId="0" hidden="1">2</definedName>
    <definedName name="solver_rhs1" localSheetId="0" hidden="1">binary</definedName>
    <definedName name="solver_rhs2" localSheetId="0" hidden="1">1</definedName>
    <definedName name="solver_rhs3" localSheetId="0" hidden="1">1</definedName>
    <definedName name="solver_rhs4" localSheetId="0" hidden="1">Sheet1!$D$91</definedName>
    <definedName name="solver_rhs5" localSheetId="0" hidden="1">12000</definedName>
    <definedName name="solver_rhs6" localSheetId="0" hidden="1">1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6" i="1" l="1"/>
  <c r="D96" i="1"/>
  <c r="B96" i="1"/>
  <c r="C95" i="1"/>
  <c r="D95" i="1"/>
  <c r="B95" i="1"/>
  <c r="C94" i="1"/>
  <c r="D94" i="1"/>
  <c r="B94" i="1"/>
  <c r="D91" i="1"/>
  <c r="B91" i="1"/>
  <c r="B88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H42" i="1"/>
  <c r="I42" i="1"/>
  <c r="G42" i="1"/>
  <c r="B85" i="1"/>
  <c r="E79" i="1"/>
  <c r="B84" i="1"/>
  <c r="B83" i="1"/>
  <c r="C75" i="1"/>
  <c r="D75" i="1"/>
  <c r="B7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42" i="1"/>
  <c r="B79" i="1"/>
</calcChain>
</file>

<file path=xl/sharedStrings.xml><?xml version="1.0" encoding="utf-8"?>
<sst xmlns="http://schemas.openxmlformats.org/spreadsheetml/2006/main" count="104" uniqueCount="60">
  <si>
    <t>Gerrymandering New Mexico</t>
  </si>
  <si>
    <t>Current (2012) County Assignment (z_ij)</t>
  </si>
  <si>
    <t>Difference in Democratic and Republican Votes (D_j - R_j)</t>
  </si>
  <si>
    <t>County Num</t>
  </si>
  <si>
    <t>County</t>
  </si>
  <si>
    <t>District 1</t>
  </si>
  <si>
    <t>District 2</t>
  </si>
  <si>
    <t>District 3</t>
  </si>
  <si>
    <t>Scenario 1</t>
  </si>
  <si>
    <t>Scenario 2</t>
  </si>
  <si>
    <t>Scenario 3</t>
  </si>
  <si>
    <t>Bernalillo</t>
  </si>
  <si>
    <t>Catron</t>
  </si>
  <si>
    <t>Chaves</t>
  </si>
  <si>
    <t>Cibola</t>
  </si>
  <si>
    <t>Colfax</t>
  </si>
  <si>
    <t>Curry</t>
  </si>
  <si>
    <t>DeBaca</t>
  </si>
  <si>
    <t>Dona Ana</t>
  </si>
  <si>
    <t>Eddy</t>
  </si>
  <si>
    <t>Grant</t>
  </si>
  <si>
    <t>Guadalupe</t>
  </si>
  <si>
    <t>Harding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</si>
  <si>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</si>
  <si>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</si>
  <si>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</si>
  <si>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</si>
  <si>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</si>
  <si>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</si>
  <si>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</si>
  <si>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</si>
  <si>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</si>
  <si>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</si>
  <si>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</si>
  <si>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</si>
  <si>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</si>
  <si>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</si>
  <si>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</si>
  <si>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Sierra</t>
  </si>
  <si>
    <t>Socorro</t>
  </si>
  <si>
    <t>Taos</t>
  </si>
  <si>
    <t>Torrance</t>
  </si>
  <si>
    <t>Union</t>
  </si>
  <si>
    <t>Valencia</t>
  </si>
  <si>
    <t>Decision Variables</t>
  </si>
  <si>
    <t xml:space="preserve">County </t>
  </si>
  <si>
    <t>Objectives</t>
  </si>
  <si>
    <t>D2 wins</t>
  </si>
  <si>
    <t>Constrains</t>
  </si>
  <si>
    <t>1 district/ 1 county</t>
  </si>
  <si>
    <t>&gt;=1 county/ 1 district</t>
  </si>
  <si>
    <t>District 1 wons by 100 margin</t>
  </si>
  <si>
    <t>District 3 wons by 100 margin</t>
  </si>
  <si>
    <t>&gt;=</t>
  </si>
  <si>
    <t>District 2 wons by 100 margin</t>
  </si>
  <si>
    <t>New objective</t>
  </si>
  <si>
    <t>Max similar</t>
  </si>
  <si>
    <t>Exactly 1 Santa Fe and Dona Ana must be in D2</t>
  </si>
  <si>
    <t>Both Socorro and Torrance must be in the same district.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</si>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</sst>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/>
    <xf numFmtId="0" fontId="0" fillId="2" borderId="0" xfId="0" applyFill="1"/>
    <xf numFmtId="0" fontId="2" fillId="2" borderId="0" xfId="0" applyFont="1" applyFill="1" applyAlignment="1">
      <alignment horizontal="left" vertical="center" wrapText="1"/>
    </xf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4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70" zoomScaleNormal="100" workbookViewId="0">
      <selection activeCell="B96" sqref="B96"/>
    </sheetView>
  </sheetViews>
  <sheetFormatPr defaultColWidth="11" defaultRowHeight="15.75" x14ac:dyDescent="0.25"/>
  <cols>
    <col min="1" max="1" width="17.375" customWidth="1"/>
    <col min="5" max="5" width="21.375" customWidth="1"/>
    <col min="6" max="8" width="9.75" bestFit="1" customWidth="1"/>
  </cols>
  <sheetData>
    <row r="1" spans="1:9" x14ac:dyDescent="0.25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30" customHeight="1" thickBot="1" x14ac:dyDescent="0.3">
      <c r="A3" s="2"/>
      <c r="B3" s="2"/>
      <c r="C3" s="18" t="s">
        <v>1</v>
      </c>
      <c r="D3" s="19"/>
      <c r="E3" s="20"/>
      <c r="F3" s="18" t="s">
        <v>2</v>
      </c>
      <c r="G3" s="19"/>
      <c r="H3" s="20"/>
      <c r="I3" s="1"/>
    </row>
    <row r="4" spans="1:9" ht="16.5" thickBot="1" x14ac:dyDescent="0.3">
      <c r="A4" s="3" t="s">
        <v>3</v>
      </c>
      <c r="B4" s="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1"/>
    </row>
    <row r="5" spans="1:9" x14ac:dyDescent="0.25">
      <c r="A5" s="5">
        <v>1</v>
      </c>
      <c r="B5" s="6" t="s">
        <v>11</v>
      </c>
      <c r="C5" s="5">
        <v>1</v>
      </c>
      <c r="D5" s="7"/>
      <c r="E5" s="8"/>
      <c r="F5" s="5">
        <v>42941</v>
      </c>
      <c r="G5" s="7">
        <v>43411</v>
      </c>
      <c r="H5" s="8">
        <v>11336</v>
      </c>
      <c r="I5" s="1"/>
    </row>
    <row r="6" spans="1:9" x14ac:dyDescent="0.25">
      <c r="A6" s="9">
        <v>2</v>
      </c>
      <c r="B6" s="10" t="s">
        <v>12</v>
      </c>
      <c r="C6" s="9"/>
      <c r="D6" s="11">
        <v>1</v>
      </c>
      <c r="E6" s="12"/>
      <c r="F6" s="9">
        <v>-917</v>
      </c>
      <c r="G6" s="11">
        <v>18</v>
      </c>
      <c r="H6" s="12">
        <v>-716</v>
      </c>
      <c r="I6" s="1"/>
    </row>
    <row r="7" spans="1:9" x14ac:dyDescent="0.25">
      <c r="A7" s="9">
        <v>3</v>
      </c>
      <c r="B7" s="10" t="s">
        <v>13</v>
      </c>
      <c r="C7" s="9"/>
      <c r="D7" s="11">
        <v>1</v>
      </c>
      <c r="E7" s="12"/>
      <c r="F7" s="9">
        <v>-6650</v>
      </c>
      <c r="G7" s="11">
        <v>-6244</v>
      </c>
      <c r="H7" s="12">
        <v>-6436</v>
      </c>
      <c r="I7" s="1"/>
    </row>
    <row r="8" spans="1:9" x14ac:dyDescent="0.25">
      <c r="A8" s="9">
        <v>4</v>
      </c>
      <c r="B8" s="10" t="s">
        <v>14</v>
      </c>
      <c r="C8" s="9"/>
      <c r="D8" s="11">
        <v>1</v>
      </c>
      <c r="E8" s="12"/>
      <c r="F8" s="9">
        <v>1941</v>
      </c>
      <c r="G8" s="11">
        <v>1449</v>
      </c>
      <c r="H8" s="12">
        <v>1025</v>
      </c>
      <c r="I8" s="1"/>
    </row>
    <row r="9" spans="1:9" x14ac:dyDescent="0.25">
      <c r="A9" s="9">
        <v>5</v>
      </c>
      <c r="B9" s="10" t="s">
        <v>15</v>
      </c>
      <c r="C9" s="9"/>
      <c r="D9" s="11"/>
      <c r="E9" s="12">
        <v>1</v>
      </c>
      <c r="F9" s="9">
        <v>116</v>
      </c>
      <c r="G9" s="11">
        <v>-871</v>
      </c>
      <c r="H9" s="12">
        <v>-1099</v>
      </c>
      <c r="I9" s="1"/>
    </row>
    <row r="10" spans="1:9" x14ac:dyDescent="0.25">
      <c r="A10" s="9">
        <v>6</v>
      </c>
      <c r="B10" s="10" t="s">
        <v>16</v>
      </c>
      <c r="C10" s="9"/>
      <c r="D10" s="11"/>
      <c r="E10" s="12">
        <v>1</v>
      </c>
      <c r="F10" s="9">
        <v>-5194</v>
      </c>
      <c r="G10" s="11">
        <v>-4241</v>
      </c>
      <c r="H10" s="12">
        <v>-5093</v>
      </c>
      <c r="I10" s="1"/>
    </row>
    <row r="11" spans="1:9" x14ac:dyDescent="0.25">
      <c r="A11" s="9">
        <v>7</v>
      </c>
      <c r="B11" s="10" t="s">
        <v>17</v>
      </c>
      <c r="C11" s="9"/>
      <c r="D11" s="11">
        <v>1</v>
      </c>
      <c r="E11" s="12"/>
      <c r="F11" s="9">
        <v>-299</v>
      </c>
      <c r="G11" s="11">
        <v>223</v>
      </c>
      <c r="H11" s="12">
        <v>567</v>
      </c>
      <c r="I11" s="1"/>
    </row>
    <row r="12" spans="1:9" x14ac:dyDescent="0.25">
      <c r="A12" s="9">
        <v>8</v>
      </c>
      <c r="B12" s="10" t="s">
        <v>18</v>
      </c>
      <c r="C12" s="9"/>
      <c r="D12" s="11">
        <v>1</v>
      </c>
      <c r="E12" s="12"/>
      <c r="F12" s="9">
        <v>9790</v>
      </c>
      <c r="G12" s="11">
        <v>8856</v>
      </c>
      <c r="H12" s="12">
        <v>8251</v>
      </c>
      <c r="I12" s="1"/>
    </row>
    <row r="13" spans="1:9" x14ac:dyDescent="0.25">
      <c r="A13" s="9">
        <v>9</v>
      </c>
      <c r="B13" s="10" t="s">
        <v>19</v>
      </c>
      <c r="C13" s="9"/>
      <c r="D13" s="11">
        <v>1</v>
      </c>
      <c r="E13" s="12"/>
      <c r="F13" s="9">
        <v>-6436</v>
      </c>
      <c r="G13" s="11">
        <v>-6787</v>
      </c>
      <c r="H13" s="12">
        <v>-6736</v>
      </c>
      <c r="I13" s="1"/>
    </row>
    <row r="14" spans="1:9" x14ac:dyDescent="0.25">
      <c r="A14" s="9">
        <v>10</v>
      </c>
      <c r="B14" s="10" t="s">
        <v>20</v>
      </c>
      <c r="C14" s="9"/>
      <c r="D14" s="11">
        <v>1</v>
      </c>
      <c r="E14" s="12"/>
      <c r="F14" s="9">
        <v>1723</v>
      </c>
      <c r="G14" s="11">
        <v>1993</v>
      </c>
      <c r="H14" s="12">
        <v>1121</v>
      </c>
      <c r="I14" s="1"/>
    </row>
    <row r="15" spans="1:9" x14ac:dyDescent="0.25">
      <c r="A15" s="9">
        <v>11</v>
      </c>
      <c r="B15" s="10" t="s">
        <v>21</v>
      </c>
      <c r="C15" s="9"/>
      <c r="D15" s="11">
        <v>1</v>
      </c>
      <c r="E15" s="12"/>
      <c r="F15" s="9">
        <v>870</v>
      </c>
      <c r="G15" s="11">
        <v>260</v>
      </c>
      <c r="H15" s="12">
        <v>183</v>
      </c>
      <c r="I15" s="1"/>
    </row>
    <row r="16" spans="1:9" x14ac:dyDescent="0.25">
      <c r="A16" s="9">
        <v>12</v>
      </c>
      <c r="B16" s="10" t="s">
        <v>22</v>
      </c>
      <c r="C16" s="9"/>
      <c r="D16" s="11"/>
      <c r="E16" s="12">
        <v>1</v>
      </c>
      <c r="F16" s="9">
        <v>-66</v>
      </c>
      <c r="G16" s="11">
        <v>-349</v>
      </c>
      <c r="H16" s="12">
        <v>-286</v>
      </c>
      <c r="I16" s="1"/>
    </row>
    <row r="17" spans="1:9" x14ac:dyDescent="0.25">
      <c r="A17" s="9">
        <v>13</v>
      </c>
      <c r="B17" s="10" t="s">
        <v>23</v>
      </c>
      <c r="C17" s="9"/>
      <c r="D17" s="11">
        <v>1</v>
      </c>
      <c r="E17" s="12"/>
      <c r="F17" s="9">
        <v>99</v>
      </c>
      <c r="G17" s="11">
        <v>510</v>
      </c>
      <c r="H17" s="12">
        <v>1014</v>
      </c>
      <c r="I17" s="1"/>
    </row>
    <row r="18" spans="1:9" x14ac:dyDescent="0.25">
      <c r="A18" s="9">
        <v>14</v>
      </c>
      <c r="B18" s="10" t="s">
        <v>24</v>
      </c>
      <c r="C18" s="9"/>
      <c r="D18" s="11">
        <v>1</v>
      </c>
      <c r="E18" s="12"/>
      <c r="F18" s="9">
        <v>-8412</v>
      </c>
      <c r="G18" s="11">
        <v>-7585</v>
      </c>
      <c r="H18" s="12">
        <v>-8062</v>
      </c>
      <c r="I18" s="1"/>
    </row>
    <row r="19" spans="1:9" x14ac:dyDescent="0.25">
      <c r="A19" s="9">
        <v>15</v>
      </c>
      <c r="B19" s="10" t="s">
        <v>25</v>
      </c>
      <c r="C19" s="9"/>
      <c r="D19" s="11">
        <v>1</v>
      </c>
      <c r="E19" s="12"/>
      <c r="F19" s="9">
        <v>-3009</v>
      </c>
      <c r="G19" s="11">
        <v>-2233</v>
      </c>
      <c r="H19" s="12">
        <v>-1678</v>
      </c>
      <c r="I19" s="1"/>
    </row>
    <row r="20" spans="1:9" x14ac:dyDescent="0.25">
      <c r="A20" s="9">
        <v>16</v>
      </c>
      <c r="B20" s="10" t="s">
        <v>26</v>
      </c>
      <c r="C20" s="9"/>
      <c r="D20" s="11"/>
      <c r="E20" s="12">
        <v>1</v>
      </c>
      <c r="F20" s="9">
        <v>395</v>
      </c>
      <c r="G20" s="11">
        <v>-347</v>
      </c>
      <c r="H20" s="12">
        <v>1984</v>
      </c>
      <c r="I20" s="1"/>
    </row>
    <row r="21" spans="1:9" x14ac:dyDescent="0.25">
      <c r="A21" s="9">
        <v>17</v>
      </c>
      <c r="B21" s="10" t="s">
        <v>27</v>
      </c>
      <c r="C21" s="9"/>
      <c r="D21" s="11">
        <v>1</v>
      </c>
      <c r="E21" s="12"/>
      <c r="F21" s="9">
        <v>-81</v>
      </c>
      <c r="G21" s="11">
        <v>233</v>
      </c>
      <c r="H21" s="12">
        <v>-371</v>
      </c>
      <c r="I21" s="1"/>
    </row>
    <row r="22" spans="1:9" x14ac:dyDescent="0.25">
      <c r="A22" s="9">
        <v>18</v>
      </c>
      <c r="B22" s="10" t="s">
        <v>28</v>
      </c>
      <c r="C22" s="9"/>
      <c r="D22" s="11"/>
      <c r="E22" s="12">
        <v>1</v>
      </c>
      <c r="F22" s="9">
        <v>9943</v>
      </c>
      <c r="G22" s="11">
        <v>9995</v>
      </c>
      <c r="H22" s="12">
        <v>9711</v>
      </c>
      <c r="I22" s="1"/>
    </row>
    <row r="23" spans="1:9" x14ac:dyDescent="0.25">
      <c r="A23" s="9">
        <v>19</v>
      </c>
      <c r="B23" s="10" t="s">
        <v>29</v>
      </c>
      <c r="C23" s="9"/>
      <c r="D23" s="11"/>
      <c r="E23" s="12">
        <v>1</v>
      </c>
      <c r="F23" s="9">
        <v>1361</v>
      </c>
      <c r="G23" s="11">
        <v>1780</v>
      </c>
      <c r="H23" s="12">
        <v>975</v>
      </c>
      <c r="I23" s="1"/>
    </row>
    <row r="24" spans="1:9" x14ac:dyDescent="0.25">
      <c r="A24" s="9">
        <v>20</v>
      </c>
      <c r="B24" s="10" t="s">
        <v>30</v>
      </c>
      <c r="C24" s="9"/>
      <c r="D24" s="11">
        <v>1</v>
      </c>
      <c r="E24" s="12"/>
      <c r="F24" s="9">
        <v>-5504</v>
      </c>
      <c r="G24" s="11">
        <v>-5578</v>
      </c>
      <c r="H24" s="12">
        <v>-5135</v>
      </c>
      <c r="I24" s="1"/>
    </row>
    <row r="25" spans="1:9" x14ac:dyDescent="0.25">
      <c r="A25" s="9">
        <v>21</v>
      </c>
      <c r="B25" s="10" t="s">
        <v>31</v>
      </c>
      <c r="C25" s="9"/>
      <c r="D25" s="11"/>
      <c r="E25" s="12">
        <v>1</v>
      </c>
      <c r="F25" s="9">
        <v>-812</v>
      </c>
      <c r="G25" s="11">
        <v>-992</v>
      </c>
      <c r="H25" s="12">
        <v>-942</v>
      </c>
      <c r="I25" s="1"/>
    </row>
    <row r="26" spans="1:9" x14ac:dyDescent="0.25">
      <c r="A26" s="9">
        <v>22</v>
      </c>
      <c r="B26" s="10" t="s">
        <v>32</v>
      </c>
      <c r="C26" s="9"/>
      <c r="D26" s="11"/>
      <c r="E26" s="12">
        <v>1</v>
      </c>
      <c r="F26" s="9">
        <v>8016</v>
      </c>
      <c r="G26" s="11">
        <v>7948</v>
      </c>
      <c r="H26" s="12">
        <v>44329</v>
      </c>
      <c r="I26" s="1"/>
    </row>
    <row r="27" spans="1:9" x14ac:dyDescent="0.25">
      <c r="A27" s="9">
        <v>23</v>
      </c>
      <c r="B27" s="10" t="s">
        <v>33</v>
      </c>
      <c r="C27" s="9"/>
      <c r="D27" s="11">
        <v>1</v>
      </c>
      <c r="E27" s="12"/>
      <c r="F27" s="9">
        <v>-2313</v>
      </c>
      <c r="G27" s="11">
        <v>-2665</v>
      </c>
      <c r="H27" s="12">
        <v>-2263</v>
      </c>
      <c r="I27" s="1"/>
    </row>
    <row r="28" spans="1:9" x14ac:dyDescent="0.25">
      <c r="A28" s="9">
        <v>24</v>
      </c>
      <c r="B28" s="10" t="s">
        <v>34</v>
      </c>
      <c r="C28" s="9"/>
      <c r="D28" s="11"/>
      <c r="E28" s="12">
        <v>1</v>
      </c>
      <c r="F28" s="9">
        <v>2707</v>
      </c>
      <c r="G28" s="11">
        <v>1984</v>
      </c>
      <c r="H28" s="12">
        <v>5668</v>
      </c>
      <c r="I28" s="1"/>
    </row>
    <row r="29" spans="1:9" x14ac:dyDescent="0.25">
      <c r="A29" s="9">
        <v>25</v>
      </c>
      <c r="B29" s="10" t="s">
        <v>35</v>
      </c>
      <c r="C29" s="9"/>
      <c r="D29" s="11"/>
      <c r="E29" s="12">
        <v>1</v>
      </c>
      <c r="F29" s="9">
        <v>-13091</v>
      </c>
      <c r="G29" s="11">
        <v>-13942</v>
      </c>
      <c r="H29" s="12">
        <v>-13488</v>
      </c>
      <c r="I29" s="1"/>
    </row>
    <row r="30" spans="1:9" x14ac:dyDescent="0.25">
      <c r="A30" s="9">
        <v>26</v>
      </c>
      <c r="B30" s="10" t="s">
        <v>36</v>
      </c>
      <c r="C30" s="9"/>
      <c r="D30" s="11"/>
      <c r="E30" s="12">
        <v>1</v>
      </c>
      <c r="F30" s="9">
        <v>6473</v>
      </c>
      <c r="G30" s="11">
        <v>7008</v>
      </c>
      <c r="H30" s="12">
        <v>7571</v>
      </c>
      <c r="I30" s="1"/>
    </row>
    <row r="31" spans="1:9" x14ac:dyDescent="0.25">
      <c r="A31" s="9">
        <v>27</v>
      </c>
      <c r="B31" s="10" t="s">
        <v>37</v>
      </c>
      <c r="C31" s="9"/>
      <c r="D31" s="11"/>
      <c r="E31" s="12">
        <v>1</v>
      </c>
      <c r="F31" s="9">
        <v>34523</v>
      </c>
      <c r="G31" s="11">
        <v>34516</v>
      </c>
      <c r="H31" s="12">
        <v>12145</v>
      </c>
      <c r="I31" s="1"/>
    </row>
    <row r="32" spans="1:9" x14ac:dyDescent="0.25">
      <c r="A32" s="9">
        <v>28</v>
      </c>
      <c r="B32" s="10" t="s">
        <v>38</v>
      </c>
      <c r="C32" s="9"/>
      <c r="D32" s="11">
        <v>1</v>
      </c>
      <c r="E32" s="12"/>
      <c r="F32" s="9">
        <v>-965</v>
      </c>
      <c r="G32" s="11">
        <v>-658</v>
      </c>
      <c r="H32" s="12">
        <v>-173</v>
      </c>
      <c r="I32" s="1"/>
    </row>
    <row r="33" spans="1:9" x14ac:dyDescent="0.25">
      <c r="A33" s="9">
        <v>29</v>
      </c>
      <c r="B33" s="10" t="s">
        <v>39</v>
      </c>
      <c r="C33" s="9"/>
      <c r="D33" s="11">
        <v>1</v>
      </c>
      <c r="E33" s="12"/>
      <c r="F33" s="9">
        <v>1285</v>
      </c>
      <c r="G33" s="11">
        <v>1491</v>
      </c>
      <c r="H33" s="12">
        <v>3004</v>
      </c>
      <c r="I33" s="1"/>
    </row>
    <row r="34" spans="1:9" x14ac:dyDescent="0.25">
      <c r="A34" s="9">
        <v>30</v>
      </c>
      <c r="B34" s="10" t="s">
        <v>40</v>
      </c>
      <c r="C34" s="9"/>
      <c r="D34" s="11"/>
      <c r="E34" s="12">
        <v>1</v>
      </c>
      <c r="F34" s="9">
        <v>9145</v>
      </c>
      <c r="G34" s="11">
        <v>9779</v>
      </c>
      <c r="H34" s="12">
        <v>10226</v>
      </c>
      <c r="I34" s="1"/>
    </row>
    <row r="35" spans="1:9" x14ac:dyDescent="0.25">
      <c r="A35" s="9">
        <v>31</v>
      </c>
      <c r="B35" s="10" t="s">
        <v>41</v>
      </c>
      <c r="C35" s="9">
        <v>1</v>
      </c>
      <c r="D35" s="11"/>
      <c r="E35" s="12"/>
      <c r="F35" s="9">
        <v>-1107</v>
      </c>
      <c r="G35" s="11">
        <v>-1980</v>
      </c>
      <c r="H35" s="12">
        <v>-2245</v>
      </c>
      <c r="I35" s="1"/>
    </row>
    <row r="36" spans="1:9" x14ac:dyDescent="0.25">
      <c r="A36" s="9">
        <v>32</v>
      </c>
      <c r="B36" s="10" t="s">
        <v>42</v>
      </c>
      <c r="C36" s="9"/>
      <c r="D36" s="11"/>
      <c r="E36" s="12">
        <v>1</v>
      </c>
      <c r="F36" s="9">
        <v>-760</v>
      </c>
      <c r="G36" s="11">
        <v>-606</v>
      </c>
      <c r="H36" s="12">
        <v>-1368</v>
      </c>
      <c r="I36" s="1"/>
    </row>
    <row r="37" spans="1:9" ht="16.5" thickBot="1" x14ac:dyDescent="0.3">
      <c r="A37" s="13">
        <v>33</v>
      </c>
      <c r="B37" s="14" t="s">
        <v>43</v>
      </c>
      <c r="C37" s="13"/>
      <c r="D37" s="15">
        <v>1</v>
      </c>
      <c r="E37" s="16"/>
      <c r="F37" s="13">
        <v>685</v>
      </c>
      <c r="G37" s="15">
        <v>-304</v>
      </c>
      <c r="H37" s="16">
        <v>909</v>
      </c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23" t="s">
        <v>44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21" t="s">
        <v>45</v>
      </c>
      <c r="B41" s="21" t="s">
        <v>5</v>
      </c>
      <c r="C41" s="21" t="s">
        <v>6</v>
      </c>
      <c r="D41" s="21" t="s">
        <v>7</v>
      </c>
      <c r="E41" s="29" t="s">
        <v>49</v>
      </c>
    </row>
    <row r="42" spans="1:9" x14ac:dyDescent="0.25">
      <c r="A42" t="s">
        <v>11</v>
      </c>
      <c r="B42" s="22">
        <v>1</v>
      </c>
      <c r="C42" s="22">
        <v>0</v>
      </c>
      <c r="D42" s="22">
        <v>0</v>
      </c>
      <c r="E42" s="24">
        <f>SUM(B42:D42)</f>
        <v>1</v>
      </c>
      <c r="G42">
        <f>B42-C5</f>
        <v>0</v>
      </c>
      <c r="H42">
        <f t="shared" ref="H42:I42" si="0">C42-D5</f>
        <v>0</v>
      </c>
      <c r="I42">
        <f t="shared" si="0"/>
        <v>0</v>
      </c>
    </row>
    <row r="43" spans="1:9" x14ac:dyDescent="0.25">
      <c r="A43" t="s">
        <v>12</v>
      </c>
      <c r="B43" s="22">
        <v>0</v>
      </c>
      <c r="C43" s="22">
        <v>1</v>
      </c>
      <c r="D43" s="22">
        <v>0</v>
      </c>
      <c r="E43" s="24">
        <f t="shared" ref="E43:E74" si="1">SUM(B43:D43)</f>
        <v>1</v>
      </c>
      <c r="G43">
        <f t="shared" ref="G43:G67" si="2">B43-C6</f>
        <v>0</v>
      </c>
      <c r="H43">
        <f t="shared" ref="H43:H68" si="3">C43-D6</f>
        <v>0</v>
      </c>
      <c r="I43">
        <f t="shared" ref="I43:I68" si="4">D43-E6</f>
        <v>0</v>
      </c>
    </row>
    <row r="44" spans="1:9" x14ac:dyDescent="0.25">
      <c r="A44" t="s">
        <v>13</v>
      </c>
      <c r="B44" s="22">
        <v>0</v>
      </c>
      <c r="C44" s="22">
        <v>1</v>
      </c>
      <c r="D44" s="22">
        <v>0</v>
      </c>
      <c r="E44" s="24">
        <f t="shared" si="1"/>
        <v>1</v>
      </c>
      <c r="G44">
        <f t="shared" si="2"/>
        <v>0</v>
      </c>
      <c r="H44">
        <f t="shared" si="3"/>
        <v>0</v>
      </c>
      <c r="I44">
        <f t="shared" si="4"/>
        <v>0</v>
      </c>
    </row>
    <row r="45" spans="1:9" x14ac:dyDescent="0.25">
      <c r="A45" t="s">
        <v>14</v>
      </c>
      <c r="B45" s="22">
        <v>0</v>
      </c>
      <c r="C45" s="22">
        <v>1</v>
      </c>
      <c r="D45" s="22">
        <v>0</v>
      </c>
      <c r="E45" s="24">
        <f t="shared" si="1"/>
        <v>1</v>
      </c>
      <c r="G45">
        <f t="shared" si="2"/>
        <v>0</v>
      </c>
      <c r="H45">
        <f t="shared" si="3"/>
        <v>0</v>
      </c>
      <c r="I45">
        <f t="shared" si="4"/>
        <v>0</v>
      </c>
    </row>
    <row r="46" spans="1:9" x14ac:dyDescent="0.25">
      <c r="A46" t="s">
        <v>15</v>
      </c>
      <c r="B46" s="22">
        <v>0</v>
      </c>
      <c r="C46" s="22">
        <v>0</v>
      </c>
      <c r="D46" s="22">
        <v>1</v>
      </c>
      <c r="E46" s="24">
        <f t="shared" si="1"/>
        <v>1</v>
      </c>
      <c r="G46">
        <f t="shared" si="2"/>
        <v>0</v>
      </c>
      <c r="H46">
        <f t="shared" si="3"/>
        <v>0</v>
      </c>
      <c r="I46">
        <f t="shared" si="4"/>
        <v>0</v>
      </c>
    </row>
    <row r="47" spans="1:9" x14ac:dyDescent="0.25">
      <c r="A47" t="s">
        <v>16</v>
      </c>
      <c r="B47" s="22">
        <v>0</v>
      </c>
      <c r="C47" s="22">
        <v>0</v>
      </c>
      <c r="D47" s="22">
        <v>1</v>
      </c>
      <c r="E47" s="24">
        <f t="shared" si="1"/>
        <v>1</v>
      </c>
      <c r="G47">
        <f t="shared" si="2"/>
        <v>0</v>
      </c>
      <c r="H47">
        <f t="shared" si="3"/>
        <v>0</v>
      </c>
      <c r="I47">
        <f t="shared" si="4"/>
        <v>0</v>
      </c>
    </row>
    <row r="48" spans="1:9" x14ac:dyDescent="0.25">
      <c r="A48" t="s">
        <v>17</v>
      </c>
      <c r="B48" s="22">
        <v>0</v>
      </c>
      <c r="C48" s="22">
        <v>1</v>
      </c>
      <c r="D48" s="22">
        <v>0</v>
      </c>
      <c r="E48" s="24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</row>
    <row r="49" spans="1:9" x14ac:dyDescent="0.25">
      <c r="A49" t="s">
        <v>18</v>
      </c>
      <c r="B49" s="22">
        <v>0</v>
      </c>
      <c r="C49" s="22">
        <v>0</v>
      </c>
      <c r="D49" s="22">
        <v>1</v>
      </c>
      <c r="E49" s="24">
        <f t="shared" si="1"/>
        <v>1</v>
      </c>
      <c r="G49">
        <f t="shared" si="2"/>
        <v>0</v>
      </c>
      <c r="H49">
        <f t="shared" si="3"/>
        <v>-1</v>
      </c>
      <c r="I49">
        <f t="shared" si="4"/>
        <v>1</v>
      </c>
    </row>
    <row r="50" spans="1:9" x14ac:dyDescent="0.25">
      <c r="A50" t="s">
        <v>19</v>
      </c>
      <c r="B50" s="22">
        <v>0</v>
      </c>
      <c r="C50" s="22">
        <v>1</v>
      </c>
      <c r="D50" s="22">
        <v>0</v>
      </c>
      <c r="E50" s="24">
        <f t="shared" si="1"/>
        <v>1</v>
      </c>
      <c r="G50">
        <f t="shared" si="2"/>
        <v>0</v>
      </c>
      <c r="H50">
        <f t="shared" si="3"/>
        <v>0</v>
      </c>
      <c r="I50">
        <f t="shared" si="4"/>
        <v>0</v>
      </c>
    </row>
    <row r="51" spans="1:9" x14ac:dyDescent="0.25">
      <c r="A51" t="s">
        <v>20</v>
      </c>
      <c r="B51" s="22">
        <v>0</v>
      </c>
      <c r="C51" s="22">
        <v>1</v>
      </c>
      <c r="D51" s="22">
        <v>0</v>
      </c>
      <c r="E51" s="24">
        <f t="shared" si="1"/>
        <v>1</v>
      </c>
      <c r="G51">
        <f t="shared" si="2"/>
        <v>0</v>
      </c>
      <c r="H51">
        <f t="shared" si="3"/>
        <v>0</v>
      </c>
      <c r="I51">
        <f t="shared" si="4"/>
        <v>0</v>
      </c>
    </row>
    <row r="52" spans="1:9" x14ac:dyDescent="0.25">
      <c r="A52" t="s">
        <v>21</v>
      </c>
      <c r="B52" s="22">
        <v>0</v>
      </c>
      <c r="C52" s="22">
        <v>1</v>
      </c>
      <c r="D52" s="22">
        <v>0</v>
      </c>
      <c r="E52" s="24">
        <f t="shared" si="1"/>
        <v>1</v>
      </c>
      <c r="G52">
        <f t="shared" si="2"/>
        <v>0</v>
      </c>
      <c r="H52">
        <f t="shared" si="3"/>
        <v>0</v>
      </c>
      <c r="I52">
        <f t="shared" si="4"/>
        <v>0</v>
      </c>
    </row>
    <row r="53" spans="1:9" x14ac:dyDescent="0.25">
      <c r="A53" t="s">
        <v>22</v>
      </c>
      <c r="B53" s="22">
        <v>0</v>
      </c>
      <c r="C53" s="22">
        <v>0</v>
      </c>
      <c r="D53" s="22">
        <v>1</v>
      </c>
      <c r="E53" s="24">
        <f t="shared" si="1"/>
        <v>1</v>
      </c>
      <c r="G53">
        <f t="shared" si="2"/>
        <v>0</v>
      </c>
      <c r="H53">
        <f t="shared" si="3"/>
        <v>0</v>
      </c>
      <c r="I53">
        <f t="shared" si="4"/>
        <v>0</v>
      </c>
    </row>
    <row r="54" spans="1:9" x14ac:dyDescent="0.25">
      <c r="A54" t="s">
        <v>23</v>
      </c>
      <c r="B54" s="22">
        <v>0</v>
      </c>
      <c r="C54" s="22">
        <v>1</v>
      </c>
      <c r="D54" s="22">
        <v>0</v>
      </c>
      <c r="E54" s="24">
        <f t="shared" si="1"/>
        <v>1</v>
      </c>
      <c r="G54">
        <f t="shared" si="2"/>
        <v>0</v>
      </c>
      <c r="H54">
        <f t="shared" si="3"/>
        <v>0</v>
      </c>
      <c r="I54">
        <f t="shared" si="4"/>
        <v>0</v>
      </c>
    </row>
    <row r="55" spans="1:9" x14ac:dyDescent="0.25">
      <c r="A55" t="s">
        <v>24</v>
      </c>
      <c r="B55" s="22">
        <v>0</v>
      </c>
      <c r="C55" s="22">
        <v>1</v>
      </c>
      <c r="D55" s="22">
        <v>0</v>
      </c>
      <c r="E55" s="24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</row>
    <row r="56" spans="1:9" x14ac:dyDescent="0.25">
      <c r="A56" t="s">
        <v>25</v>
      </c>
      <c r="B56" s="22">
        <v>0</v>
      </c>
      <c r="C56" s="22">
        <v>1</v>
      </c>
      <c r="D56" s="22">
        <v>0</v>
      </c>
      <c r="E56" s="24">
        <f t="shared" si="1"/>
        <v>1</v>
      </c>
      <c r="G56">
        <f t="shared" si="2"/>
        <v>0</v>
      </c>
      <c r="H56">
        <f t="shared" si="3"/>
        <v>0</v>
      </c>
      <c r="I56">
        <f t="shared" si="4"/>
        <v>0</v>
      </c>
    </row>
    <row r="57" spans="1:9" x14ac:dyDescent="0.25">
      <c r="A57" t="s">
        <v>26</v>
      </c>
      <c r="B57" s="22">
        <v>0</v>
      </c>
      <c r="C57" s="22">
        <v>0</v>
      </c>
      <c r="D57" s="22">
        <v>1</v>
      </c>
      <c r="E57" s="24">
        <f t="shared" si="1"/>
        <v>1</v>
      </c>
      <c r="G57">
        <f t="shared" si="2"/>
        <v>0</v>
      </c>
      <c r="H57">
        <f t="shared" si="3"/>
        <v>0</v>
      </c>
      <c r="I57">
        <f t="shared" si="4"/>
        <v>0</v>
      </c>
    </row>
    <row r="58" spans="1:9" x14ac:dyDescent="0.25">
      <c r="A58" t="s">
        <v>27</v>
      </c>
      <c r="B58" s="22">
        <v>0</v>
      </c>
      <c r="C58" s="22">
        <v>1</v>
      </c>
      <c r="D58" s="22">
        <v>0</v>
      </c>
      <c r="E58" s="24">
        <f t="shared" si="1"/>
        <v>1</v>
      </c>
      <c r="G58">
        <f t="shared" si="2"/>
        <v>0</v>
      </c>
      <c r="H58">
        <f t="shared" si="3"/>
        <v>0</v>
      </c>
      <c r="I58">
        <f t="shared" si="4"/>
        <v>0</v>
      </c>
    </row>
    <row r="59" spans="1:9" x14ac:dyDescent="0.25">
      <c r="A59" t="s">
        <v>28</v>
      </c>
      <c r="B59" s="22">
        <v>0</v>
      </c>
      <c r="C59" s="22">
        <v>0</v>
      </c>
      <c r="D59" s="22">
        <v>1</v>
      </c>
      <c r="E59" s="24">
        <f t="shared" si="1"/>
        <v>1</v>
      </c>
      <c r="G59">
        <f t="shared" si="2"/>
        <v>0</v>
      </c>
      <c r="H59">
        <f t="shared" si="3"/>
        <v>0</v>
      </c>
      <c r="I59">
        <f t="shared" si="4"/>
        <v>0</v>
      </c>
    </row>
    <row r="60" spans="1:9" x14ac:dyDescent="0.25">
      <c r="A60" t="s">
        <v>29</v>
      </c>
      <c r="B60" s="22">
        <v>0</v>
      </c>
      <c r="C60" s="22">
        <v>0</v>
      </c>
      <c r="D60" s="22">
        <v>1</v>
      </c>
      <c r="E60" s="24">
        <f t="shared" si="1"/>
        <v>1</v>
      </c>
      <c r="G60">
        <f t="shared" si="2"/>
        <v>0</v>
      </c>
      <c r="H60">
        <f t="shared" si="3"/>
        <v>0</v>
      </c>
      <c r="I60">
        <f t="shared" si="4"/>
        <v>0</v>
      </c>
    </row>
    <row r="61" spans="1:9" x14ac:dyDescent="0.25">
      <c r="A61" t="s">
        <v>30</v>
      </c>
      <c r="B61" s="22">
        <v>0</v>
      </c>
      <c r="C61" s="22">
        <v>1</v>
      </c>
      <c r="D61" s="22">
        <v>0</v>
      </c>
      <c r="E61" s="24">
        <f t="shared" si="1"/>
        <v>1</v>
      </c>
      <c r="G61">
        <f t="shared" si="2"/>
        <v>0</v>
      </c>
      <c r="H61">
        <f t="shared" si="3"/>
        <v>0</v>
      </c>
      <c r="I61">
        <f t="shared" si="4"/>
        <v>0</v>
      </c>
    </row>
    <row r="62" spans="1:9" x14ac:dyDescent="0.25">
      <c r="A62" t="s">
        <v>31</v>
      </c>
      <c r="B62" s="22">
        <v>0</v>
      </c>
      <c r="C62" s="22">
        <v>0</v>
      </c>
      <c r="D62" s="22">
        <v>1</v>
      </c>
      <c r="E62" s="24">
        <f t="shared" si="1"/>
        <v>1</v>
      </c>
      <c r="G62">
        <f t="shared" si="2"/>
        <v>0</v>
      </c>
      <c r="H62">
        <f t="shared" si="3"/>
        <v>0</v>
      </c>
      <c r="I62">
        <f t="shared" si="4"/>
        <v>0</v>
      </c>
    </row>
    <row r="63" spans="1:9" x14ac:dyDescent="0.25">
      <c r="A63" t="s">
        <v>32</v>
      </c>
      <c r="B63" s="22">
        <v>0</v>
      </c>
      <c r="C63" s="22">
        <v>1</v>
      </c>
      <c r="D63" s="22">
        <v>0</v>
      </c>
      <c r="E63" s="24">
        <f t="shared" si="1"/>
        <v>1</v>
      </c>
      <c r="G63">
        <f t="shared" si="2"/>
        <v>0</v>
      </c>
      <c r="H63">
        <f t="shared" si="3"/>
        <v>1</v>
      </c>
      <c r="I63">
        <f t="shared" si="4"/>
        <v>-1</v>
      </c>
    </row>
    <row r="64" spans="1:9" x14ac:dyDescent="0.25">
      <c r="A64" t="s">
        <v>33</v>
      </c>
      <c r="B64" s="22">
        <v>0</v>
      </c>
      <c r="C64" s="22">
        <v>1</v>
      </c>
      <c r="D64" s="22">
        <v>0</v>
      </c>
      <c r="E64" s="24">
        <f t="shared" si="1"/>
        <v>1</v>
      </c>
      <c r="G64">
        <f t="shared" si="2"/>
        <v>0</v>
      </c>
      <c r="H64">
        <f t="shared" si="3"/>
        <v>0</v>
      </c>
      <c r="I64">
        <f t="shared" si="4"/>
        <v>0</v>
      </c>
    </row>
    <row r="65" spans="1:9" x14ac:dyDescent="0.25">
      <c r="A65" t="s">
        <v>34</v>
      </c>
      <c r="B65" s="22">
        <v>0</v>
      </c>
      <c r="C65" s="22">
        <v>0</v>
      </c>
      <c r="D65" s="22">
        <v>1</v>
      </c>
      <c r="E65" s="24">
        <f t="shared" si="1"/>
        <v>1</v>
      </c>
      <c r="G65">
        <f t="shared" si="2"/>
        <v>0</v>
      </c>
      <c r="H65">
        <f t="shared" si="3"/>
        <v>0</v>
      </c>
      <c r="I65">
        <f t="shared" si="4"/>
        <v>0</v>
      </c>
    </row>
    <row r="66" spans="1:9" x14ac:dyDescent="0.25">
      <c r="A66" t="s">
        <v>35</v>
      </c>
      <c r="B66" s="22">
        <v>0</v>
      </c>
      <c r="C66" s="22">
        <v>0</v>
      </c>
      <c r="D66" s="22">
        <v>1</v>
      </c>
      <c r="E66" s="24">
        <f t="shared" si="1"/>
        <v>1</v>
      </c>
      <c r="G66">
        <f t="shared" si="2"/>
        <v>0</v>
      </c>
      <c r="H66">
        <f t="shared" si="3"/>
        <v>0</v>
      </c>
      <c r="I66">
        <f t="shared" si="4"/>
        <v>0</v>
      </c>
    </row>
    <row r="67" spans="1:9" x14ac:dyDescent="0.25">
      <c r="A67" t="s">
        <v>36</v>
      </c>
      <c r="B67" s="22">
        <v>0</v>
      </c>
      <c r="C67" s="22">
        <v>0</v>
      </c>
      <c r="D67" s="22">
        <v>1</v>
      </c>
      <c r="E67" s="24">
        <f t="shared" si="1"/>
        <v>1</v>
      </c>
      <c r="G67">
        <f t="shared" si="2"/>
        <v>0</v>
      </c>
      <c r="H67">
        <f t="shared" si="3"/>
        <v>0</v>
      </c>
      <c r="I67">
        <f t="shared" si="4"/>
        <v>0</v>
      </c>
    </row>
    <row r="68" spans="1:9" x14ac:dyDescent="0.25">
      <c r="A68" t="s">
        <v>37</v>
      </c>
      <c r="B68" s="22">
        <v>0</v>
      </c>
      <c r="C68" s="22">
        <v>1</v>
      </c>
      <c r="D68" s="22">
        <v>0</v>
      </c>
      <c r="E68" s="24">
        <f t="shared" si="1"/>
        <v>1</v>
      </c>
      <c r="G68">
        <f>B68-C31</f>
        <v>0</v>
      </c>
      <c r="H68">
        <f t="shared" si="3"/>
        <v>1</v>
      </c>
      <c r="I68">
        <f t="shared" si="4"/>
        <v>-1</v>
      </c>
    </row>
    <row r="69" spans="1:9" x14ac:dyDescent="0.25">
      <c r="A69" t="s">
        <v>38</v>
      </c>
      <c r="B69" s="22">
        <v>0</v>
      </c>
      <c r="C69" s="22">
        <v>1</v>
      </c>
      <c r="D69" s="22">
        <v>0</v>
      </c>
      <c r="E69" s="24">
        <f t="shared" si="1"/>
        <v>1</v>
      </c>
      <c r="G69">
        <f t="shared" ref="G69:G74" si="5">B69-C32</f>
        <v>0</v>
      </c>
      <c r="H69">
        <f t="shared" ref="H69:H74" si="6">C69-D32</f>
        <v>0</v>
      </c>
      <c r="I69">
        <f t="shared" ref="I69:I74" si="7">D69-E32</f>
        <v>0</v>
      </c>
    </row>
    <row r="70" spans="1:9" x14ac:dyDescent="0.25">
      <c r="A70" t="s">
        <v>39</v>
      </c>
      <c r="B70" s="22">
        <v>1</v>
      </c>
      <c r="C70" s="22">
        <v>0</v>
      </c>
      <c r="D70" s="22">
        <v>0</v>
      </c>
      <c r="E70" s="24">
        <f t="shared" si="1"/>
        <v>1</v>
      </c>
      <c r="G70">
        <f t="shared" si="5"/>
        <v>1</v>
      </c>
      <c r="H70">
        <f t="shared" si="6"/>
        <v>-1</v>
      </c>
      <c r="I70">
        <f t="shared" si="7"/>
        <v>0</v>
      </c>
    </row>
    <row r="71" spans="1:9" x14ac:dyDescent="0.25">
      <c r="A71" t="s">
        <v>40</v>
      </c>
      <c r="B71" s="22">
        <v>0</v>
      </c>
      <c r="C71" s="22">
        <v>0</v>
      </c>
      <c r="D71" s="22">
        <v>1</v>
      </c>
      <c r="E71" s="24">
        <f t="shared" si="1"/>
        <v>1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1:9" x14ac:dyDescent="0.25">
      <c r="A72" t="s">
        <v>41</v>
      </c>
      <c r="B72" s="22">
        <v>1</v>
      </c>
      <c r="C72" s="22">
        <v>0</v>
      </c>
      <c r="D72" s="22">
        <v>0</v>
      </c>
      <c r="E72" s="24">
        <f t="shared" si="1"/>
        <v>1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x14ac:dyDescent="0.25">
      <c r="A73" t="s">
        <v>42</v>
      </c>
      <c r="B73" s="22">
        <v>0</v>
      </c>
      <c r="C73" s="22">
        <v>0</v>
      </c>
      <c r="D73" s="22">
        <v>1</v>
      </c>
      <c r="E73" s="24">
        <f t="shared" si="1"/>
        <v>1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1:9" x14ac:dyDescent="0.25">
      <c r="A74" t="s">
        <v>43</v>
      </c>
      <c r="B74" s="22">
        <v>0</v>
      </c>
      <c r="C74" s="22">
        <v>1</v>
      </c>
      <c r="D74" s="22">
        <v>0</v>
      </c>
      <c r="E74" s="24">
        <f t="shared" si="1"/>
        <v>1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1:9" ht="31.5" x14ac:dyDescent="0.25">
      <c r="A75" s="27" t="s">
        <v>50</v>
      </c>
      <c r="B75" s="24">
        <f>SUM(B42:B74)</f>
        <v>3</v>
      </c>
      <c r="C75" s="24">
        <f t="shared" ref="C75:D75" si="8">SUM(C42:C74)</f>
        <v>17</v>
      </c>
      <c r="D75" s="24">
        <f t="shared" si="8"/>
        <v>13</v>
      </c>
    </row>
    <row r="76" spans="1:9" x14ac:dyDescent="0.25">
      <c r="A76" s="28"/>
      <c r="B76" s="25"/>
      <c r="C76" s="25"/>
      <c r="D76" s="25"/>
    </row>
    <row r="78" spans="1:9" x14ac:dyDescent="0.25">
      <c r="A78" s="30" t="s">
        <v>46</v>
      </c>
      <c r="D78" s="26" t="s">
        <v>55</v>
      </c>
      <c r="E78" s="26"/>
    </row>
    <row r="79" spans="1:9" x14ac:dyDescent="0.25">
      <c r="A79" s="26" t="s">
        <v>47</v>
      </c>
      <c r="B79" s="26">
        <f>SUMPRODUCT(C42:C74,F5:F37)</f>
        <v>13271</v>
      </c>
      <c r="D79" s="26" t="s">
        <v>56</v>
      </c>
      <c r="E79" s="26">
        <f>SUMPRODUCT(B42:D74,C5:E37)</f>
        <v>29</v>
      </c>
    </row>
    <row r="82" spans="1:4" x14ac:dyDescent="0.25">
      <c r="A82" s="29" t="s">
        <v>48</v>
      </c>
    </row>
    <row r="83" spans="1:4" ht="31.5" x14ac:dyDescent="0.25">
      <c r="A83" s="27" t="s">
        <v>51</v>
      </c>
      <c r="B83" s="24">
        <f>SUMPRODUCT(B42:B74,F5:F37)</f>
        <v>43119</v>
      </c>
      <c r="C83" s="24" t="s">
        <v>53</v>
      </c>
      <c r="D83" s="24">
        <v>100</v>
      </c>
    </row>
    <row r="84" spans="1:4" ht="31.5" x14ac:dyDescent="0.25">
      <c r="A84" s="27" t="s">
        <v>52</v>
      </c>
      <c r="B84" s="24">
        <f>SUMPRODUCT(D42:D74,F5:F37)</f>
        <v>20007</v>
      </c>
      <c r="C84" s="24" t="s">
        <v>53</v>
      </c>
      <c r="D84" s="24">
        <v>100</v>
      </c>
    </row>
    <row r="85" spans="1:4" ht="31.5" x14ac:dyDescent="0.25">
      <c r="A85" s="27" t="s">
        <v>54</v>
      </c>
      <c r="B85" s="24">
        <f>SUMPRODUCT(C42:C74,F5:F37)</f>
        <v>13271</v>
      </c>
      <c r="C85" s="24" t="s">
        <v>53</v>
      </c>
      <c r="D85" s="24">
        <v>100</v>
      </c>
    </row>
    <row r="88" spans="1:4" ht="47.25" x14ac:dyDescent="0.25">
      <c r="A88" s="27" t="s">
        <v>57</v>
      </c>
      <c r="B88">
        <f>C49+C68</f>
        <v>1</v>
      </c>
    </row>
    <row r="91" spans="1:4" ht="47.25" x14ac:dyDescent="0.25">
      <c r="A91" s="27" t="s">
        <v>58</v>
      </c>
      <c r="B91">
        <f>B70+2*C70+3*D70</f>
        <v>1</v>
      </c>
      <c r="C91" t="s">
        <v>59</v>
      </c>
      <c r="D91">
        <f>B72+2*C72+3*D72</f>
        <v>1</v>
      </c>
    </row>
    <row r="93" spans="1:4" x14ac:dyDescent="0.25">
      <c r="A93" s="24"/>
      <c r="B93" s="24" t="s">
        <v>5</v>
      </c>
      <c r="C93" s="24" t="s">
        <v>6</v>
      </c>
      <c r="D93" s="24" t="s">
        <v>7</v>
      </c>
    </row>
    <row r="94" spans="1:4" x14ac:dyDescent="0.25">
      <c r="A94" s="24" t="s">
        <v>8</v>
      </c>
      <c r="B94" s="24">
        <f>SUMPRODUCT(B42:B74, $F$5:$F$37)</f>
        <v>43119</v>
      </c>
      <c r="C94" s="24">
        <f t="shared" ref="C94:D94" si="9">SUMPRODUCT(C42:C74, $F$5:$F$37)</f>
        <v>13271</v>
      </c>
      <c r="D94" s="24">
        <f t="shared" si="9"/>
        <v>20007</v>
      </c>
    </row>
    <row r="95" spans="1:4" x14ac:dyDescent="0.25">
      <c r="A95" s="24" t="s">
        <v>9</v>
      </c>
      <c r="B95" s="24">
        <f>SUMPRODUCT(B$42:B$74, $G$5:$G$37)</f>
        <v>42922</v>
      </c>
      <c r="C95" s="24">
        <f t="shared" ref="C95:D95" si="10">SUMPRODUCT(C$42:C$74, $G$5:$G$37)</f>
        <v>15096</v>
      </c>
      <c r="D95" s="24">
        <f t="shared" si="10"/>
        <v>18054</v>
      </c>
    </row>
    <row r="96" spans="1:4" x14ac:dyDescent="0.25">
      <c r="A96" s="24" t="s">
        <v>10</v>
      </c>
      <c r="B96" s="24">
        <f>SUMPRODUCT(B$42:B$74, $H$5:$H$37)</f>
        <v>12095</v>
      </c>
      <c r="C96" s="24">
        <f t="shared" ref="C96:D96" si="11">SUMPRODUCT(C$42:C$74, $H$5:$H$37)</f>
        <v>29723</v>
      </c>
      <c r="D96" s="24">
        <f t="shared" si="11"/>
        <v>22110</v>
      </c>
    </row>
  </sheetData>
  <mergeCells count="2">
    <mergeCell ref="C3:E3"/>
    <mergeCell ref="F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2014-05-07T03:34:57Z</dcterms:created>
  <dcterms:modified xsi:type="dcterms:W3CDTF">2017-08-08T01:13:53Z</dcterms:modified>
</cp:coreProperties>
</file>