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Flagship\"/>
    </mc:Choice>
  </mc:AlternateContent>
  <bookViews>
    <workbookView xWindow="0" yWindow="0" windowWidth="23040" windowHeight="8688" activeTab="3"/>
  </bookViews>
  <sheets>
    <sheet name="ProductCatalog" sheetId="1" r:id="rId1"/>
    <sheet name="validate master" sheetId="2" r:id="rId2"/>
    <sheet name="EstoreProductCatalog" sheetId="3" r:id="rId3"/>
    <sheet name="Validate Estore" sheetId="4" r:id="rId4"/>
    <sheet name="AEM register" sheetId="5" r:id="rId5"/>
  </sheets>
  <definedNames>
    <definedName name="_xlnm._FilterDatabase" localSheetId="2" hidden="1">EstoreProductCatalog!$A$1:$AL$179</definedName>
    <definedName name="_xlnm._FilterDatabase" localSheetId="0" hidden="1">ProductCatalog!$A$1:$AL$179</definedName>
    <definedName name="_xlnm._FilterDatabase" localSheetId="3" hidden="1">'Validate Estore'!$A$6:$AC$217</definedName>
    <definedName name="_xlnm._FilterDatabase" localSheetId="1" hidden="1">'validate master'!$A$7:$AC$217</definedName>
  </definedNames>
  <calcPr calcId="152511"/>
  <extLst>
    <ext uri="GoogleSheetsCustomDataVersion1">
      <go:sheetsCustomData xmlns:go="http://customooxmlschemas.google.com/" r:id="rId9" roundtripDataSignature="AMtx7miT9k2Mi/WLlQJh3mFEFE32ydkQxA=="/>
    </ext>
  </extLst>
</workbook>
</file>

<file path=xl/calcChain.xml><?xml version="1.0" encoding="utf-8"?>
<calcChain xmlns="http://schemas.openxmlformats.org/spreadsheetml/2006/main">
  <c r="N21" i="4" l="1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4" i="4"/>
  <c r="N15" i="4"/>
  <c r="N16" i="4"/>
  <c r="N17" i="4"/>
  <c r="N18" i="4"/>
  <c r="N19" i="4"/>
  <c r="N20" i="4"/>
  <c r="N9" i="4"/>
  <c r="N10" i="4"/>
  <c r="N11" i="4"/>
  <c r="N12" i="4"/>
  <c r="N13" i="4"/>
  <c r="N8" i="4"/>
  <c r="AC217" i="4"/>
  <c r="Z217" i="4"/>
  <c r="U217" i="4"/>
  <c r="T217" i="4"/>
  <c r="S217" i="4"/>
  <c r="J217" i="4" s="1"/>
  <c r="P217" i="4"/>
  <c r="O217" i="4"/>
  <c r="N217" i="4"/>
  <c r="M217" i="4"/>
  <c r="N216" i="4" s="1"/>
  <c r="K217" i="4"/>
  <c r="L217" i="4" s="1"/>
  <c r="I217" i="4"/>
  <c r="H217" i="4"/>
  <c r="G217" i="4"/>
  <c r="AA217" i="4" s="1"/>
  <c r="E217" i="4"/>
  <c r="D217" i="4"/>
  <c r="F217" i="4" s="1"/>
  <c r="C217" i="4"/>
  <c r="B217" i="4"/>
  <c r="AC216" i="4"/>
  <c r="Z216" i="4"/>
  <c r="X216" i="4"/>
  <c r="U216" i="4"/>
  <c r="T216" i="4"/>
  <c r="S216" i="4"/>
  <c r="W216" i="4" s="1"/>
  <c r="P216" i="4"/>
  <c r="O216" i="4"/>
  <c r="L216" i="4"/>
  <c r="K216" i="4"/>
  <c r="J216" i="4"/>
  <c r="I216" i="4"/>
  <c r="H216" i="4"/>
  <c r="G216" i="4"/>
  <c r="D216" i="4"/>
  <c r="F216" i="4" s="1"/>
  <c r="C216" i="4"/>
  <c r="E216" i="4" s="1"/>
  <c r="B216" i="4"/>
  <c r="AC215" i="4"/>
  <c r="AA215" i="4"/>
  <c r="AB215" i="4" s="1"/>
  <c r="Z215" i="4"/>
  <c r="W215" i="4"/>
  <c r="U215" i="4"/>
  <c r="T215" i="4"/>
  <c r="S215" i="4"/>
  <c r="X215" i="4" s="1"/>
  <c r="Q215" i="4"/>
  <c r="R215" i="4" s="1"/>
  <c r="P215" i="4"/>
  <c r="O215" i="4"/>
  <c r="M215" i="4"/>
  <c r="N214" i="4" s="1"/>
  <c r="K215" i="4"/>
  <c r="L215" i="4" s="1"/>
  <c r="I215" i="4"/>
  <c r="H215" i="4"/>
  <c r="G215" i="4"/>
  <c r="F215" i="4"/>
  <c r="D215" i="4"/>
  <c r="C215" i="4"/>
  <c r="E215" i="4" s="1"/>
  <c r="B215" i="4"/>
  <c r="AC214" i="4"/>
  <c r="Z214" i="4"/>
  <c r="AB214" i="4" s="1"/>
  <c r="U214" i="4"/>
  <c r="T214" i="4"/>
  <c r="S214" i="4"/>
  <c r="P214" i="4"/>
  <c r="O214" i="4"/>
  <c r="M214" i="4"/>
  <c r="N213" i="4" s="1"/>
  <c r="K214" i="4"/>
  <c r="L214" i="4" s="1"/>
  <c r="I214" i="4"/>
  <c r="H214" i="4"/>
  <c r="G214" i="4"/>
  <c r="AA214" i="4" s="1"/>
  <c r="D214" i="4"/>
  <c r="F214" i="4" s="1"/>
  <c r="C214" i="4"/>
  <c r="E214" i="4" s="1"/>
  <c r="B214" i="4"/>
  <c r="AC213" i="4"/>
  <c r="Z213" i="4"/>
  <c r="X213" i="4"/>
  <c r="U213" i="4"/>
  <c r="T213" i="4"/>
  <c r="S213" i="4"/>
  <c r="W213" i="4" s="1"/>
  <c r="P213" i="4"/>
  <c r="O213" i="4"/>
  <c r="M213" i="4"/>
  <c r="N212" i="4" s="1"/>
  <c r="K213" i="4"/>
  <c r="L213" i="4" s="1"/>
  <c r="J213" i="4"/>
  <c r="I213" i="4"/>
  <c r="H213" i="4"/>
  <c r="G213" i="4"/>
  <c r="AA213" i="4" s="1"/>
  <c r="AB213" i="4" s="1"/>
  <c r="F213" i="4"/>
  <c r="E213" i="4"/>
  <c r="D213" i="4"/>
  <c r="C213" i="4"/>
  <c r="B213" i="4"/>
  <c r="AC212" i="4"/>
  <c r="Z212" i="4"/>
  <c r="X212" i="4"/>
  <c r="U212" i="4"/>
  <c r="T212" i="4"/>
  <c r="S212" i="4"/>
  <c r="J212" i="4" s="1"/>
  <c r="P212" i="4"/>
  <c r="O212" i="4"/>
  <c r="L212" i="4"/>
  <c r="K212" i="4"/>
  <c r="I212" i="4"/>
  <c r="H212" i="4"/>
  <c r="G212" i="4"/>
  <c r="D212" i="4"/>
  <c r="F212" i="4" s="1"/>
  <c r="C212" i="4"/>
  <c r="E212" i="4" s="1"/>
  <c r="B212" i="4"/>
  <c r="AC211" i="4"/>
  <c r="AA211" i="4"/>
  <c r="AB211" i="4" s="1"/>
  <c r="Z211" i="4"/>
  <c r="W211" i="4"/>
  <c r="U211" i="4"/>
  <c r="T211" i="4"/>
  <c r="S211" i="4"/>
  <c r="X211" i="4" s="1"/>
  <c r="Q211" i="4"/>
  <c r="R211" i="4" s="1"/>
  <c r="P211" i="4"/>
  <c r="O211" i="4"/>
  <c r="M211" i="4"/>
  <c r="N210" i="4" s="1"/>
  <c r="K211" i="4"/>
  <c r="L211" i="4" s="1"/>
  <c r="I211" i="4"/>
  <c r="H211" i="4"/>
  <c r="G211" i="4"/>
  <c r="F211" i="4"/>
  <c r="D211" i="4"/>
  <c r="C211" i="4"/>
  <c r="E211" i="4" s="1"/>
  <c r="B211" i="4"/>
  <c r="AC210" i="4"/>
  <c r="Z210" i="4"/>
  <c r="U210" i="4"/>
  <c r="T210" i="4"/>
  <c r="S210" i="4"/>
  <c r="P210" i="4"/>
  <c r="O210" i="4"/>
  <c r="M210" i="4"/>
  <c r="K210" i="4"/>
  <c r="L210" i="4" s="1"/>
  <c r="I210" i="4"/>
  <c r="H210" i="4"/>
  <c r="G210" i="4"/>
  <c r="AA210" i="4" s="1"/>
  <c r="D210" i="4"/>
  <c r="F210" i="4" s="1"/>
  <c r="C210" i="4"/>
  <c r="E210" i="4" s="1"/>
  <c r="B210" i="4"/>
  <c r="AC209" i="4"/>
  <c r="AB209" i="4"/>
  <c r="AA209" i="4"/>
  <c r="Z209" i="4"/>
  <c r="V209" i="4"/>
  <c r="U209" i="4"/>
  <c r="T209" i="4"/>
  <c r="S209" i="4"/>
  <c r="J209" i="4" s="1"/>
  <c r="P209" i="4"/>
  <c r="O209" i="4"/>
  <c r="N209" i="4"/>
  <c r="K209" i="4"/>
  <c r="L209" i="4" s="1"/>
  <c r="I209" i="4"/>
  <c r="H209" i="4"/>
  <c r="G209" i="4"/>
  <c r="Q209" i="4" s="1"/>
  <c r="R209" i="4" s="1"/>
  <c r="F209" i="4"/>
  <c r="D209" i="4"/>
  <c r="C209" i="4"/>
  <c r="E209" i="4" s="1"/>
  <c r="B209" i="4"/>
  <c r="AC208" i="4"/>
  <c r="Z208" i="4"/>
  <c r="V208" i="4"/>
  <c r="U208" i="4"/>
  <c r="T208" i="4"/>
  <c r="S208" i="4"/>
  <c r="W208" i="4" s="1"/>
  <c r="Q208" i="4"/>
  <c r="R208" i="4" s="1"/>
  <c r="P208" i="4"/>
  <c r="O208" i="4"/>
  <c r="K208" i="4"/>
  <c r="L208" i="4" s="1"/>
  <c r="I208" i="4"/>
  <c r="H208" i="4"/>
  <c r="G208" i="4"/>
  <c r="M208" i="4" s="1"/>
  <c r="N207" i="4" s="1"/>
  <c r="F208" i="4"/>
  <c r="D208" i="4"/>
  <c r="C208" i="4"/>
  <c r="E208" i="4" s="1"/>
  <c r="B208" i="4"/>
  <c r="AC207" i="4"/>
  <c r="Z207" i="4"/>
  <c r="AB207" i="4" s="1"/>
  <c r="W207" i="4"/>
  <c r="V207" i="4"/>
  <c r="U207" i="4"/>
  <c r="T207" i="4"/>
  <c r="S207" i="4"/>
  <c r="Y207" i="4" s="1"/>
  <c r="P207" i="4"/>
  <c r="O207" i="4"/>
  <c r="M207" i="4"/>
  <c r="N206" i="4" s="1"/>
  <c r="K207" i="4"/>
  <c r="L207" i="4" s="1"/>
  <c r="J207" i="4"/>
  <c r="I207" i="4"/>
  <c r="H207" i="4"/>
  <c r="G207" i="4"/>
  <c r="AA207" i="4" s="1"/>
  <c r="F207" i="4"/>
  <c r="E207" i="4"/>
  <c r="D207" i="4"/>
  <c r="C207" i="4"/>
  <c r="B207" i="4"/>
  <c r="AC206" i="4"/>
  <c r="Z206" i="4"/>
  <c r="Y206" i="4"/>
  <c r="V206" i="4"/>
  <c r="U206" i="4"/>
  <c r="T206" i="4"/>
  <c r="S206" i="4"/>
  <c r="W206" i="4" s="1"/>
  <c r="Q206" i="4"/>
  <c r="R206" i="4" s="1"/>
  <c r="P206" i="4"/>
  <c r="O206" i="4"/>
  <c r="K206" i="4"/>
  <c r="L206" i="4" s="1"/>
  <c r="I206" i="4"/>
  <c r="H206" i="4"/>
  <c r="G206" i="4"/>
  <c r="M206" i="4" s="1"/>
  <c r="N205" i="4" s="1"/>
  <c r="F206" i="4"/>
  <c r="D206" i="4"/>
  <c r="C206" i="4"/>
  <c r="E206" i="4" s="1"/>
  <c r="B206" i="4"/>
  <c r="AC205" i="4"/>
  <c r="Z205" i="4"/>
  <c r="W205" i="4"/>
  <c r="V205" i="4"/>
  <c r="U205" i="4"/>
  <c r="T205" i="4"/>
  <c r="S205" i="4"/>
  <c r="Y205" i="4" s="1"/>
  <c r="P205" i="4"/>
  <c r="O205" i="4"/>
  <c r="M205" i="4"/>
  <c r="N204" i="4" s="1"/>
  <c r="K205" i="4"/>
  <c r="L205" i="4" s="1"/>
  <c r="J205" i="4"/>
  <c r="I205" i="4"/>
  <c r="H205" i="4"/>
  <c r="G205" i="4"/>
  <c r="AA205" i="4" s="1"/>
  <c r="E205" i="4"/>
  <c r="D205" i="4"/>
  <c r="F205" i="4" s="1"/>
  <c r="C205" i="4"/>
  <c r="B205" i="4"/>
  <c r="AC204" i="4"/>
  <c r="Z204" i="4"/>
  <c r="Y204" i="4"/>
  <c r="V204" i="4"/>
  <c r="U204" i="4"/>
  <c r="T204" i="4"/>
  <c r="S204" i="4"/>
  <c r="W204" i="4" s="1"/>
  <c r="Q204" i="4"/>
  <c r="R204" i="4" s="1"/>
  <c r="P204" i="4"/>
  <c r="O204" i="4"/>
  <c r="K204" i="4"/>
  <c r="L204" i="4" s="1"/>
  <c r="I204" i="4"/>
  <c r="H204" i="4"/>
  <c r="G204" i="4"/>
  <c r="M204" i="4" s="1"/>
  <c r="N203" i="4" s="1"/>
  <c r="F204" i="4"/>
  <c r="D204" i="4"/>
  <c r="C204" i="4"/>
  <c r="E204" i="4" s="1"/>
  <c r="B204" i="4"/>
  <c r="AC203" i="4"/>
  <c r="Z203" i="4"/>
  <c r="W203" i="4"/>
  <c r="V203" i="4"/>
  <c r="U203" i="4"/>
  <c r="T203" i="4"/>
  <c r="S203" i="4"/>
  <c r="Y203" i="4" s="1"/>
  <c r="P203" i="4"/>
  <c r="O203" i="4"/>
  <c r="M203" i="4"/>
  <c r="N202" i="4" s="1"/>
  <c r="K203" i="4"/>
  <c r="L203" i="4" s="1"/>
  <c r="J203" i="4"/>
  <c r="I203" i="4"/>
  <c r="H203" i="4"/>
  <c r="G203" i="4"/>
  <c r="AA203" i="4" s="1"/>
  <c r="E203" i="4"/>
  <c r="D203" i="4"/>
  <c r="F203" i="4" s="1"/>
  <c r="C203" i="4"/>
  <c r="B203" i="4"/>
  <c r="AC202" i="4"/>
  <c r="Z202" i="4"/>
  <c r="Y202" i="4"/>
  <c r="V202" i="4"/>
  <c r="U202" i="4"/>
  <c r="T202" i="4"/>
  <c r="S202" i="4"/>
  <c r="W202" i="4" s="1"/>
  <c r="Q202" i="4"/>
  <c r="R202" i="4" s="1"/>
  <c r="P202" i="4"/>
  <c r="O202" i="4"/>
  <c r="K202" i="4"/>
  <c r="L202" i="4" s="1"/>
  <c r="I202" i="4"/>
  <c r="H202" i="4"/>
  <c r="G202" i="4"/>
  <c r="M202" i="4" s="1"/>
  <c r="N201" i="4" s="1"/>
  <c r="F202" i="4"/>
  <c r="D202" i="4"/>
  <c r="C202" i="4"/>
  <c r="E202" i="4" s="1"/>
  <c r="B202" i="4"/>
  <c r="AC201" i="4"/>
  <c r="Z201" i="4"/>
  <c r="AB201" i="4" s="1"/>
  <c r="W201" i="4"/>
  <c r="V201" i="4"/>
  <c r="U201" i="4"/>
  <c r="T201" i="4"/>
  <c r="S201" i="4"/>
  <c r="Y201" i="4" s="1"/>
  <c r="P201" i="4"/>
  <c r="O201" i="4"/>
  <c r="M201" i="4"/>
  <c r="N200" i="4" s="1"/>
  <c r="K201" i="4"/>
  <c r="L201" i="4" s="1"/>
  <c r="J201" i="4"/>
  <c r="I201" i="4"/>
  <c r="H201" i="4"/>
  <c r="G201" i="4"/>
  <c r="AA201" i="4" s="1"/>
  <c r="E201" i="4"/>
  <c r="D201" i="4"/>
  <c r="F201" i="4" s="1"/>
  <c r="C201" i="4"/>
  <c r="B201" i="4"/>
  <c r="AC200" i="4"/>
  <c r="AA200" i="4"/>
  <c r="AB200" i="4" s="1"/>
  <c r="Z200" i="4"/>
  <c r="Y200" i="4"/>
  <c r="V200" i="4"/>
  <c r="U200" i="4"/>
  <c r="T200" i="4"/>
  <c r="S200" i="4"/>
  <c r="W200" i="4" s="1"/>
  <c r="Q200" i="4"/>
  <c r="R200" i="4" s="1"/>
  <c r="P200" i="4"/>
  <c r="O200" i="4"/>
  <c r="K200" i="4"/>
  <c r="L200" i="4" s="1"/>
  <c r="I200" i="4"/>
  <c r="H200" i="4"/>
  <c r="G200" i="4"/>
  <c r="M200" i="4" s="1"/>
  <c r="N199" i="4" s="1"/>
  <c r="F200" i="4"/>
  <c r="D200" i="4"/>
  <c r="C200" i="4"/>
  <c r="E200" i="4" s="1"/>
  <c r="B200" i="4"/>
  <c r="AC199" i="4"/>
  <c r="Z199" i="4"/>
  <c r="AB199" i="4" s="1"/>
  <c r="W199" i="4"/>
  <c r="V199" i="4"/>
  <c r="U199" i="4"/>
  <c r="T199" i="4"/>
  <c r="S199" i="4"/>
  <c r="Y199" i="4" s="1"/>
  <c r="P199" i="4"/>
  <c r="O199" i="4"/>
  <c r="M199" i="4"/>
  <c r="N198" i="4" s="1"/>
  <c r="K199" i="4"/>
  <c r="L199" i="4" s="1"/>
  <c r="J199" i="4"/>
  <c r="I199" i="4"/>
  <c r="H199" i="4"/>
  <c r="G199" i="4"/>
  <c r="AA199" i="4" s="1"/>
  <c r="E199" i="4"/>
  <c r="D199" i="4"/>
  <c r="F199" i="4" s="1"/>
  <c r="C199" i="4"/>
  <c r="B199" i="4"/>
  <c r="AC198" i="4"/>
  <c r="AA198" i="4"/>
  <c r="AB198" i="4" s="1"/>
  <c r="Z198" i="4"/>
  <c r="Y198" i="4"/>
  <c r="V198" i="4"/>
  <c r="U198" i="4"/>
  <c r="T198" i="4"/>
  <c r="S198" i="4"/>
  <c r="W198" i="4" s="1"/>
  <c r="Q198" i="4"/>
  <c r="R198" i="4" s="1"/>
  <c r="P198" i="4"/>
  <c r="O198" i="4"/>
  <c r="K198" i="4"/>
  <c r="L198" i="4" s="1"/>
  <c r="I198" i="4"/>
  <c r="H198" i="4"/>
  <c r="G198" i="4"/>
  <c r="M198" i="4" s="1"/>
  <c r="N197" i="4" s="1"/>
  <c r="F198" i="4"/>
  <c r="D198" i="4"/>
  <c r="C198" i="4"/>
  <c r="E198" i="4" s="1"/>
  <c r="B198" i="4"/>
  <c r="AC197" i="4"/>
  <c r="Z197" i="4"/>
  <c r="W197" i="4"/>
  <c r="V197" i="4"/>
  <c r="U197" i="4"/>
  <c r="T197" i="4"/>
  <c r="S197" i="4"/>
  <c r="Y197" i="4" s="1"/>
  <c r="P197" i="4"/>
  <c r="O197" i="4"/>
  <c r="M197" i="4"/>
  <c r="N196" i="4" s="1"/>
  <c r="K197" i="4"/>
  <c r="L197" i="4" s="1"/>
  <c r="J197" i="4"/>
  <c r="I197" i="4"/>
  <c r="H197" i="4"/>
  <c r="G197" i="4"/>
  <c r="E197" i="4"/>
  <c r="D197" i="4"/>
  <c r="F197" i="4" s="1"/>
  <c r="C197" i="4"/>
  <c r="B197" i="4"/>
  <c r="AC196" i="4"/>
  <c r="Z196" i="4"/>
  <c r="V196" i="4"/>
  <c r="U196" i="4"/>
  <c r="T196" i="4"/>
  <c r="S196" i="4"/>
  <c r="P196" i="4"/>
  <c r="O196" i="4"/>
  <c r="K196" i="4"/>
  <c r="L196" i="4" s="1"/>
  <c r="I196" i="4"/>
  <c r="H196" i="4"/>
  <c r="G196" i="4"/>
  <c r="M196" i="4" s="1"/>
  <c r="F196" i="4"/>
  <c r="D196" i="4"/>
  <c r="C196" i="4"/>
  <c r="E196" i="4" s="1"/>
  <c r="B196" i="4"/>
  <c r="AC195" i="4"/>
  <c r="AA195" i="4"/>
  <c r="Z195" i="4"/>
  <c r="AB195" i="4" s="1"/>
  <c r="W195" i="4"/>
  <c r="V195" i="4"/>
  <c r="U195" i="4"/>
  <c r="T195" i="4"/>
  <c r="S195" i="4"/>
  <c r="P195" i="4"/>
  <c r="O195" i="4"/>
  <c r="M195" i="4"/>
  <c r="K195" i="4"/>
  <c r="L195" i="4" s="1"/>
  <c r="J195" i="4"/>
  <c r="I195" i="4"/>
  <c r="H195" i="4"/>
  <c r="G195" i="4"/>
  <c r="D195" i="4"/>
  <c r="F195" i="4" s="1"/>
  <c r="C195" i="4"/>
  <c r="E195" i="4" s="1"/>
  <c r="B195" i="4"/>
  <c r="AC194" i="4"/>
  <c r="Z194" i="4"/>
  <c r="W194" i="4"/>
  <c r="V194" i="4"/>
  <c r="U194" i="4"/>
  <c r="T194" i="4"/>
  <c r="S194" i="4"/>
  <c r="Y194" i="4" s="1"/>
  <c r="P194" i="4"/>
  <c r="O194" i="4"/>
  <c r="K194" i="4"/>
  <c r="L194" i="4" s="1"/>
  <c r="I194" i="4"/>
  <c r="H194" i="4"/>
  <c r="G194" i="4"/>
  <c r="M194" i="4" s="1"/>
  <c r="F194" i="4"/>
  <c r="D194" i="4"/>
  <c r="C194" i="4"/>
  <c r="E194" i="4" s="1"/>
  <c r="B194" i="4"/>
  <c r="AC193" i="4"/>
  <c r="Z193" i="4"/>
  <c r="V193" i="4"/>
  <c r="U193" i="4"/>
  <c r="T193" i="4"/>
  <c r="S193" i="4"/>
  <c r="P193" i="4"/>
  <c r="O193" i="4"/>
  <c r="K193" i="4"/>
  <c r="L193" i="4" s="1"/>
  <c r="I193" i="4"/>
  <c r="H193" i="4"/>
  <c r="G193" i="4"/>
  <c r="E193" i="4"/>
  <c r="D193" i="4"/>
  <c r="F193" i="4" s="1"/>
  <c r="C193" i="4"/>
  <c r="B193" i="4"/>
  <c r="AC192" i="4"/>
  <c r="AA192" i="4"/>
  <c r="AB192" i="4" s="1"/>
  <c r="Z192" i="4"/>
  <c r="Y192" i="4"/>
  <c r="W192" i="4"/>
  <c r="V192" i="4"/>
  <c r="U192" i="4"/>
  <c r="T192" i="4"/>
  <c r="S192" i="4"/>
  <c r="P192" i="4"/>
  <c r="O192" i="4"/>
  <c r="Q192" i="4" s="1"/>
  <c r="R192" i="4" s="1"/>
  <c r="K192" i="4"/>
  <c r="L192" i="4" s="1"/>
  <c r="I192" i="4"/>
  <c r="H192" i="4"/>
  <c r="G192" i="4"/>
  <c r="M192" i="4" s="1"/>
  <c r="F192" i="4"/>
  <c r="D192" i="4"/>
  <c r="C192" i="4"/>
  <c r="E192" i="4" s="1"/>
  <c r="B192" i="4"/>
  <c r="AC191" i="4"/>
  <c r="Z191" i="4"/>
  <c r="V191" i="4"/>
  <c r="U191" i="4"/>
  <c r="T191" i="4"/>
  <c r="S191" i="4"/>
  <c r="P191" i="4"/>
  <c r="O191" i="4"/>
  <c r="K191" i="4"/>
  <c r="L191" i="4" s="1"/>
  <c r="I191" i="4"/>
  <c r="H191" i="4"/>
  <c r="G191" i="4"/>
  <c r="Q191" i="4" s="1"/>
  <c r="R191" i="4" s="1"/>
  <c r="E191" i="4"/>
  <c r="D191" i="4"/>
  <c r="F191" i="4" s="1"/>
  <c r="C191" i="4"/>
  <c r="B191" i="4"/>
  <c r="AC190" i="4"/>
  <c r="AA190" i="4"/>
  <c r="AB190" i="4" s="1"/>
  <c r="Z190" i="4"/>
  <c r="Y190" i="4"/>
  <c r="V190" i="4"/>
  <c r="U190" i="4"/>
  <c r="T190" i="4"/>
  <c r="S190" i="4"/>
  <c r="Q190" i="4"/>
  <c r="R190" i="4" s="1"/>
  <c r="P190" i="4"/>
  <c r="O190" i="4"/>
  <c r="K190" i="4"/>
  <c r="L190" i="4" s="1"/>
  <c r="I190" i="4"/>
  <c r="H190" i="4"/>
  <c r="G190" i="4"/>
  <c r="M190" i="4" s="1"/>
  <c r="F190" i="4"/>
  <c r="E190" i="4"/>
  <c r="D190" i="4"/>
  <c r="C190" i="4"/>
  <c r="B190" i="4"/>
  <c r="AC189" i="4"/>
  <c r="AB189" i="4"/>
  <c r="AA189" i="4"/>
  <c r="Z189" i="4"/>
  <c r="V189" i="4"/>
  <c r="U189" i="4"/>
  <c r="T189" i="4"/>
  <c r="S189" i="4"/>
  <c r="Y189" i="4" s="1"/>
  <c r="P189" i="4"/>
  <c r="O189" i="4"/>
  <c r="Q189" i="4" s="1"/>
  <c r="R189" i="4" s="1"/>
  <c r="M189" i="4"/>
  <c r="K189" i="4"/>
  <c r="L189" i="4" s="1"/>
  <c r="J189" i="4"/>
  <c r="I189" i="4"/>
  <c r="H189" i="4"/>
  <c r="G189" i="4"/>
  <c r="D189" i="4"/>
  <c r="F189" i="4" s="1"/>
  <c r="C189" i="4"/>
  <c r="E189" i="4" s="1"/>
  <c r="B189" i="4"/>
  <c r="AC188" i="4"/>
  <c r="Z188" i="4"/>
  <c r="X188" i="4"/>
  <c r="W188" i="4"/>
  <c r="V188" i="4"/>
  <c r="U188" i="4"/>
  <c r="T188" i="4"/>
  <c r="S188" i="4"/>
  <c r="J188" i="4" s="1"/>
  <c r="P188" i="4"/>
  <c r="O188" i="4"/>
  <c r="M188" i="4"/>
  <c r="K188" i="4"/>
  <c r="L188" i="4" s="1"/>
  <c r="I188" i="4"/>
  <c r="H188" i="4"/>
  <c r="G188" i="4"/>
  <c r="AA188" i="4" s="1"/>
  <c r="AB188" i="4" s="1"/>
  <c r="D188" i="4"/>
  <c r="F188" i="4" s="1"/>
  <c r="C188" i="4"/>
  <c r="E188" i="4" s="1"/>
  <c r="B188" i="4"/>
  <c r="AC187" i="4"/>
  <c r="Z187" i="4"/>
  <c r="Y187" i="4"/>
  <c r="X187" i="4"/>
  <c r="W187" i="4"/>
  <c r="V187" i="4"/>
  <c r="U187" i="4"/>
  <c r="T187" i="4"/>
  <c r="S187" i="4"/>
  <c r="P187" i="4"/>
  <c r="O187" i="4"/>
  <c r="L187" i="4"/>
  <c r="K187" i="4"/>
  <c r="J187" i="4"/>
  <c r="I187" i="4"/>
  <c r="H187" i="4"/>
  <c r="G187" i="4"/>
  <c r="E187" i="4"/>
  <c r="D187" i="4"/>
  <c r="F187" i="4" s="1"/>
  <c r="C187" i="4"/>
  <c r="B187" i="4"/>
  <c r="AC186" i="4"/>
  <c r="Z186" i="4"/>
  <c r="Y186" i="4"/>
  <c r="X186" i="4"/>
  <c r="V186" i="4"/>
  <c r="U186" i="4"/>
  <c r="T186" i="4"/>
  <c r="S186" i="4"/>
  <c r="J186" i="4" s="1"/>
  <c r="P186" i="4"/>
  <c r="O186" i="4"/>
  <c r="K186" i="4"/>
  <c r="L186" i="4" s="1"/>
  <c r="I186" i="4"/>
  <c r="H186" i="4"/>
  <c r="G186" i="4"/>
  <c r="F186" i="4"/>
  <c r="D186" i="4"/>
  <c r="C186" i="4"/>
  <c r="E186" i="4" s="1"/>
  <c r="B186" i="4"/>
  <c r="AC185" i="4"/>
  <c r="AA185" i="4"/>
  <c r="Z185" i="4"/>
  <c r="AB185" i="4" s="1"/>
  <c r="V185" i="4"/>
  <c r="U185" i="4"/>
  <c r="T185" i="4"/>
  <c r="S185" i="4"/>
  <c r="R185" i="4"/>
  <c r="P185" i="4"/>
  <c r="O185" i="4"/>
  <c r="Q185" i="4" s="1"/>
  <c r="M185" i="4"/>
  <c r="K185" i="4"/>
  <c r="L185" i="4" s="1"/>
  <c r="I185" i="4"/>
  <c r="H185" i="4"/>
  <c r="G185" i="4"/>
  <c r="D185" i="4"/>
  <c r="F185" i="4" s="1"/>
  <c r="C185" i="4"/>
  <c r="E185" i="4" s="1"/>
  <c r="B185" i="4"/>
  <c r="T184" i="4"/>
  <c r="S184" i="4"/>
  <c r="K184" i="4"/>
  <c r="L184" i="4" s="1"/>
  <c r="A184" i="4"/>
  <c r="AC183" i="4"/>
  <c r="V183" i="4"/>
  <c r="U183" i="4"/>
  <c r="T183" i="4"/>
  <c r="P183" i="4"/>
  <c r="K183" i="4"/>
  <c r="L183" i="4" s="1"/>
  <c r="H183" i="4"/>
  <c r="D183" i="4"/>
  <c r="F183" i="4" s="1"/>
  <c r="C183" i="4"/>
  <c r="E183" i="4" s="1"/>
  <c r="B183" i="4"/>
  <c r="A183" i="4"/>
  <c r="I183" i="4" s="1"/>
  <c r="Z182" i="4"/>
  <c r="V182" i="4"/>
  <c r="U182" i="4"/>
  <c r="P182" i="4"/>
  <c r="O182" i="4"/>
  <c r="K182" i="4"/>
  <c r="L182" i="4" s="1"/>
  <c r="I182" i="4"/>
  <c r="H182" i="4"/>
  <c r="G182" i="4"/>
  <c r="C182" i="4"/>
  <c r="E182" i="4" s="1"/>
  <c r="B182" i="4"/>
  <c r="A182" i="4"/>
  <c r="AC181" i="4"/>
  <c r="AA181" i="4"/>
  <c r="Z181" i="4"/>
  <c r="X181" i="4"/>
  <c r="W181" i="4"/>
  <c r="V181" i="4"/>
  <c r="U181" i="4"/>
  <c r="T181" i="4"/>
  <c r="S181" i="4"/>
  <c r="Y181" i="4" s="1"/>
  <c r="P181" i="4"/>
  <c r="O181" i="4"/>
  <c r="K181" i="4"/>
  <c r="L181" i="4" s="1"/>
  <c r="H181" i="4"/>
  <c r="G181" i="4"/>
  <c r="F181" i="4"/>
  <c r="E181" i="4"/>
  <c r="D181" i="4"/>
  <c r="C181" i="4"/>
  <c r="B181" i="4"/>
  <c r="A181" i="4"/>
  <c r="I181" i="4" s="1"/>
  <c r="J181" i="4" s="1"/>
  <c r="H180" i="4"/>
  <c r="A180" i="4"/>
  <c r="T180" i="4" s="1"/>
  <c r="Z179" i="4"/>
  <c r="U179" i="4"/>
  <c r="T179" i="4"/>
  <c r="O179" i="4"/>
  <c r="I179" i="4"/>
  <c r="D179" i="4"/>
  <c r="F179" i="4" s="1"/>
  <c r="A179" i="4"/>
  <c r="AC179" i="4" s="1"/>
  <c r="AC178" i="4"/>
  <c r="W178" i="4"/>
  <c r="V178" i="4"/>
  <c r="T178" i="4"/>
  <c r="S178" i="4"/>
  <c r="G178" i="4"/>
  <c r="AA178" i="4" s="1"/>
  <c r="C178" i="4"/>
  <c r="E178" i="4" s="1"/>
  <c r="B178" i="4"/>
  <c r="A178" i="4"/>
  <c r="Z178" i="4" s="1"/>
  <c r="AB178" i="4" s="1"/>
  <c r="Z177" i="4"/>
  <c r="V177" i="4"/>
  <c r="I177" i="4"/>
  <c r="H177" i="4"/>
  <c r="D177" i="4"/>
  <c r="F177" i="4" s="1"/>
  <c r="C177" i="4"/>
  <c r="E177" i="4" s="1"/>
  <c r="A177" i="4"/>
  <c r="P177" i="4" s="1"/>
  <c r="AC176" i="4"/>
  <c r="K176" i="4"/>
  <c r="L176" i="4" s="1"/>
  <c r="A176" i="4"/>
  <c r="S176" i="4" s="1"/>
  <c r="AC175" i="4"/>
  <c r="Z175" i="4"/>
  <c r="V175" i="4"/>
  <c r="U175" i="4"/>
  <c r="T175" i="4"/>
  <c r="P175" i="4"/>
  <c r="K175" i="4"/>
  <c r="L175" i="4" s="1"/>
  <c r="I175" i="4"/>
  <c r="H175" i="4"/>
  <c r="F175" i="4"/>
  <c r="D175" i="4"/>
  <c r="C175" i="4"/>
  <c r="E175" i="4" s="1"/>
  <c r="B175" i="4"/>
  <c r="A175" i="4"/>
  <c r="Z174" i="4"/>
  <c r="V174" i="4"/>
  <c r="O174" i="4"/>
  <c r="I174" i="4"/>
  <c r="H174" i="4"/>
  <c r="E174" i="4"/>
  <c r="C174" i="4"/>
  <c r="A174" i="4"/>
  <c r="AC173" i="4"/>
  <c r="Z173" i="4"/>
  <c r="X173" i="4"/>
  <c r="V173" i="4"/>
  <c r="U173" i="4"/>
  <c r="T173" i="4"/>
  <c r="S173" i="4"/>
  <c r="Y173" i="4" s="1"/>
  <c r="P173" i="4"/>
  <c r="O173" i="4"/>
  <c r="K173" i="4"/>
  <c r="L173" i="4" s="1"/>
  <c r="H173" i="4"/>
  <c r="G173" i="4"/>
  <c r="F173" i="4"/>
  <c r="E173" i="4"/>
  <c r="D173" i="4"/>
  <c r="C173" i="4"/>
  <c r="B173" i="4"/>
  <c r="A173" i="4"/>
  <c r="I173" i="4" s="1"/>
  <c r="Z172" i="4"/>
  <c r="U172" i="4"/>
  <c r="S172" i="4"/>
  <c r="I172" i="4"/>
  <c r="H172" i="4"/>
  <c r="D172" i="4"/>
  <c r="F172" i="4" s="1"/>
  <c r="A172" i="4"/>
  <c r="U171" i="4"/>
  <c r="T171" i="4"/>
  <c r="I171" i="4"/>
  <c r="A171" i="4"/>
  <c r="AC171" i="4" s="1"/>
  <c r="AC170" i="4"/>
  <c r="Z170" i="4"/>
  <c r="V170" i="4"/>
  <c r="U170" i="4"/>
  <c r="T170" i="4"/>
  <c r="O170" i="4"/>
  <c r="K170" i="4"/>
  <c r="L170" i="4" s="1"/>
  <c r="I170" i="4"/>
  <c r="G170" i="4"/>
  <c r="F170" i="4"/>
  <c r="D170" i="4"/>
  <c r="C170" i="4"/>
  <c r="E170" i="4" s="1"/>
  <c r="B170" i="4"/>
  <c r="A170" i="4"/>
  <c r="Z169" i="4"/>
  <c r="V169" i="4"/>
  <c r="O169" i="4"/>
  <c r="I169" i="4"/>
  <c r="H169" i="4"/>
  <c r="D169" i="4"/>
  <c r="F169" i="4" s="1"/>
  <c r="C169" i="4"/>
  <c r="E169" i="4" s="1"/>
  <c r="A169" i="4"/>
  <c r="T168" i="4"/>
  <c r="K168" i="4"/>
  <c r="L168" i="4" s="1"/>
  <c r="I168" i="4"/>
  <c r="A168" i="4"/>
  <c r="AC168" i="4" s="1"/>
  <c r="AC167" i="4"/>
  <c r="Z167" i="4"/>
  <c r="V167" i="4"/>
  <c r="U167" i="4"/>
  <c r="T167" i="4"/>
  <c r="P167" i="4"/>
  <c r="L167" i="4"/>
  <c r="K167" i="4"/>
  <c r="I167" i="4"/>
  <c r="H167" i="4"/>
  <c r="D167" i="4"/>
  <c r="F167" i="4" s="1"/>
  <c r="C167" i="4"/>
  <c r="E167" i="4" s="1"/>
  <c r="B167" i="4"/>
  <c r="A167" i="4"/>
  <c r="V166" i="4"/>
  <c r="S166" i="4"/>
  <c r="O166" i="4"/>
  <c r="I166" i="4"/>
  <c r="H166" i="4"/>
  <c r="C166" i="4"/>
  <c r="E166" i="4" s="1"/>
  <c r="A166" i="4"/>
  <c r="AC165" i="4"/>
  <c r="Z165" i="4"/>
  <c r="W165" i="4"/>
  <c r="V165" i="4"/>
  <c r="U165" i="4"/>
  <c r="X165" i="4" s="1"/>
  <c r="T165" i="4"/>
  <c r="S165" i="4"/>
  <c r="Y165" i="4" s="1"/>
  <c r="P165" i="4"/>
  <c r="O165" i="4"/>
  <c r="L165" i="4"/>
  <c r="K165" i="4"/>
  <c r="H165" i="4"/>
  <c r="G165" i="4"/>
  <c r="F165" i="4"/>
  <c r="D165" i="4"/>
  <c r="C165" i="4"/>
  <c r="E165" i="4" s="1"/>
  <c r="B165" i="4"/>
  <c r="A165" i="4"/>
  <c r="I165" i="4" s="1"/>
  <c r="J165" i="4" s="1"/>
  <c r="U164" i="4"/>
  <c r="O164" i="4"/>
  <c r="I164" i="4"/>
  <c r="E164" i="4"/>
  <c r="C164" i="4"/>
  <c r="A164" i="4"/>
  <c r="P163" i="4"/>
  <c r="O163" i="4"/>
  <c r="A163" i="4"/>
  <c r="AC162" i="4"/>
  <c r="Z162" i="4"/>
  <c r="V162" i="4"/>
  <c r="U162" i="4"/>
  <c r="T162" i="4"/>
  <c r="O162" i="4"/>
  <c r="K162" i="4"/>
  <c r="L162" i="4" s="1"/>
  <c r="I162" i="4"/>
  <c r="G162" i="4"/>
  <c r="F162" i="4"/>
  <c r="D162" i="4"/>
  <c r="C162" i="4"/>
  <c r="E162" i="4" s="1"/>
  <c r="B162" i="4"/>
  <c r="A162" i="4"/>
  <c r="AA161" i="4"/>
  <c r="Z161" i="4"/>
  <c r="AB161" i="4" s="1"/>
  <c r="X161" i="4"/>
  <c r="V161" i="4"/>
  <c r="U161" i="4"/>
  <c r="T161" i="4"/>
  <c r="S161" i="4"/>
  <c r="P161" i="4"/>
  <c r="O161" i="4"/>
  <c r="K161" i="4"/>
  <c r="L161" i="4" s="1"/>
  <c r="H161" i="4"/>
  <c r="G161" i="4"/>
  <c r="D161" i="4"/>
  <c r="F161" i="4" s="1"/>
  <c r="C161" i="4"/>
  <c r="E161" i="4" s="1"/>
  <c r="B161" i="4"/>
  <c r="A161" i="4"/>
  <c r="AC161" i="4" s="1"/>
  <c r="AC160" i="4"/>
  <c r="U160" i="4"/>
  <c r="T160" i="4"/>
  <c r="S160" i="4"/>
  <c r="P160" i="4"/>
  <c r="K160" i="4"/>
  <c r="L160" i="4" s="1"/>
  <c r="I160" i="4"/>
  <c r="G160" i="4"/>
  <c r="D160" i="4"/>
  <c r="F160" i="4" s="1"/>
  <c r="C160" i="4"/>
  <c r="E160" i="4" s="1"/>
  <c r="A160" i="4"/>
  <c r="A159" i="4"/>
  <c r="U158" i="4"/>
  <c r="S158" i="4"/>
  <c r="O158" i="4"/>
  <c r="G158" i="4"/>
  <c r="AA158" i="4" s="1"/>
  <c r="D158" i="4"/>
  <c r="F158" i="4" s="1"/>
  <c r="A158" i="4"/>
  <c r="V158" i="4" s="1"/>
  <c r="Z157" i="4"/>
  <c r="T157" i="4"/>
  <c r="P157" i="4"/>
  <c r="O157" i="4"/>
  <c r="K157" i="4"/>
  <c r="L157" i="4" s="1"/>
  <c r="I157" i="4"/>
  <c r="H157" i="4"/>
  <c r="G157" i="4"/>
  <c r="Q157" i="4" s="1"/>
  <c r="F157" i="4"/>
  <c r="D157" i="4"/>
  <c r="B157" i="4"/>
  <c r="A157" i="4"/>
  <c r="D156" i="4"/>
  <c r="F156" i="4" s="1"/>
  <c r="A156" i="4"/>
  <c r="P156" i="4" s="1"/>
  <c r="U155" i="4"/>
  <c r="T155" i="4"/>
  <c r="S155" i="4"/>
  <c r="J155" i="4" s="1"/>
  <c r="I155" i="4"/>
  <c r="H155" i="4"/>
  <c r="A155" i="4"/>
  <c r="AC154" i="4"/>
  <c r="S154" i="4"/>
  <c r="P154" i="4"/>
  <c r="O154" i="4"/>
  <c r="H154" i="4"/>
  <c r="G154" i="4"/>
  <c r="E154" i="4"/>
  <c r="C154" i="4"/>
  <c r="A154" i="4"/>
  <c r="V154" i="4" s="1"/>
  <c r="Y154" i="4" s="1"/>
  <c r="AC153" i="4"/>
  <c r="Z153" i="4"/>
  <c r="X153" i="4"/>
  <c r="V153" i="4"/>
  <c r="U153" i="4"/>
  <c r="T153" i="4"/>
  <c r="S153" i="4"/>
  <c r="P153" i="4"/>
  <c r="L153" i="4"/>
  <c r="K153" i="4"/>
  <c r="H153" i="4"/>
  <c r="D153" i="4"/>
  <c r="F153" i="4" s="1"/>
  <c r="C153" i="4"/>
  <c r="E153" i="4" s="1"/>
  <c r="B153" i="4"/>
  <c r="A153" i="4"/>
  <c r="I153" i="4" s="1"/>
  <c r="J153" i="4" s="1"/>
  <c r="O152" i="4"/>
  <c r="K152" i="4"/>
  <c r="L152" i="4" s="1"/>
  <c r="I152" i="4"/>
  <c r="A152" i="4"/>
  <c r="AC151" i="4"/>
  <c r="Z151" i="4"/>
  <c r="V151" i="4"/>
  <c r="U151" i="4"/>
  <c r="T151" i="4"/>
  <c r="P151" i="4"/>
  <c r="O151" i="4"/>
  <c r="H151" i="4"/>
  <c r="G151" i="4"/>
  <c r="F151" i="4"/>
  <c r="D151" i="4"/>
  <c r="B151" i="4"/>
  <c r="A151" i="4"/>
  <c r="S151" i="4" s="1"/>
  <c r="AC150" i="4"/>
  <c r="AA150" i="4"/>
  <c r="AB150" i="4" s="1"/>
  <c r="Z150" i="4"/>
  <c r="T150" i="4"/>
  <c r="S150" i="4"/>
  <c r="O150" i="4"/>
  <c r="J150" i="4"/>
  <c r="I150" i="4"/>
  <c r="G150" i="4"/>
  <c r="E150" i="4"/>
  <c r="D150" i="4"/>
  <c r="F150" i="4" s="1"/>
  <c r="C150" i="4"/>
  <c r="B150" i="4"/>
  <c r="A150" i="4"/>
  <c r="Z149" i="4"/>
  <c r="G149" i="4"/>
  <c r="A149" i="4"/>
  <c r="O149" i="4" s="1"/>
  <c r="V148" i="4"/>
  <c r="U148" i="4"/>
  <c r="L148" i="4"/>
  <c r="K148" i="4"/>
  <c r="I148" i="4"/>
  <c r="D148" i="4"/>
  <c r="F148" i="4" s="1"/>
  <c r="C148" i="4"/>
  <c r="E148" i="4" s="1"/>
  <c r="A148" i="4"/>
  <c r="S147" i="4"/>
  <c r="A147" i="4"/>
  <c r="AC146" i="4"/>
  <c r="AA146" i="4"/>
  <c r="S146" i="4"/>
  <c r="P146" i="4"/>
  <c r="O146" i="4"/>
  <c r="Q146" i="4" s="1"/>
  <c r="H146" i="4"/>
  <c r="G146" i="4"/>
  <c r="C146" i="4"/>
  <c r="E146" i="4" s="1"/>
  <c r="A146" i="4"/>
  <c r="V146" i="4" s="1"/>
  <c r="AC145" i="4"/>
  <c r="Z145" i="4"/>
  <c r="V145" i="4"/>
  <c r="U145" i="4"/>
  <c r="X145" i="4" s="1"/>
  <c r="T145" i="4"/>
  <c r="S145" i="4"/>
  <c r="P145" i="4"/>
  <c r="L145" i="4"/>
  <c r="K145" i="4"/>
  <c r="H145" i="4"/>
  <c r="D145" i="4"/>
  <c r="F145" i="4" s="1"/>
  <c r="C145" i="4"/>
  <c r="E145" i="4" s="1"/>
  <c r="B145" i="4"/>
  <c r="A145" i="4"/>
  <c r="I145" i="4" s="1"/>
  <c r="O144" i="4"/>
  <c r="A144" i="4"/>
  <c r="S144" i="4" s="1"/>
  <c r="AC143" i="4"/>
  <c r="Z143" i="4"/>
  <c r="V143" i="4"/>
  <c r="U143" i="4"/>
  <c r="T143" i="4"/>
  <c r="P143" i="4"/>
  <c r="O143" i="4"/>
  <c r="L143" i="4"/>
  <c r="K143" i="4"/>
  <c r="H143" i="4"/>
  <c r="G143" i="4"/>
  <c r="F143" i="4"/>
  <c r="D143" i="4"/>
  <c r="C143" i="4"/>
  <c r="E143" i="4" s="1"/>
  <c r="B143" i="4"/>
  <c r="A143" i="4"/>
  <c r="S143" i="4" s="1"/>
  <c r="AC142" i="4"/>
  <c r="AB142" i="4"/>
  <c r="AA142" i="4"/>
  <c r="Z142" i="4"/>
  <c r="V142" i="4"/>
  <c r="U142" i="4"/>
  <c r="T142" i="4"/>
  <c r="S142" i="4"/>
  <c r="P142" i="4"/>
  <c r="O142" i="4"/>
  <c r="L142" i="4"/>
  <c r="K142" i="4"/>
  <c r="H142" i="4"/>
  <c r="G142" i="4"/>
  <c r="D142" i="4"/>
  <c r="F142" i="4" s="1"/>
  <c r="C142" i="4"/>
  <c r="E142" i="4" s="1"/>
  <c r="B142" i="4"/>
  <c r="A142" i="4"/>
  <c r="I142" i="4" s="1"/>
  <c r="AC141" i="4"/>
  <c r="Z141" i="4"/>
  <c r="U141" i="4"/>
  <c r="T141" i="4"/>
  <c r="P141" i="4"/>
  <c r="O141" i="4"/>
  <c r="L141" i="4"/>
  <c r="K141" i="4"/>
  <c r="I141" i="4"/>
  <c r="H141" i="4"/>
  <c r="G141" i="4"/>
  <c r="E141" i="4"/>
  <c r="D141" i="4"/>
  <c r="F141" i="4" s="1"/>
  <c r="C141" i="4"/>
  <c r="B141" i="4"/>
  <c r="A141" i="4"/>
  <c r="V141" i="4" s="1"/>
  <c r="Z140" i="4"/>
  <c r="V140" i="4"/>
  <c r="P140" i="4"/>
  <c r="O140" i="4"/>
  <c r="I140" i="4"/>
  <c r="H140" i="4"/>
  <c r="G140" i="4"/>
  <c r="D140" i="4"/>
  <c r="F140" i="4" s="1"/>
  <c r="A140" i="4"/>
  <c r="Z139" i="4"/>
  <c r="O139" i="4"/>
  <c r="I139" i="4"/>
  <c r="G139" i="4"/>
  <c r="A139" i="4"/>
  <c r="Z138" i="4"/>
  <c r="T138" i="4"/>
  <c r="P138" i="4"/>
  <c r="I138" i="4"/>
  <c r="H138" i="4"/>
  <c r="B138" i="4"/>
  <c r="A138" i="4"/>
  <c r="K138" i="4" s="1"/>
  <c r="L138" i="4" s="1"/>
  <c r="AC137" i="4"/>
  <c r="V137" i="4"/>
  <c r="U137" i="4"/>
  <c r="S137" i="4"/>
  <c r="L137" i="4"/>
  <c r="K137" i="4"/>
  <c r="I137" i="4"/>
  <c r="D137" i="4"/>
  <c r="F137" i="4" s="1"/>
  <c r="C137" i="4"/>
  <c r="E137" i="4" s="1"/>
  <c r="A137" i="4"/>
  <c r="AC136" i="4"/>
  <c r="Y136" i="4"/>
  <c r="V136" i="4"/>
  <c r="U136" i="4"/>
  <c r="T136" i="4"/>
  <c r="S136" i="4"/>
  <c r="P136" i="4"/>
  <c r="K136" i="4"/>
  <c r="L136" i="4" s="1"/>
  <c r="D136" i="4"/>
  <c r="F136" i="4" s="1"/>
  <c r="C136" i="4"/>
  <c r="E136" i="4" s="1"/>
  <c r="B136" i="4"/>
  <c r="A136" i="4"/>
  <c r="Z135" i="4"/>
  <c r="V135" i="4"/>
  <c r="U135" i="4"/>
  <c r="Q135" i="4"/>
  <c r="P135" i="4"/>
  <c r="O135" i="4"/>
  <c r="K135" i="4"/>
  <c r="L135" i="4" s="1"/>
  <c r="I135" i="4"/>
  <c r="H135" i="4"/>
  <c r="G135" i="4"/>
  <c r="E135" i="4"/>
  <c r="C135" i="4"/>
  <c r="B135" i="4"/>
  <c r="A135" i="4"/>
  <c r="AC134" i="4"/>
  <c r="AA134" i="4"/>
  <c r="AB134" i="4" s="1"/>
  <c r="Z134" i="4"/>
  <c r="V134" i="4"/>
  <c r="U134" i="4"/>
  <c r="T134" i="4"/>
  <c r="S134" i="4"/>
  <c r="P134" i="4"/>
  <c r="O134" i="4"/>
  <c r="K134" i="4"/>
  <c r="L134" i="4" s="1"/>
  <c r="H134" i="4"/>
  <c r="G134" i="4"/>
  <c r="E134" i="4"/>
  <c r="D134" i="4"/>
  <c r="F134" i="4" s="1"/>
  <c r="C134" i="4"/>
  <c r="B134" i="4"/>
  <c r="A134" i="4"/>
  <c r="I134" i="4" s="1"/>
  <c r="AC133" i="4"/>
  <c r="Z133" i="4"/>
  <c r="T133" i="4"/>
  <c r="S133" i="4"/>
  <c r="J133" i="4" s="1"/>
  <c r="P133" i="4"/>
  <c r="I133" i="4"/>
  <c r="H133" i="4"/>
  <c r="D133" i="4"/>
  <c r="F133" i="4" s="1"/>
  <c r="C133" i="4"/>
  <c r="E133" i="4" s="1"/>
  <c r="B133" i="4"/>
  <c r="A133" i="4"/>
  <c r="AC132" i="4"/>
  <c r="Z132" i="4"/>
  <c r="U132" i="4"/>
  <c r="O132" i="4"/>
  <c r="H132" i="4"/>
  <c r="B132" i="4"/>
  <c r="A132" i="4"/>
  <c r="T132" i="4" s="1"/>
  <c r="Z131" i="4"/>
  <c r="U131" i="4"/>
  <c r="K131" i="4"/>
  <c r="L131" i="4" s="1"/>
  <c r="D131" i="4"/>
  <c r="F131" i="4" s="1"/>
  <c r="A131" i="4"/>
  <c r="AC131" i="4" s="1"/>
  <c r="Z130" i="4"/>
  <c r="V130" i="4"/>
  <c r="T130" i="4"/>
  <c r="P130" i="4"/>
  <c r="O130" i="4"/>
  <c r="K130" i="4"/>
  <c r="L130" i="4" s="1"/>
  <c r="I130" i="4"/>
  <c r="H130" i="4"/>
  <c r="G130" i="4"/>
  <c r="F130" i="4"/>
  <c r="D130" i="4"/>
  <c r="C130" i="4"/>
  <c r="E130" i="4" s="1"/>
  <c r="B130" i="4"/>
  <c r="A130" i="4"/>
  <c r="I129" i="4"/>
  <c r="G129" i="4"/>
  <c r="AA129" i="4" s="1"/>
  <c r="A129" i="4"/>
  <c r="O129" i="4" s="1"/>
  <c r="AC128" i="4"/>
  <c r="Z128" i="4"/>
  <c r="T128" i="4"/>
  <c r="S128" i="4"/>
  <c r="J128" i="4" s="1"/>
  <c r="P128" i="4"/>
  <c r="I128" i="4"/>
  <c r="H128" i="4"/>
  <c r="E128" i="4"/>
  <c r="C128" i="4"/>
  <c r="B128" i="4"/>
  <c r="A128" i="4"/>
  <c r="AC127" i="4"/>
  <c r="Z127" i="4"/>
  <c r="U127" i="4"/>
  <c r="P127" i="4"/>
  <c r="H127" i="4"/>
  <c r="G127" i="4"/>
  <c r="AA127" i="4" s="1"/>
  <c r="B127" i="4"/>
  <c r="A127" i="4"/>
  <c r="S127" i="4" s="1"/>
  <c r="AC126" i="4"/>
  <c r="AA126" i="4"/>
  <c r="AB126" i="4" s="1"/>
  <c r="Z126" i="4"/>
  <c r="X126" i="4"/>
  <c r="V126" i="4"/>
  <c r="U126" i="4"/>
  <c r="T126" i="4"/>
  <c r="S126" i="4"/>
  <c r="P126" i="4"/>
  <c r="O126" i="4"/>
  <c r="K126" i="4"/>
  <c r="L126" i="4" s="1"/>
  <c r="H126" i="4"/>
  <c r="G126" i="4"/>
  <c r="D126" i="4"/>
  <c r="F126" i="4" s="1"/>
  <c r="C126" i="4"/>
  <c r="E126" i="4" s="1"/>
  <c r="B126" i="4"/>
  <c r="A126" i="4"/>
  <c r="I126" i="4" s="1"/>
  <c r="J126" i="4" s="1"/>
  <c r="AC125" i="4"/>
  <c r="AA125" i="4"/>
  <c r="Z125" i="4"/>
  <c r="U125" i="4"/>
  <c r="T125" i="4"/>
  <c r="P125" i="4"/>
  <c r="O125" i="4"/>
  <c r="K125" i="4"/>
  <c r="L125" i="4" s="1"/>
  <c r="I125" i="4"/>
  <c r="H125" i="4"/>
  <c r="G125" i="4"/>
  <c r="E125" i="4"/>
  <c r="D125" i="4"/>
  <c r="F125" i="4" s="1"/>
  <c r="C125" i="4"/>
  <c r="B125" i="4"/>
  <c r="A125" i="4"/>
  <c r="V125" i="4" s="1"/>
  <c r="A124" i="4"/>
  <c r="O124" i="4" s="1"/>
  <c r="AC123" i="4"/>
  <c r="Z123" i="4"/>
  <c r="T123" i="4"/>
  <c r="S123" i="4"/>
  <c r="O123" i="4"/>
  <c r="J123" i="4"/>
  <c r="I123" i="4"/>
  <c r="G123" i="4"/>
  <c r="C123" i="4"/>
  <c r="E123" i="4" s="1"/>
  <c r="B123" i="4"/>
  <c r="A123" i="4"/>
  <c r="Z122" i="4"/>
  <c r="V122" i="4"/>
  <c r="T122" i="4"/>
  <c r="L122" i="4"/>
  <c r="K122" i="4"/>
  <c r="H122" i="4"/>
  <c r="G122" i="4"/>
  <c r="B122" i="4"/>
  <c r="A122" i="4"/>
  <c r="AC121" i="4"/>
  <c r="U121" i="4"/>
  <c r="T121" i="4"/>
  <c r="S121" i="4"/>
  <c r="O121" i="4"/>
  <c r="K121" i="4"/>
  <c r="L121" i="4" s="1"/>
  <c r="I121" i="4"/>
  <c r="H121" i="4"/>
  <c r="D121" i="4"/>
  <c r="F121" i="4" s="1"/>
  <c r="C121" i="4"/>
  <c r="E121" i="4" s="1"/>
  <c r="A121" i="4"/>
  <c r="AC120" i="4"/>
  <c r="Z120" i="4"/>
  <c r="X120" i="4"/>
  <c r="U120" i="4"/>
  <c r="S120" i="4"/>
  <c r="P120" i="4"/>
  <c r="K120" i="4"/>
  <c r="L120" i="4" s="1"/>
  <c r="C120" i="4"/>
  <c r="E120" i="4" s="1"/>
  <c r="B120" i="4"/>
  <c r="A120" i="4"/>
  <c r="V120" i="4" s="1"/>
  <c r="A119" i="4"/>
  <c r="AC118" i="4"/>
  <c r="Z118" i="4"/>
  <c r="V118" i="4"/>
  <c r="U118" i="4"/>
  <c r="T118" i="4"/>
  <c r="W118" i="4" s="1"/>
  <c r="S118" i="4"/>
  <c r="P118" i="4"/>
  <c r="O118" i="4"/>
  <c r="K118" i="4"/>
  <c r="L118" i="4" s="1"/>
  <c r="H118" i="4"/>
  <c r="G118" i="4"/>
  <c r="Q118" i="4" s="1"/>
  <c r="E118" i="4"/>
  <c r="D118" i="4"/>
  <c r="F118" i="4" s="1"/>
  <c r="C118" i="4"/>
  <c r="B118" i="4"/>
  <c r="A118" i="4"/>
  <c r="I118" i="4" s="1"/>
  <c r="J118" i="4" s="1"/>
  <c r="T117" i="4"/>
  <c r="O117" i="4"/>
  <c r="G117" i="4"/>
  <c r="AA117" i="4" s="1"/>
  <c r="D117" i="4"/>
  <c r="F117" i="4" s="1"/>
  <c r="C117" i="4"/>
  <c r="E117" i="4" s="1"/>
  <c r="A117" i="4"/>
  <c r="AC117" i="4" s="1"/>
  <c r="Z116" i="4"/>
  <c r="V116" i="4"/>
  <c r="U116" i="4"/>
  <c r="P116" i="4"/>
  <c r="O116" i="4"/>
  <c r="I116" i="4"/>
  <c r="H116" i="4"/>
  <c r="G116" i="4"/>
  <c r="AA116" i="4" s="1"/>
  <c r="AB116" i="4" s="1"/>
  <c r="D116" i="4"/>
  <c r="F116" i="4" s="1"/>
  <c r="B116" i="4"/>
  <c r="A116" i="4"/>
  <c r="K115" i="4"/>
  <c r="L115" i="4" s="1"/>
  <c r="A115" i="4"/>
  <c r="V115" i="4" s="1"/>
  <c r="S114" i="4"/>
  <c r="O114" i="4"/>
  <c r="I114" i="4"/>
  <c r="C114" i="4"/>
  <c r="E114" i="4" s="1"/>
  <c r="A114" i="4"/>
  <c r="T114" i="4" s="1"/>
  <c r="A113" i="4"/>
  <c r="T112" i="4"/>
  <c r="D112" i="4"/>
  <c r="F112" i="4" s="1"/>
  <c r="C112" i="4"/>
  <c r="E112" i="4" s="1"/>
  <c r="A112" i="4"/>
  <c r="AC112" i="4" s="1"/>
  <c r="AC111" i="4"/>
  <c r="O111" i="4"/>
  <c r="G111" i="4"/>
  <c r="B111" i="4"/>
  <c r="A111" i="4"/>
  <c r="U111" i="4" s="1"/>
  <c r="AC110" i="4"/>
  <c r="AA110" i="4"/>
  <c r="AB110" i="4" s="1"/>
  <c r="Z110" i="4"/>
  <c r="X110" i="4"/>
  <c r="V110" i="4"/>
  <c r="U110" i="4"/>
  <c r="T110" i="4"/>
  <c r="S110" i="4"/>
  <c r="W110" i="4" s="1"/>
  <c r="P110" i="4"/>
  <c r="O110" i="4"/>
  <c r="L110" i="4"/>
  <c r="K110" i="4"/>
  <c r="H110" i="4"/>
  <c r="G110" i="4"/>
  <c r="D110" i="4"/>
  <c r="F110" i="4" s="1"/>
  <c r="C110" i="4"/>
  <c r="E110" i="4" s="1"/>
  <c r="B110" i="4"/>
  <c r="A110" i="4"/>
  <c r="I110" i="4" s="1"/>
  <c r="J110" i="4" s="1"/>
  <c r="AC109" i="4"/>
  <c r="Z109" i="4"/>
  <c r="T109" i="4"/>
  <c r="S109" i="4"/>
  <c r="Q109" i="4"/>
  <c r="P109" i="4"/>
  <c r="O109" i="4"/>
  <c r="I109" i="4"/>
  <c r="H109" i="4"/>
  <c r="G109" i="4"/>
  <c r="C109" i="4"/>
  <c r="E109" i="4" s="1"/>
  <c r="B109" i="4"/>
  <c r="A109" i="4"/>
  <c r="U108" i="4"/>
  <c r="G108" i="4"/>
  <c r="D108" i="4"/>
  <c r="F108" i="4" s="1"/>
  <c r="A108" i="4"/>
  <c r="U107" i="4"/>
  <c r="C107" i="4"/>
  <c r="E107" i="4" s="1"/>
  <c r="A107" i="4"/>
  <c r="P107" i="4" s="1"/>
  <c r="V106" i="4"/>
  <c r="U106" i="4"/>
  <c r="P106" i="4"/>
  <c r="I106" i="4"/>
  <c r="F106" i="4"/>
  <c r="D106" i="4"/>
  <c r="C106" i="4"/>
  <c r="E106" i="4" s="1"/>
  <c r="A106" i="4"/>
  <c r="Z106" i="4" s="1"/>
  <c r="AC105" i="4"/>
  <c r="Z105" i="4"/>
  <c r="O105" i="4"/>
  <c r="H105" i="4"/>
  <c r="A105" i="4"/>
  <c r="AC104" i="4"/>
  <c r="Z104" i="4"/>
  <c r="X104" i="4"/>
  <c r="V104" i="4"/>
  <c r="U104" i="4"/>
  <c r="T104" i="4"/>
  <c r="S104" i="4"/>
  <c r="P104" i="4"/>
  <c r="O104" i="4"/>
  <c r="L104" i="4"/>
  <c r="K104" i="4"/>
  <c r="J104" i="4"/>
  <c r="H104" i="4"/>
  <c r="G104" i="4"/>
  <c r="F104" i="4"/>
  <c r="D104" i="4"/>
  <c r="C104" i="4"/>
  <c r="E104" i="4" s="1"/>
  <c r="B104" i="4"/>
  <c r="A104" i="4"/>
  <c r="I104" i="4" s="1"/>
  <c r="O103" i="4"/>
  <c r="A103" i="4"/>
  <c r="AC102" i="4"/>
  <c r="A102" i="4"/>
  <c r="A101" i="4"/>
  <c r="A100" i="4"/>
  <c r="Y99" i="4"/>
  <c r="V99" i="4"/>
  <c r="U99" i="4"/>
  <c r="S99" i="4"/>
  <c r="P99" i="4"/>
  <c r="O99" i="4"/>
  <c r="I99" i="4"/>
  <c r="G99" i="4"/>
  <c r="D99" i="4"/>
  <c r="F99" i="4" s="1"/>
  <c r="C99" i="4"/>
  <c r="E99" i="4" s="1"/>
  <c r="A99" i="4"/>
  <c r="H99" i="4" s="1"/>
  <c r="AC98" i="4"/>
  <c r="Z98" i="4"/>
  <c r="V98" i="4"/>
  <c r="U98" i="4"/>
  <c r="T98" i="4"/>
  <c r="K98" i="4"/>
  <c r="L98" i="4" s="1"/>
  <c r="I98" i="4"/>
  <c r="H98" i="4"/>
  <c r="E98" i="4"/>
  <c r="D98" i="4"/>
  <c r="F98" i="4" s="1"/>
  <c r="C98" i="4"/>
  <c r="B98" i="4"/>
  <c r="A98" i="4"/>
  <c r="V97" i="4"/>
  <c r="I97" i="4"/>
  <c r="A97" i="4"/>
  <c r="AC96" i="4"/>
  <c r="AA96" i="4"/>
  <c r="Z96" i="4"/>
  <c r="AB96" i="4" s="1"/>
  <c r="X96" i="4"/>
  <c r="V96" i="4"/>
  <c r="U96" i="4"/>
  <c r="T96" i="4"/>
  <c r="W96" i="4" s="1"/>
  <c r="S96" i="4"/>
  <c r="P96" i="4"/>
  <c r="O96" i="4"/>
  <c r="L96" i="4"/>
  <c r="K96" i="4"/>
  <c r="H96" i="4"/>
  <c r="G96" i="4"/>
  <c r="F96" i="4"/>
  <c r="E96" i="4"/>
  <c r="D96" i="4"/>
  <c r="C96" i="4"/>
  <c r="B96" i="4"/>
  <c r="A96" i="4"/>
  <c r="I96" i="4" s="1"/>
  <c r="J96" i="4" s="1"/>
  <c r="A95" i="4"/>
  <c r="AC94" i="4"/>
  <c r="V94" i="4"/>
  <c r="U94" i="4"/>
  <c r="T94" i="4"/>
  <c r="P94" i="4"/>
  <c r="O94" i="4"/>
  <c r="I94" i="4"/>
  <c r="H94" i="4"/>
  <c r="G94" i="4"/>
  <c r="F94" i="4"/>
  <c r="D94" i="4"/>
  <c r="B94" i="4"/>
  <c r="A94" i="4"/>
  <c r="AC93" i="4"/>
  <c r="AA93" i="4"/>
  <c r="Z93" i="4"/>
  <c r="V93" i="4"/>
  <c r="S93" i="4"/>
  <c r="I93" i="4"/>
  <c r="G93" i="4"/>
  <c r="D93" i="4"/>
  <c r="F93" i="4" s="1"/>
  <c r="C93" i="4"/>
  <c r="E93" i="4" s="1"/>
  <c r="B93" i="4"/>
  <c r="A93" i="4"/>
  <c r="T93" i="4" s="1"/>
  <c r="C92" i="4"/>
  <c r="E92" i="4" s="1"/>
  <c r="A92" i="4"/>
  <c r="P92" i="4" s="1"/>
  <c r="A91" i="4"/>
  <c r="U91" i="4" s="1"/>
  <c r="S90" i="4"/>
  <c r="I90" i="4"/>
  <c r="A90" i="4"/>
  <c r="AC89" i="4"/>
  <c r="Z89" i="4"/>
  <c r="S89" i="4"/>
  <c r="P89" i="4"/>
  <c r="O89" i="4"/>
  <c r="I89" i="4"/>
  <c r="H89" i="4"/>
  <c r="G89" i="4"/>
  <c r="Q89" i="4" s="1"/>
  <c r="B89" i="4"/>
  <c r="A89" i="4"/>
  <c r="U89" i="4" s="1"/>
  <c r="AC88" i="4"/>
  <c r="Z88" i="4"/>
  <c r="X88" i="4"/>
  <c r="V88" i="4"/>
  <c r="U88" i="4"/>
  <c r="T88" i="4"/>
  <c r="S88" i="4"/>
  <c r="P88" i="4"/>
  <c r="O88" i="4"/>
  <c r="L88" i="4"/>
  <c r="K88" i="4"/>
  <c r="H88" i="4"/>
  <c r="G88" i="4"/>
  <c r="D88" i="4"/>
  <c r="F88" i="4" s="1"/>
  <c r="C88" i="4"/>
  <c r="E88" i="4" s="1"/>
  <c r="B88" i="4"/>
  <c r="A88" i="4"/>
  <c r="I88" i="4" s="1"/>
  <c r="J88" i="4" s="1"/>
  <c r="C87" i="4"/>
  <c r="E87" i="4" s="1"/>
  <c r="A87" i="4"/>
  <c r="P87" i="4" s="1"/>
  <c r="V86" i="4"/>
  <c r="A86" i="4"/>
  <c r="A85" i="4"/>
  <c r="I85" i="4" s="1"/>
  <c r="Z84" i="4"/>
  <c r="S84" i="4"/>
  <c r="P84" i="4"/>
  <c r="O84" i="4"/>
  <c r="I84" i="4"/>
  <c r="H84" i="4"/>
  <c r="G84" i="4"/>
  <c r="D84" i="4"/>
  <c r="F84" i="4" s="1"/>
  <c r="B84" i="4"/>
  <c r="A84" i="4"/>
  <c r="T84" i="4" s="1"/>
  <c r="I83" i="4"/>
  <c r="A83" i="4"/>
  <c r="O83" i="4" s="1"/>
  <c r="I82" i="4"/>
  <c r="A82" i="4"/>
  <c r="P82" i="4" s="1"/>
  <c r="V81" i="4"/>
  <c r="I81" i="4"/>
  <c r="A81" i="4"/>
  <c r="AC81" i="4" s="1"/>
  <c r="V80" i="4"/>
  <c r="T80" i="4"/>
  <c r="K80" i="4"/>
  <c r="L80" i="4" s="1"/>
  <c r="D80" i="4"/>
  <c r="F80" i="4" s="1"/>
  <c r="B80" i="4"/>
  <c r="A80" i="4"/>
  <c r="U80" i="4" s="1"/>
  <c r="V79" i="4"/>
  <c r="U79" i="4"/>
  <c r="P79" i="4"/>
  <c r="O79" i="4"/>
  <c r="K79" i="4"/>
  <c r="L79" i="4" s="1"/>
  <c r="G79" i="4"/>
  <c r="E79" i="4"/>
  <c r="C79" i="4"/>
  <c r="B79" i="4"/>
  <c r="A79" i="4"/>
  <c r="I79" i="4" s="1"/>
  <c r="AC78" i="4"/>
  <c r="Z78" i="4"/>
  <c r="X78" i="4"/>
  <c r="W78" i="4"/>
  <c r="V78" i="4"/>
  <c r="U78" i="4"/>
  <c r="T78" i="4"/>
  <c r="S78" i="4"/>
  <c r="P78" i="4"/>
  <c r="O78" i="4"/>
  <c r="L78" i="4"/>
  <c r="K78" i="4"/>
  <c r="H78" i="4"/>
  <c r="G78" i="4"/>
  <c r="F78" i="4"/>
  <c r="D78" i="4"/>
  <c r="C78" i="4"/>
  <c r="E78" i="4" s="1"/>
  <c r="B78" i="4"/>
  <c r="A78" i="4"/>
  <c r="I78" i="4" s="1"/>
  <c r="J78" i="4" s="1"/>
  <c r="AC77" i="4"/>
  <c r="AA77" i="4"/>
  <c r="T77" i="4"/>
  <c r="S77" i="4"/>
  <c r="P77" i="4"/>
  <c r="K77" i="4"/>
  <c r="L77" i="4" s="1"/>
  <c r="I77" i="4"/>
  <c r="J77" i="4" s="1"/>
  <c r="H77" i="4"/>
  <c r="G77" i="4"/>
  <c r="B77" i="4"/>
  <c r="A77" i="4"/>
  <c r="H76" i="4"/>
  <c r="A76" i="4"/>
  <c r="S75" i="4"/>
  <c r="A75" i="4"/>
  <c r="W74" i="4"/>
  <c r="T74" i="4"/>
  <c r="S74" i="4"/>
  <c r="Y74" i="4" s="1"/>
  <c r="P74" i="4"/>
  <c r="K74" i="4"/>
  <c r="L74" i="4" s="1"/>
  <c r="G74" i="4"/>
  <c r="D74" i="4"/>
  <c r="F74" i="4" s="1"/>
  <c r="B74" i="4"/>
  <c r="A74" i="4"/>
  <c r="V74" i="4" s="1"/>
  <c r="AA73" i="4"/>
  <c r="V73" i="4"/>
  <c r="U73" i="4"/>
  <c r="P73" i="4"/>
  <c r="O73" i="4"/>
  <c r="Q73" i="4" s="1"/>
  <c r="H73" i="4"/>
  <c r="G73" i="4"/>
  <c r="E73" i="4"/>
  <c r="D73" i="4"/>
  <c r="F73" i="4" s="1"/>
  <c r="C73" i="4"/>
  <c r="A73" i="4"/>
  <c r="S73" i="4" s="1"/>
  <c r="X73" i="4" s="1"/>
  <c r="V72" i="4"/>
  <c r="Y72" i="4" s="1"/>
  <c r="S72" i="4"/>
  <c r="P72" i="4"/>
  <c r="I72" i="4"/>
  <c r="J72" i="4" s="1"/>
  <c r="H72" i="4"/>
  <c r="D72" i="4"/>
  <c r="F72" i="4" s="1"/>
  <c r="A72" i="4"/>
  <c r="X71" i="4"/>
  <c r="U71" i="4"/>
  <c r="S71" i="4"/>
  <c r="J71" i="4" s="1"/>
  <c r="O71" i="4"/>
  <c r="I71" i="4"/>
  <c r="H71" i="4"/>
  <c r="A71" i="4"/>
  <c r="AC70" i="4"/>
  <c r="AA70" i="4"/>
  <c r="AB70" i="4" s="1"/>
  <c r="Z70" i="4"/>
  <c r="V70" i="4"/>
  <c r="U70" i="4"/>
  <c r="T70" i="4"/>
  <c r="S70" i="4"/>
  <c r="P70" i="4"/>
  <c r="O70" i="4"/>
  <c r="K70" i="4"/>
  <c r="L70" i="4" s="1"/>
  <c r="H70" i="4"/>
  <c r="G70" i="4"/>
  <c r="D70" i="4"/>
  <c r="F70" i="4" s="1"/>
  <c r="C70" i="4"/>
  <c r="E70" i="4" s="1"/>
  <c r="B70" i="4"/>
  <c r="A70" i="4"/>
  <c r="I70" i="4" s="1"/>
  <c r="K69" i="4"/>
  <c r="L69" i="4" s="1"/>
  <c r="I69" i="4"/>
  <c r="C69" i="4"/>
  <c r="E69" i="4" s="1"/>
  <c r="A69" i="4"/>
  <c r="U69" i="4" s="1"/>
  <c r="P68" i="4"/>
  <c r="A68" i="4"/>
  <c r="T68" i="4" s="1"/>
  <c r="Z67" i="4"/>
  <c r="S67" i="4"/>
  <c r="O67" i="4"/>
  <c r="I67" i="4"/>
  <c r="D67" i="4"/>
  <c r="F67" i="4" s="1"/>
  <c r="A67" i="4"/>
  <c r="U67" i="4" s="1"/>
  <c r="O66" i="4"/>
  <c r="K66" i="4"/>
  <c r="L66" i="4" s="1"/>
  <c r="A66" i="4"/>
  <c r="A65" i="4"/>
  <c r="AC64" i="4"/>
  <c r="Z64" i="4"/>
  <c r="V64" i="4"/>
  <c r="T64" i="4"/>
  <c r="S64" i="4"/>
  <c r="J64" i="4"/>
  <c r="I64" i="4"/>
  <c r="H64" i="4"/>
  <c r="D64" i="4"/>
  <c r="F64" i="4" s="1"/>
  <c r="B64" i="4"/>
  <c r="A64" i="4"/>
  <c r="AC63" i="4"/>
  <c r="AA63" i="4"/>
  <c r="U63" i="4"/>
  <c r="S63" i="4"/>
  <c r="X63" i="4" s="1"/>
  <c r="P63" i="4"/>
  <c r="O63" i="4"/>
  <c r="J63" i="4"/>
  <c r="I63" i="4"/>
  <c r="G63" i="4"/>
  <c r="B63" i="4"/>
  <c r="A63" i="4"/>
  <c r="C63" i="4" s="1"/>
  <c r="E63" i="4" s="1"/>
  <c r="AC62" i="4"/>
  <c r="Z62" i="4"/>
  <c r="W62" i="4"/>
  <c r="V62" i="4"/>
  <c r="U62" i="4"/>
  <c r="X62" i="4" s="1"/>
  <c r="T62" i="4"/>
  <c r="S62" i="4"/>
  <c r="P62" i="4"/>
  <c r="O62" i="4"/>
  <c r="L62" i="4"/>
  <c r="K62" i="4"/>
  <c r="H62" i="4"/>
  <c r="G62" i="4"/>
  <c r="F62" i="4"/>
  <c r="E62" i="4"/>
  <c r="D62" i="4"/>
  <c r="C62" i="4"/>
  <c r="B62" i="4"/>
  <c r="A62" i="4"/>
  <c r="I62" i="4" s="1"/>
  <c r="J62" i="4" s="1"/>
  <c r="AC61" i="4"/>
  <c r="Z61" i="4"/>
  <c r="O61" i="4"/>
  <c r="K61" i="4"/>
  <c r="L61" i="4" s="1"/>
  <c r="I61" i="4"/>
  <c r="G61" i="4"/>
  <c r="A61" i="4"/>
  <c r="P61" i="4" s="1"/>
  <c r="V60" i="4"/>
  <c r="D60" i="4"/>
  <c r="F60" i="4" s="1"/>
  <c r="A60" i="4"/>
  <c r="O60" i="4" s="1"/>
  <c r="B59" i="4"/>
  <c r="A59" i="4"/>
  <c r="K59" i="4" s="1"/>
  <c r="L59" i="4" s="1"/>
  <c r="B58" i="4"/>
  <c r="A58" i="4"/>
  <c r="K58" i="4" s="1"/>
  <c r="L58" i="4" s="1"/>
  <c r="AC57" i="4"/>
  <c r="U57" i="4"/>
  <c r="T57" i="4"/>
  <c r="Q57" i="4"/>
  <c r="P57" i="4"/>
  <c r="O57" i="4"/>
  <c r="K57" i="4"/>
  <c r="L57" i="4" s="1"/>
  <c r="H57" i="4"/>
  <c r="G57" i="4"/>
  <c r="AA57" i="4" s="1"/>
  <c r="E57" i="4"/>
  <c r="C57" i="4"/>
  <c r="A57" i="4"/>
  <c r="D57" i="4" s="1"/>
  <c r="F57" i="4" s="1"/>
  <c r="Z56" i="4"/>
  <c r="U56" i="4"/>
  <c r="X56" i="4" s="1"/>
  <c r="S56" i="4"/>
  <c r="P56" i="4"/>
  <c r="J56" i="4"/>
  <c r="I56" i="4"/>
  <c r="H56" i="4"/>
  <c r="F56" i="4"/>
  <c r="D56" i="4"/>
  <c r="C56" i="4"/>
  <c r="E56" i="4" s="1"/>
  <c r="A56" i="4"/>
  <c r="Z55" i="4"/>
  <c r="P55" i="4"/>
  <c r="K55" i="4"/>
  <c r="L55" i="4" s="1"/>
  <c r="B55" i="4"/>
  <c r="A55" i="4"/>
  <c r="AC54" i="4"/>
  <c r="AA54" i="4"/>
  <c r="Z54" i="4"/>
  <c r="AB54" i="4" s="1"/>
  <c r="V54" i="4"/>
  <c r="U54" i="4"/>
  <c r="T54" i="4"/>
  <c r="S54" i="4"/>
  <c r="P54" i="4"/>
  <c r="O54" i="4"/>
  <c r="K54" i="4"/>
  <c r="L54" i="4" s="1"/>
  <c r="H54" i="4"/>
  <c r="G54" i="4"/>
  <c r="F54" i="4"/>
  <c r="D54" i="4"/>
  <c r="C54" i="4"/>
  <c r="E54" i="4" s="1"/>
  <c r="B54" i="4"/>
  <c r="A54" i="4"/>
  <c r="I54" i="4" s="1"/>
  <c r="A53" i="4"/>
  <c r="AC52" i="4"/>
  <c r="Z52" i="4"/>
  <c r="AB52" i="4" s="1"/>
  <c r="V52" i="4"/>
  <c r="U52" i="4"/>
  <c r="T52" i="4"/>
  <c r="Q52" i="4"/>
  <c r="P52" i="4"/>
  <c r="O52" i="4"/>
  <c r="H52" i="4"/>
  <c r="G52" i="4"/>
  <c r="AA52" i="4" s="1"/>
  <c r="B52" i="4"/>
  <c r="A52" i="4"/>
  <c r="T51" i="4"/>
  <c r="B51" i="4"/>
  <c r="A51" i="4"/>
  <c r="S51" i="4" s="1"/>
  <c r="AC50" i="4"/>
  <c r="U50" i="4"/>
  <c r="T50" i="4"/>
  <c r="S50" i="4"/>
  <c r="K50" i="4"/>
  <c r="L50" i="4" s="1"/>
  <c r="I50" i="4"/>
  <c r="H50" i="4"/>
  <c r="C50" i="4"/>
  <c r="E50" i="4" s="1"/>
  <c r="A50" i="4"/>
  <c r="AC49" i="4"/>
  <c r="S49" i="4"/>
  <c r="P49" i="4"/>
  <c r="I49" i="4"/>
  <c r="A49" i="4"/>
  <c r="T49" i="4" s="1"/>
  <c r="AC48" i="4"/>
  <c r="Z48" i="4"/>
  <c r="AB48" i="4" s="1"/>
  <c r="S48" i="4"/>
  <c r="P48" i="4"/>
  <c r="O48" i="4"/>
  <c r="H48" i="4"/>
  <c r="G48" i="4"/>
  <c r="AA48" i="4" s="1"/>
  <c r="C48" i="4"/>
  <c r="E48" i="4" s="1"/>
  <c r="A48" i="4"/>
  <c r="U48" i="4" s="1"/>
  <c r="X48" i="4" s="1"/>
  <c r="V47" i="4"/>
  <c r="A47" i="4"/>
  <c r="Z46" i="4"/>
  <c r="V46" i="4"/>
  <c r="U46" i="4"/>
  <c r="P46" i="4"/>
  <c r="H46" i="4"/>
  <c r="E46" i="4"/>
  <c r="D46" i="4"/>
  <c r="F46" i="4" s="1"/>
  <c r="C46" i="4"/>
  <c r="A46" i="4"/>
  <c r="I46" i="4" s="1"/>
  <c r="Z45" i="4"/>
  <c r="U45" i="4"/>
  <c r="P45" i="4"/>
  <c r="O45" i="4"/>
  <c r="K45" i="4"/>
  <c r="L45" i="4" s="1"/>
  <c r="I45" i="4"/>
  <c r="H45" i="4"/>
  <c r="G45" i="4"/>
  <c r="B45" i="4"/>
  <c r="A45" i="4"/>
  <c r="AC44" i="4"/>
  <c r="Z44" i="4"/>
  <c r="X44" i="4"/>
  <c r="V44" i="4"/>
  <c r="U44" i="4"/>
  <c r="T44" i="4"/>
  <c r="S44" i="4"/>
  <c r="Y44" i="4" s="1"/>
  <c r="P44" i="4"/>
  <c r="O44" i="4"/>
  <c r="K44" i="4"/>
  <c r="L44" i="4" s="1"/>
  <c r="H44" i="4"/>
  <c r="G44" i="4"/>
  <c r="F44" i="4"/>
  <c r="D44" i="4"/>
  <c r="C44" i="4"/>
  <c r="E44" i="4" s="1"/>
  <c r="B44" i="4"/>
  <c r="A44" i="4"/>
  <c r="I44" i="4" s="1"/>
  <c r="J44" i="4" s="1"/>
  <c r="B43" i="4"/>
  <c r="A43" i="4"/>
  <c r="T43" i="4" s="1"/>
  <c r="AC42" i="4"/>
  <c r="U42" i="4"/>
  <c r="T42" i="4"/>
  <c r="D42" i="4"/>
  <c r="F42" i="4" s="1"/>
  <c r="B42" i="4"/>
  <c r="A42" i="4"/>
  <c r="Z41" i="4"/>
  <c r="V41" i="4"/>
  <c r="U41" i="4"/>
  <c r="O41" i="4"/>
  <c r="G41" i="4"/>
  <c r="AA41" i="4" s="1"/>
  <c r="D41" i="4"/>
  <c r="F41" i="4" s="1"/>
  <c r="C41" i="4"/>
  <c r="E41" i="4" s="1"/>
  <c r="A41" i="4"/>
  <c r="I41" i="4" s="1"/>
  <c r="Z40" i="4"/>
  <c r="T40" i="4"/>
  <c r="P40" i="4"/>
  <c r="O40" i="4"/>
  <c r="K40" i="4"/>
  <c r="L40" i="4" s="1"/>
  <c r="I40" i="4"/>
  <c r="H40" i="4"/>
  <c r="G40" i="4"/>
  <c r="D40" i="4"/>
  <c r="F40" i="4" s="1"/>
  <c r="B40" i="4"/>
  <c r="A40" i="4"/>
  <c r="Q39" i="4"/>
  <c r="P39" i="4"/>
  <c r="O39" i="4"/>
  <c r="H39" i="4"/>
  <c r="G39" i="4"/>
  <c r="AA39" i="4" s="1"/>
  <c r="A39" i="4"/>
  <c r="S39" i="4" s="1"/>
  <c r="A38" i="4"/>
  <c r="I37" i="4"/>
  <c r="A37" i="4"/>
  <c r="U37" i="4" s="1"/>
  <c r="AC36" i="4"/>
  <c r="AA36" i="4"/>
  <c r="Z36" i="4"/>
  <c r="AB36" i="4" s="1"/>
  <c r="V36" i="4"/>
  <c r="U36" i="4"/>
  <c r="X36" i="4" s="1"/>
  <c r="T36" i="4"/>
  <c r="W36" i="4" s="1"/>
  <c r="S36" i="4"/>
  <c r="P36" i="4"/>
  <c r="O36" i="4"/>
  <c r="K36" i="4"/>
  <c r="L36" i="4" s="1"/>
  <c r="H36" i="4"/>
  <c r="G36" i="4"/>
  <c r="D36" i="4"/>
  <c r="F36" i="4" s="1"/>
  <c r="C36" i="4"/>
  <c r="E36" i="4" s="1"/>
  <c r="B36" i="4"/>
  <c r="A36" i="4"/>
  <c r="I36" i="4" s="1"/>
  <c r="J36" i="4" s="1"/>
  <c r="AC35" i="4"/>
  <c r="Z35" i="4"/>
  <c r="T35" i="4"/>
  <c r="P35" i="4"/>
  <c r="O35" i="4"/>
  <c r="K35" i="4"/>
  <c r="L35" i="4" s="1"/>
  <c r="I35" i="4"/>
  <c r="H35" i="4"/>
  <c r="G35" i="4"/>
  <c r="AA35" i="4" s="1"/>
  <c r="D35" i="4"/>
  <c r="F35" i="4" s="1"/>
  <c r="B35" i="4"/>
  <c r="A35" i="4"/>
  <c r="V35" i="4" s="1"/>
  <c r="Z34" i="4"/>
  <c r="O34" i="4"/>
  <c r="Q34" i="4" s="1"/>
  <c r="H34" i="4"/>
  <c r="G34" i="4"/>
  <c r="A34" i="4"/>
  <c r="P34" i="4" s="1"/>
  <c r="Z33" i="4"/>
  <c r="G33" i="4"/>
  <c r="A33" i="4"/>
  <c r="I33" i="4" s="1"/>
  <c r="T32" i="4"/>
  <c r="K32" i="4"/>
  <c r="L32" i="4" s="1"/>
  <c r="I32" i="4"/>
  <c r="D32" i="4"/>
  <c r="F32" i="4" s="1"/>
  <c r="B32" i="4"/>
  <c r="A32" i="4"/>
  <c r="AC31" i="4"/>
  <c r="V31" i="4"/>
  <c r="U31" i="4"/>
  <c r="K31" i="4"/>
  <c r="L31" i="4" s="1"/>
  <c r="D31" i="4"/>
  <c r="F31" i="4" s="1"/>
  <c r="C31" i="4"/>
  <c r="E31" i="4" s="1"/>
  <c r="A31" i="4"/>
  <c r="O31" i="4" s="1"/>
  <c r="Z30" i="4"/>
  <c r="V30" i="4"/>
  <c r="U30" i="4"/>
  <c r="P30" i="4"/>
  <c r="H30" i="4"/>
  <c r="E30" i="4"/>
  <c r="D30" i="4"/>
  <c r="F30" i="4" s="1"/>
  <c r="C30" i="4"/>
  <c r="A30" i="4"/>
  <c r="I30" i="4" s="1"/>
  <c r="AA29" i="4"/>
  <c r="Z29" i="4"/>
  <c r="U29" i="4"/>
  <c r="Q29" i="4"/>
  <c r="P29" i="4"/>
  <c r="O29" i="4"/>
  <c r="K29" i="4"/>
  <c r="L29" i="4" s="1"/>
  <c r="I29" i="4"/>
  <c r="H29" i="4"/>
  <c r="G29" i="4"/>
  <c r="B29" i="4"/>
  <c r="A29" i="4"/>
  <c r="AC28" i="4"/>
  <c r="AA28" i="4"/>
  <c r="AB28" i="4" s="1"/>
  <c r="Z28" i="4"/>
  <c r="X28" i="4"/>
  <c r="V28" i="4"/>
  <c r="U28" i="4"/>
  <c r="T28" i="4"/>
  <c r="S28" i="4"/>
  <c r="P28" i="4"/>
  <c r="O28" i="4"/>
  <c r="K28" i="4"/>
  <c r="L28" i="4" s="1"/>
  <c r="H28" i="4"/>
  <c r="G28" i="4"/>
  <c r="F28" i="4"/>
  <c r="D28" i="4"/>
  <c r="C28" i="4"/>
  <c r="E28" i="4" s="1"/>
  <c r="B28" i="4"/>
  <c r="A28" i="4"/>
  <c r="I28" i="4" s="1"/>
  <c r="AC27" i="4"/>
  <c r="U27" i="4"/>
  <c r="T27" i="4"/>
  <c r="I27" i="4"/>
  <c r="E27" i="4"/>
  <c r="C27" i="4"/>
  <c r="B27" i="4"/>
  <c r="A27" i="4"/>
  <c r="K27" i="4" s="1"/>
  <c r="L27" i="4" s="1"/>
  <c r="P26" i="4"/>
  <c r="I26" i="4"/>
  <c r="G26" i="4"/>
  <c r="B26" i="4"/>
  <c r="A26" i="4"/>
  <c r="AC25" i="4"/>
  <c r="AA25" i="4"/>
  <c r="V25" i="4"/>
  <c r="U25" i="4"/>
  <c r="T25" i="4"/>
  <c r="S25" i="4"/>
  <c r="O25" i="4"/>
  <c r="K25" i="4"/>
  <c r="L25" i="4" s="1"/>
  <c r="G25" i="4"/>
  <c r="D25" i="4"/>
  <c r="F25" i="4" s="1"/>
  <c r="C25" i="4"/>
  <c r="E25" i="4" s="1"/>
  <c r="A25" i="4"/>
  <c r="Z25" i="4" s="1"/>
  <c r="T24" i="4"/>
  <c r="P24" i="4"/>
  <c r="I24" i="4"/>
  <c r="D24" i="4"/>
  <c r="F24" i="4" s="1"/>
  <c r="B24" i="4"/>
  <c r="A24" i="4"/>
  <c r="K24" i="4" s="1"/>
  <c r="L24" i="4" s="1"/>
  <c r="V23" i="4"/>
  <c r="P23" i="4"/>
  <c r="H23" i="4"/>
  <c r="A23" i="4"/>
  <c r="I23" i="4" s="1"/>
  <c r="AC22" i="4"/>
  <c r="AA22" i="4"/>
  <c r="Z22" i="4"/>
  <c r="AB22" i="4" s="1"/>
  <c r="V22" i="4"/>
  <c r="U22" i="4"/>
  <c r="T22" i="4"/>
  <c r="S22" i="4"/>
  <c r="P22" i="4"/>
  <c r="O22" i="4"/>
  <c r="L22" i="4"/>
  <c r="K22" i="4"/>
  <c r="H22" i="4"/>
  <c r="G22" i="4"/>
  <c r="Q22" i="4" s="1"/>
  <c r="F22" i="4"/>
  <c r="E22" i="4"/>
  <c r="D22" i="4"/>
  <c r="C22" i="4"/>
  <c r="B22" i="4"/>
  <c r="A22" i="4"/>
  <c r="I22" i="4" s="1"/>
  <c r="J22" i="4" s="1"/>
  <c r="S21" i="4"/>
  <c r="H21" i="4"/>
  <c r="A21" i="4"/>
  <c r="K21" i="4" s="1"/>
  <c r="L21" i="4" s="1"/>
  <c r="AC20" i="4"/>
  <c r="Z20" i="4"/>
  <c r="X20" i="4"/>
  <c r="V20" i="4"/>
  <c r="U20" i="4"/>
  <c r="T20" i="4"/>
  <c r="W20" i="4" s="1"/>
  <c r="P20" i="4"/>
  <c r="O20" i="4"/>
  <c r="H20" i="4"/>
  <c r="G20" i="4"/>
  <c r="F20" i="4"/>
  <c r="D20" i="4"/>
  <c r="B20" i="4"/>
  <c r="A20" i="4"/>
  <c r="S20" i="4" s="1"/>
  <c r="Y20" i="4" s="1"/>
  <c r="Z19" i="4"/>
  <c r="O19" i="4"/>
  <c r="G19" i="4"/>
  <c r="D19" i="4"/>
  <c r="F19" i="4" s="1"/>
  <c r="B19" i="4"/>
  <c r="A19" i="4"/>
  <c r="T19" i="4" s="1"/>
  <c r="A18" i="4"/>
  <c r="T17" i="4"/>
  <c r="I17" i="4"/>
  <c r="A17" i="4"/>
  <c r="U17" i="4" s="1"/>
  <c r="S16" i="4"/>
  <c r="I16" i="4"/>
  <c r="H16" i="4"/>
  <c r="C16" i="4"/>
  <c r="E16" i="4" s="1"/>
  <c r="B16" i="4"/>
  <c r="A16" i="4"/>
  <c r="T16" i="4" s="1"/>
  <c r="AC15" i="4"/>
  <c r="AA15" i="4"/>
  <c r="X15" i="4"/>
  <c r="V15" i="4"/>
  <c r="Y15" i="4" s="1"/>
  <c r="U15" i="4"/>
  <c r="S15" i="4"/>
  <c r="P15" i="4"/>
  <c r="O15" i="4"/>
  <c r="K15" i="4"/>
  <c r="L15" i="4" s="1"/>
  <c r="I15" i="4"/>
  <c r="H15" i="4"/>
  <c r="G15" i="4"/>
  <c r="C15" i="4"/>
  <c r="E15" i="4" s="1"/>
  <c r="A15" i="4"/>
  <c r="AC14" i="4"/>
  <c r="AB14" i="4"/>
  <c r="AA14" i="4"/>
  <c r="Z14" i="4"/>
  <c r="V14" i="4"/>
  <c r="U14" i="4"/>
  <c r="T14" i="4"/>
  <c r="S14" i="4"/>
  <c r="P14" i="4"/>
  <c r="O14" i="4"/>
  <c r="L14" i="4"/>
  <c r="K14" i="4"/>
  <c r="H14" i="4"/>
  <c r="G14" i="4"/>
  <c r="Q14" i="4" s="1"/>
  <c r="D14" i="4"/>
  <c r="F14" i="4" s="1"/>
  <c r="C14" i="4"/>
  <c r="E14" i="4" s="1"/>
  <c r="B14" i="4"/>
  <c r="A14" i="4"/>
  <c r="I14" i="4" s="1"/>
  <c r="J14" i="4" s="1"/>
  <c r="K13" i="4"/>
  <c r="L13" i="4" s="1"/>
  <c r="A13" i="4"/>
  <c r="AC12" i="4"/>
  <c r="Z12" i="4"/>
  <c r="V12" i="4"/>
  <c r="U12" i="4"/>
  <c r="T12" i="4"/>
  <c r="P12" i="4"/>
  <c r="O12" i="4"/>
  <c r="H12" i="4"/>
  <c r="G12" i="4"/>
  <c r="F12" i="4"/>
  <c r="D12" i="4"/>
  <c r="B12" i="4"/>
  <c r="A12" i="4"/>
  <c r="S12" i="4" s="1"/>
  <c r="Y12" i="4" s="1"/>
  <c r="AC11" i="4"/>
  <c r="Z11" i="4"/>
  <c r="T11" i="4"/>
  <c r="S11" i="4"/>
  <c r="O11" i="4"/>
  <c r="I11" i="4"/>
  <c r="J11" i="4" s="1"/>
  <c r="G11" i="4"/>
  <c r="D11" i="4"/>
  <c r="F11" i="4" s="1"/>
  <c r="C11" i="4"/>
  <c r="E11" i="4" s="1"/>
  <c r="A11" i="4"/>
  <c r="O10" i="4"/>
  <c r="D10" i="4"/>
  <c r="F10" i="4" s="1"/>
  <c r="A10" i="4"/>
  <c r="V10" i="4" s="1"/>
  <c r="V9" i="4"/>
  <c r="A9" i="4"/>
  <c r="T8" i="4"/>
  <c r="S8" i="4"/>
  <c r="I8" i="4"/>
  <c r="A8" i="4"/>
  <c r="AC217" i="2"/>
  <c r="AA217" i="2"/>
  <c r="Z217" i="2"/>
  <c r="X217" i="2"/>
  <c r="U217" i="2"/>
  <c r="T217" i="2"/>
  <c r="S217" i="2"/>
  <c r="J217" i="2" s="1"/>
  <c r="P217" i="2"/>
  <c r="O217" i="2"/>
  <c r="N217" i="2"/>
  <c r="K217" i="2"/>
  <c r="L217" i="2" s="1"/>
  <c r="I217" i="2"/>
  <c r="H217" i="2"/>
  <c r="G217" i="2"/>
  <c r="E217" i="2"/>
  <c r="D217" i="2"/>
  <c r="F217" i="2" s="1"/>
  <c r="C217" i="2"/>
  <c r="B217" i="2"/>
  <c r="AC216" i="2"/>
  <c r="Z216" i="2"/>
  <c r="W216" i="2"/>
  <c r="U216" i="2"/>
  <c r="T216" i="2"/>
  <c r="S216" i="2"/>
  <c r="J216" i="2" s="1"/>
  <c r="P216" i="2"/>
  <c r="O216" i="2"/>
  <c r="M216" i="2"/>
  <c r="N215" i="2" s="1"/>
  <c r="K216" i="2"/>
  <c r="L216" i="2" s="1"/>
  <c r="I216" i="2"/>
  <c r="H216" i="2"/>
  <c r="G216" i="2"/>
  <c r="F216" i="2"/>
  <c r="E216" i="2"/>
  <c r="D216" i="2"/>
  <c r="C216" i="2"/>
  <c r="B216" i="2"/>
  <c r="AC215" i="2"/>
  <c r="AA215" i="2"/>
  <c r="Z215" i="2"/>
  <c r="AB215" i="2" s="1"/>
  <c r="X215" i="2"/>
  <c r="U215" i="2"/>
  <c r="T215" i="2"/>
  <c r="S215" i="2"/>
  <c r="W215" i="2" s="1"/>
  <c r="P215" i="2"/>
  <c r="O215" i="2"/>
  <c r="M215" i="2"/>
  <c r="N214" i="2" s="1"/>
  <c r="K215" i="2"/>
  <c r="L215" i="2" s="1"/>
  <c r="J215" i="2"/>
  <c r="I215" i="2"/>
  <c r="H215" i="2"/>
  <c r="G215" i="2"/>
  <c r="Q215" i="2" s="1"/>
  <c r="R215" i="2" s="1"/>
  <c r="D215" i="2"/>
  <c r="F215" i="2" s="1"/>
  <c r="C215" i="2"/>
  <c r="E215" i="2" s="1"/>
  <c r="B215" i="2"/>
  <c r="AC214" i="2"/>
  <c r="Z214" i="2"/>
  <c r="X214" i="2"/>
  <c r="U214" i="2"/>
  <c r="T214" i="2"/>
  <c r="S214" i="2"/>
  <c r="W214" i="2" s="1"/>
  <c r="R214" i="2"/>
  <c r="Q214" i="2"/>
  <c r="P214" i="2"/>
  <c r="O214" i="2"/>
  <c r="M214" i="2"/>
  <c r="N213" i="2" s="1"/>
  <c r="K214" i="2"/>
  <c r="L214" i="2" s="1"/>
  <c r="J214" i="2"/>
  <c r="I214" i="2"/>
  <c r="H214" i="2"/>
  <c r="G214" i="2"/>
  <c r="AA214" i="2" s="1"/>
  <c r="AB214" i="2" s="1"/>
  <c r="D214" i="2"/>
  <c r="F214" i="2" s="1"/>
  <c r="C214" i="2"/>
  <c r="E214" i="2" s="1"/>
  <c r="B214" i="2"/>
  <c r="AC213" i="2"/>
  <c r="Z213" i="2"/>
  <c r="U213" i="2"/>
  <c r="T213" i="2"/>
  <c r="S213" i="2"/>
  <c r="P213" i="2"/>
  <c r="O213" i="2"/>
  <c r="K213" i="2"/>
  <c r="L213" i="2" s="1"/>
  <c r="I213" i="2"/>
  <c r="H213" i="2"/>
  <c r="G213" i="2"/>
  <c r="Q213" i="2" s="1"/>
  <c r="R213" i="2" s="1"/>
  <c r="F213" i="2"/>
  <c r="D213" i="2"/>
  <c r="C213" i="2"/>
  <c r="E213" i="2" s="1"/>
  <c r="B213" i="2"/>
  <c r="AC212" i="2"/>
  <c r="Z212" i="2"/>
  <c r="U212" i="2"/>
  <c r="T212" i="2"/>
  <c r="S212" i="2"/>
  <c r="J212" i="2" s="1"/>
  <c r="Q212" i="2"/>
  <c r="R212" i="2" s="1"/>
  <c r="P212" i="2"/>
  <c r="O212" i="2"/>
  <c r="K212" i="2"/>
  <c r="L212" i="2" s="1"/>
  <c r="I212" i="2"/>
  <c r="H212" i="2"/>
  <c r="G212" i="2"/>
  <c r="F212" i="2"/>
  <c r="E212" i="2"/>
  <c r="D212" i="2"/>
  <c r="C212" i="2"/>
  <c r="B212" i="2"/>
  <c r="AC211" i="2"/>
  <c r="AA211" i="2"/>
  <c r="AB211" i="2" s="1"/>
  <c r="Z211" i="2"/>
  <c r="X211" i="2"/>
  <c r="U211" i="2"/>
  <c r="T211" i="2"/>
  <c r="S211" i="2"/>
  <c r="W211" i="2" s="1"/>
  <c r="P211" i="2"/>
  <c r="O211" i="2"/>
  <c r="M211" i="2"/>
  <c r="K211" i="2"/>
  <c r="L211" i="2" s="1"/>
  <c r="I211" i="2"/>
  <c r="H211" i="2"/>
  <c r="G211" i="2"/>
  <c r="E211" i="2"/>
  <c r="D211" i="2"/>
  <c r="F211" i="2" s="1"/>
  <c r="C211" i="2"/>
  <c r="B211" i="2"/>
  <c r="AC210" i="2"/>
  <c r="Z210" i="2"/>
  <c r="X210" i="2"/>
  <c r="U210" i="2"/>
  <c r="T210" i="2"/>
  <c r="S210" i="2"/>
  <c r="W210" i="2" s="1"/>
  <c r="P210" i="2"/>
  <c r="O210" i="2"/>
  <c r="L210" i="2"/>
  <c r="K210" i="2"/>
  <c r="J210" i="2"/>
  <c r="I210" i="2"/>
  <c r="H210" i="2"/>
  <c r="G210" i="2"/>
  <c r="E210" i="2"/>
  <c r="D210" i="2"/>
  <c r="F210" i="2" s="1"/>
  <c r="C210" i="2"/>
  <c r="B210" i="2"/>
  <c r="AC209" i="2"/>
  <c r="Z209" i="2"/>
  <c r="X209" i="2"/>
  <c r="W209" i="2"/>
  <c r="V209" i="2"/>
  <c r="U209" i="2"/>
  <c r="T209" i="2"/>
  <c r="S209" i="2"/>
  <c r="Q209" i="2"/>
  <c r="R209" i="2" s="1"/>
  <c r="P209" i="2"/>
  <c r="O209" i="2"/>
  <c r="L209" i="2"/>
  <c r="K209" i="2"/>
  <c r="J209" i="2"/>
  <c r="I209" i="2"/>
  <c r="H209" i="2"/>
  <c r="G209" i="2"/>
  <c r="M209" i="2" s="1"/>
  <c r="F209" i="2"/>
  <c r="E209" i="2"/>
  <c r="D209" i="2"/>
  <c r="C209" i="2"/>
  <c r="B209" i="2"/>
  <c r="AC208" i="2"/>
  <c r="AA208" i="2"/>
  <c r="Z208" i="2"/>
  <c r="X208" i="2"/>
  <c r="W208" i="2"/>
  <c r="V208" i="2"/>
  <c r="U208" i="2"/>
  <c r="T208" i="2"/>
  <c r="S208" i="2"/>
  <c r="R208" i="2"/>
  <c r="Q208" i="2"/>
  <c r="P208" i="2"/>
  <c r="O208" i="2"/>
  <c r="M208" i="2"/>
  <c r="K208" i="2"/>
  <c r="L208" i="2" s="1"/>
  <c r="J208" i="2"/>
  <c r="I208" i="2"/>
  <c r="H208" i="2"/>
  <c r="G208" i="2"/>
  <c r="D208" i="2"/>
  <c r="F208" i="2" s="1"/>
  <c r="C208" i="2"/>
  <c r="E208" i="2" s="1"/>
  <c r="B208" i="2"/>
  <c r="AC207" i="2"/>
  <c r="AB207" i="2"/>
  <c r="AA207" i="2"/>
  <c r="Z207" i="2"/>
  <c r="W207" i="2"/>
  <c r="V207" i="2"/>
  <c r="U207" i="2"/>
  <c r="T207" i="2"/>
  <c r="S207" i="2"/>
  <c r="J207" i="2" s="1"/>
  <c r="P207" i="2"/>
  <c r="O207" i="2"/>
  <c r="M207" i="2"/>
  <c r="K207" i="2"/>
  <c r="L207" i="2" s="1"/>
  <c r="I207" i="2"/>
  <c r="H207" i="2"/>
  <c r="G207" i="2"/>
  <c r="Q207" i="2" s="1"/>
  <c r="R207" i="2" s="1"/>
  <c r="E207" i="2"/>
  <c r="D207" i="2"/>
  <c r="F207" i="2" s="1"/>
  <c r="C207" i="2"/>
  <c r="B207" i="2"/>
  <c r="AC206" i="2"/>
  <c r="Z206" i="2"/>
  <c r="Y206" i="2"/>
  <c r="X206" i="2"/>
  <c r="V206" i="2"/>
  <c r="U206" i="2"/>
  <c r="T206" i="2"/>
  <c r="S206" i="2"/>
  <c r="W206" i="2" s="1"/>
  <c r="P206" i="2"/>
  <c r="O206" i="2"/>
  <c r="L206" i="2"/>
  <c r="K206" i="2"/>
  <c r="J206" i="2"/>
  <c r="I206" i="2"/>
  <c r="H206" i="2"/>
  <c r="G206" i="2"/>
  <c r="M206" i="2" s="1"/>
  <c r="D206" i="2"/>
  <c r="F206" i="2" s="1"/>
  <c r="C206" i="2"/>
  <c r="E206" i="2" s="1"/>
  <c r="B206" i="2"/>
  <c r="AC205" i="2"/>
  <c r="Z205" i="2"/>
  <c r="X205" i="2"/>
  <c r="V205" i="2"/>
  <c r="U205" i="2"/>
  <c r="T205" i="2"/>
  <c r="S205" i="2"/>
  <c r="Y205" i="2" s="1"/>
  <c r="P205" i="2"/>
  <c r="O205" i="2"/>
  <c r="K205" i="2"/>
  <c r="L205" i="2" s="1"/>
  <c r="J205" i="2"/>
  <c r="I205" i="2"/>
  <c r="H205" i="2"/>
  <c r="G205" i="2"/>
  <c r="D205" i="2"/>
  <c r="F205" i="2" s="1"/>
  <c r="C205" i="2"/>
  <c r="E205" i="2" s="1"/>
  <c r="B205" i="2"/>
  <c r="AC204" i="2"/>
  <c r="Z204" i="2"/>
  <c r="W204" i="2"/>
  <c r="V204" i="2"/>
  <c r="U204" i="2"/>
  <c r="T204" i="2"/>
  <c r="S204" i="2"/>
  <c r="J204" i="2" s="1"/>
  <c r="P204" i="2"/>
  <c r="O204" i="2"/>
  <c r="L204" i="2"/>
  <c r="K204" i="2"/>
  <c r="I204" i="2"/>
  <c r="H204" i="2"/>
  <c r="G204" i="2"/>
  <c r="M204" i="2" s="1"/>
  <c r="D204" i="2"/>
  <c r="F204" i="2" s="1"/>
  <c r="C204" i="2"/>
  <c r="E204" i="2" s="1"/>
  <c r="B204" i="2"/>
  <c r="AC203" i="2"/>
  <c r="AA203" i="2"/>
  <c r="Z203" i="2"/>
  <c r="AB203" i="2" s="1"/>
  <c r="X203" i="2"/>
  <c r="V203" i="2"/>
  <c r="U203" i="2"/>
  <c r="T203" i="2"/>
  <c r="S203" i="2"/>
  <c r="Y203" i="2" s="1"/>
  <c r="P203" i="2"/>
  <c r="O203" i="2"/>
  <c r="K203" i="2"/>
  <c r="L203" i="2" s="1"/>
  <c r="J203" i="2"/>
  <c r="I203" i="2"/>
  <c r="H203" i="2"/>
  <c r="G203" i="2"/>
  <c r="D203" i="2"/>
  <c r="F203" i="2" s="1"/>
  <c r="C203" i="2"/>
  <c r="E203" i="2" s="1"/>
  <c r="B203" i="2"/>
  <c r="AC202" i="2"/>
  <c r="Z202" i="2"/>
  <c r="W202" i="2"/>
  <c r="V202" i="2"/>
  <c r="U202" i="2"/>
  <c r="T202" i="2"/>
  <c r="S202" i="2"/>
  <c r="J202" i="2" s="1"/>
  <c r="P202" i="2"/>
  <c r="O202" i="2"/>
  <c r="L202" i="2"/>
  <c r="K202" i="2"/>
  <c r="I202" i="2"/>
  <c r="H202" i="2"/>
  <c r="G202" i="2"/>
  <c r="M202" i="2" s="1"/>
  <c r="F202" i="2"/>
  <c r="D202" i="2"/>
  <c r="C202" i="2"/>
  <c r="E202" i="2" s="1"/>
  <c r="B202" i="2"/>
  <c r="AC201" i="2"/>
  <c r="AA201" i="2"/>
  <c r="Z201" i="2"/>
  <c r="AB201" i="2" s="1"/>
  <c r="X201" i="2"/>
  <c r="V201" i="2"/>
  <c r="U201" i="2"/>
  <c r="T201" i="2"/>
  <c r="S201" i="2"/>
  <c r="Y201" i="2" s="1"/>
  <c r="P201" i="2"/>
  <c r="O201" i="2"/>
  <c r="K201" i="2"/>
  <c r="L201" i="2" s="1"/>
  <c r="J201" i="2"/>
  <c r="I201" i="2"/>
  <c r="H201" i="2"/>
  <c r="G201" i="2"/>
  <c r="Q201" i="2" s="1"/>
  <c r="R201" i="2" s="1"/>
  <c r="D201" i="2"/>
  <c r="F201" i="2" s="1"/>
  <c r="C201" i="2"/>
  <c r="E201" i="2" s="1"/>
  <c r="B201" i="2"/>
  <c r="AC200" i="2"/>
  <c r="Z200" i="2"/>
  <c r="W200" i="2"/>
  <c r="V200" i="2"/>
  <c r="U200" i="2"/>
  <c r="T200" i="2"/>
  <c r="S200" i="2"/>
  <c r="J200" i="2" s="1"/>
  <c r="P200" i="2"/>
  <c r="O200" i="2"/>
  <c r="L200" i="2"/>
  <c r="K200" i="2"/>
  <c r="I200" i="2"/>
  <c r="H200" i="2"/>
  <c r="G200" i="2"/>
  <c r="D200" i="2"/>
  <c r="F200" i="2" s="1"/>
  <c r="C200" i="2"/>
  <c r="E200" i="2" s="1"/>
  <c r="B200" i="2"/>
  <c r="AC199" i="2"/>
  <c r="AA199" i="2"/>
  <c r="Z199" i="2"/>
  <c r="AB199" i="2" s="1"/>
  <c r="V199" i="2"/>
  <c r="U199" i="2"/>
  <c r="T199" i="2"/>
  <c r="S199" i="2"/>
  <c r="X199" i="2" s="1"/>
  <c r="P199" i="2"/>
  <c r="O199" i="2"/>
  <c r="K199" i="2"/>
  <c r="L199" i="2" s="1"/>
  <c r="I199" i="2"/>
  <c r="H199" i="2"/>
  <c r="G199" i="2"/>
  <c r="Q199" i="2" s="1"/>
  <c r="R199" i="2" s="1"/>
  <c r="D199" i="2"/>
  <c r="F199" i="2" s="1"/>
  <c r="C199" i="2"/>
  <c r="E199" i="2" s="1"/>
  <c r="B199" i="2"/>
  <c r="AC198" i="2"/>
  <c r="Z198" i="2"/>
  <c r="W198" i="2"/>
  <c r="V198" i="2"/>
  <c r="U198" i="2"/>
  <c r="T198" i="2"/>
  <c r="S198" i="2"/>
  <c r="J198" i="2" s="1"/>
  <c r="P198" i="2"/>
  <c r="O198" i="2"/>
  <c r="L198" i="2"/>
  <c r="K198" i="2"/>
  <c r="I198" i="2"/>
  <c r="H198" i="2"/>
  <c r="G198" i="2"/>
  <c r="D198" i="2"/>
  <c r="F198" i="2" s="1"/>
  <c r="C198" i="2"/>
  <c r="E198" i="2" s="1"/>
  <c r="B198" i="2"/>
  <c r="AC197" i="2"/>
  <c r="AA197" i="2"/>
  <c r="Z197" i="2"/>
  <c r="X197" i="2"/>
  <c r="V197" i="2"/>
  <c r="U197" i="2"/>
  <c r="T197" i="2"/>
  <c r="S197" i="2"/>
  <c r="P197" i="2"/>
  <c r="O197" i="2"/>
  <c r="K197" i="2"/>
  <c r="L197" i="2" s="1"/>
  <c r="J197" i="2"/>
  <c r="I197" i="2"/>
  <c r="H197" i="2"/>
  <c r="G197" i="2"/>
  <c r="D197" i="2"/>
  <c r="F197" i="2" s="1"/>
  <c r="C197" i="2"/>
  <c r="E197" i="2" s="1"/>
  <c r="B197" i="2"/>
  <c r="AC196" i="2"/>
  <c r="AA196" i="2"/>
  <c r="AB196" i="2" s="1"/>
  <c r="Z196" i="2"/>
  <c r="V196" i="2"/>
  <c r="U196" i="2"/>
  <c r="T196" i="2"/>
  <c r="S196" i="2"/>
  <c r="P196" i="2"/>
  <c r="O196" i="2"/>
  <c r="K196" i="2"/>
  <c r="L196" i="2" s="1"/>
  <c r="I196" i="2"/>
  <c r="H196" i="2"/>
  <c r="G196" i="2"/>
  <c r="D196" i="2"/>
  <c r="F196" i="2" s="1"/>
  <c r="C196" i="2"/>
  <c r="E196" i="2" s="1"/>
  <c r="B196" i="2"/>
  <c r="AC195" i="2"/>
  <c r="Z195" i="2"/>
  <c r="V195" i="2"/>
  <c r="U195" i="2"/>
  <c r="T195" i="2"/>
  <c r="S195" i="2"/>
  <c r="Y195" i="2" s="1"/>
  <c r="P195" i="2"/>
  <c r="O195" i="2"/>
  <c r="K195" i="2"/>
  <c r="L195" i="2" s="1"/>
  <c r="I195" i="2"/>
  <c r="H195" i="2"/>
  <c r="G195" i="2"/>
  <c r="AA195" i="2" s="1"/>
  <c r="D195" i="2"/>
  <c r="F195" i="2" s="1"/>
  <c r="C195" i="2"/>
  <c r="E195" i="2" s="1"/>
  <c r="B195" i="2"/>
  <c r="AC194" i="2"/>
  <c r="AA194" i="2"/>
  <c r="AB194" i="2" s="1"/>
  <c r="Z194" i="2"/>
  <c r="W194" i="2"/>
  <c r="V194" i="2"/>
  <c r="U194" i="2"/>
  <c r="T194" i="2"/>
  <c r="S194" i="2"/>
  <c r="P194" i="2"/>
  <c r="O194" i="2"/>
  <c r="L194" i="2"/>
  <c r="K194" i="2"/>
  <c r="I194" i="2"/>
  <c r="H194" i="2"/>
  <c r="G194" i="2"/>
  <c r="D194" i="2"/>
  <c r="F194" i="2" s="1"/>
  <c r="C194" i="2"/>
  <c r="E194" i="2" s="1"/>
  <c r="B194" i="2"/>
  <c r="AC193" i="2"/>
  <c r="Z193" i="2"/>
  <c r="W193" i="2"/>
  <c r="V193" i="2"/>
  <c r="U193" i="2"/>
  <c r="T193" i="2"/>
  <c r="S193" i="2"/>
  <c r="Y193" i="2" s="1"/>
  <c r="P193" i="2"/>
  <c r="O193" i="2"/>
  <c r="K193" i="2"/>
  <c r="L193" i="2" s="1"/>
  <c r="I193" i="2"/>
  <c r="H193" i="2"/>
  <c r="G193" i="2"/>
  <c r="D193" i="2"/>
  <c r="F193" i="2" s="1"/>
  <c r="C193" i="2"/>
  <c r="E193" i="2" s="1"/>
  <c r="B193" i="2"/>
  <c r="AC192" i="2"/>
  <c r="AA192" i="2"/>
  <c r="AB192" i="2" s="1"/>
  <c r="Z192" i="2"/>
  <c r="X192" i="2"/>
  <c r="W192" i="2"/>
  <c r="V192" i="2"/>
  <c r="U192" i="2"/>
  <c r="T192" i="2"/>
  <c r="S192" i="2"/>
  <c r="P192" i="2"/>
  <c r="O192" i="2"/>
  <c r="L192" i="2"/>
  <c r="K192" i="2"/>
  <c r="I192" i="2"/>
  <c r="H192" i="2"/>
  <c r="G192" i="2"/>
  <c r="F192" i="2"/>
  <c r="D192" i="2"/>
  <c r="C192" i="2"/>
  <c r="E192" i="2" s="1"/>
  <c r="B192" i="2"/>
  <c r="AC191" i="2"/>
  <c r="AA191" i="2"/>
  <c r="AB191" i="2" s="1"/>
  <c r="Z191" i="2"/>
  <c r="X191" i="2"/>
  <c r="V191" i="2"/>
  <c r="U191" i="2"/>
  <c r="T191" i="2"/>
  <c r="S191" i="2"/>
  <c r="Y191" i="2" s="1"/>
  <c r="P191" i="2"/>
  <c r="O191" i="2"/>
  <c r="L191" i="2"/>
  <c r="K191" i="2"/>
  <c r="I191" i="2"/>
  <c r="H191" i="2"/>
  <c r="G191" i="2"/>
  <c r="D191" i="2"/>
  <c r="F191" i="2" s="1"/>
  <c r="C191" i="2"/>
  <c r="E191" i="2" s="1"/>
  <c r="B191" i="2"/>
  <c r="AC190" i="2"/>
  <c r="Z190" i="2"/>
  <c r="X190" i="2"/>
  <c r="V190" i="2"/>
  <c r="U190" i="2"/>
  <c r="T190" i="2"/>
  <c r="S190" i="2"/>
  <c r="P190" i="2"/>
  <c r="O190" i="2"/>
  <c r="K190" i="2"/>
  <c r="L190" i="2" s="1"/>
  <c r="I190" i="2"/>
  <c r="H190" i="2"/>
  <c r="G190" i="2"/>
  <c r="AA190" i="2" s="1"/>
  <c r="AB190" i="2" s="1"/>
  <c r="D190" i="2"/>
  <c r="F190" i="2" s="1"/>
  <c r="C190" i="2"/>
  <c r="E190" i="2" s="1"/>
  <c r="B190" i="2"/>
  <c r="AC189" i="2"/>
  <c r="Z189" i="2"/>
  <c r="X189" i="2"/>
  <c r="W189" i="2"/>
  <c r="V189" i="2"/>
  <c r="U189" i="2"/>
  <c r="T189" i="2"/>
  <c r="S189" i="2"/>
  <c r="Y189" i="2" s="1"/>
  <c r="P189" i="2"/>
  <c r="O189" i="2"/>
  <c r="K189" i="2"/>
  <c r="L189" i="2" s="1"/>
  <c r="I189" i="2"/>
  <c r="H189" i="2"/>
  <c r="G189" i="2"/>
  <c r="D189" i="2"/>
  <c r="F189" i="2" s="1"/>
  <c r="C189" i="2"/>
  <c r="E189" i="2" s="1"/>
  <c r="B189" i="2"/>
  <c r="AC188" i="2"/>
  <c r="AA188" i="2"/>
  <c r="AB188" i="2" s="1"/>
  <c r="Z188" i="2"/>
  <c r="X188" i="2"/>
  <c r="W188" i="2"/>
  <c r="V188" i="2"/>
  <c r="U188" i="2"/>
  <c r="T188" i="2"/>
  <c r="S188" i="2"/>
  <c r="P188" i="2"/>
  <c r="O188" i="2"/>
  <c r="K188" i="2"/>
  <c r="L188" i="2" s="1"/>
  <c r="I188" i="2"/>
  <c r="H188" i="2"/>
  <c r="G188" i="2"/>
  <c r="F188" i="2"/>
  <c r="D188" i="2"/>
  <c r="C188" i="2"/>
  <c r="E188" i="2" s="1"/>
  <c r="B188" i="2"/>
  <c r="AC187" i="2"/>
  <c r="AA187" i="2"/>
  <c r="AB187" i="2" s="1"/>
  <c r="Z187" i="2"/>
  <c r="X187" i="2"/>
  <c r="V187" i="2"/>
  <c r="U187" i="2"/>
  <c r="T187" i="2"/>
  <c r="S187" i="2"/>
  <c r="Y187" i="2" s="1"/>
  <c r="P187" i="2"/>
  <c r="O187" i="2"/>
  <c r="L187" i="2"/>
  <c r="K187" i="2"/>
  <c r="I187" i="2"/>
  <c r="H187" i="2"/>
  <c r="G187" i="2"/>
  <c r="D187" i="2"/>
  <c r="F187" i="2" s="1"/>
  <c r="C187" i="2"/>
  <c r="E187" i="2" s="1"/>
  <c r="B187" i="2"/>
  <c r="AC186" i="2"/>
  <c r="Z186" i="2"/>
  <c r="X186" i="2"/>
  <c r="V186" i="2"/>
  <c r="U186" i="2"/>
  <c r="T186" i="2"/>
  <c r="S186" i="2"/>
  <c r="P186" i="2"/>
  <c r="O186" i="2"/>
  <c r="L186" i="2"/>
  <c r="K186" i="2"/>
  <c r="I186" i="2"/>
  <c r="H186" i="2"/>
  <c r="G186" i="2"/>
  <c r="M186" i="2" s="1"/>
  <c r="D186" i="2"/>
  <c r="F186" i="2" s="1"/>
  <c r="C186" i="2"/>
  <c r="E186" i="2" s="1"/>
  <c r="B186" i="2"/>
  <c r="AC185" i="2"/>
  <c r="Z185" i="2"/>
  <c r="W185" i="2"/>
  <c r="V185" i="2"/>
  <c r="U185" i="2"/>
  <c r="X185" i="2" s="1"/>
  <c r="T185" i="2"/>
  <c r="S185" i="2"/>
  <c r="Y185" i="2" s="1"/>
  <c r="P185" i="2"/>
  <c r="O185" i="2"/>
  <c r="K185" i="2"/>
  <c r="L185" i="2" s="1"/>
  <c r="H185" i="2"/>
  <c r="G185" i="2"/>
  <c r="D185" i="2"/>
  <c r="F185" i="2" s="1"/>
  <c r="C185" i="2"/>
  <c r="E185" i="2" s="1"/>
  <c r="B185" i="2"/>
  <c r="A185" i="2"/>
  <c r="I185" i="2" s="1"/>
  <c r="J185" i="2" s="1"/>
  <c r="AC184" i="2"/>
  <c r="Z184" i="2"/>
  <c r="U184" i="2"/>
  <c r="T184" i="2"/>
  <c r="P184" i="2"/>
  <c r="O184" i="2"/>
  <c r="L184" i="2"/>
  <c r="K184" i="2"/>
  <c r="I184" i="2"/>
  <c r="H184" i="2"/>
  <c r="G184" i="2"/>
  <c r="C184" i="2"/>
  <c r="E184" i="2" s="1"/>
  <c r="B184" i="2"/>
  <c r="A184" i="2"/>
  <c r="V184" i="2" s="1"/>
  <c r="Z183" i="2"/>
  <c r="V183" i="2"/>
  <c r="P183" i="2"/>
  <c r="I183" i="2"/>
  <c r="H183" i="2"/>
  <c r="G183" i="2"/>
  <c r="D183" i="2"/>
  <c r="F183" i="2" s="1"/>
  <c r="A183" i="2"/>
  <c r="A182" i="2"/>
  <c r="O182" i="2" s="1"/>
  <c r="Z181" i="2"/>
  <c r="T181" i="2"/>
  <c r="P181" i="2"/>
  <c r="K181" i="2"/>
  <c r="L181" i="2" s="1"/>
  <c r="H181" i="2"/>
  <c r="B181" i="2"/>
  <c r="A181" i="2"/>
  <c r="AA180" i="2"/>
  <c r="V180" i="2"/>
  <c r="U180" i="2"/>
  <c r="S180" i="2"/>
  <c r="Q180" i="2"/>
  <c r="P180" i="2"/>
  <c r="O180" i="2"/>
  <c r="I180" i="2"/>
  <c r="H180" i="2"/>
  <c r="G180" i="2"/>
  <c r="D180" i="2"/>
  <c r="F180" i="2" s="1"/>
  <c r="C180" i="2"/>
  <c r="E180" i="2" s="1"/>
  <c r="A180" i="2"/>
  <c r="AC179" i="2"/>
  <c r="T179" i="2"/>
  <c r="K179" i="2"/>
  <c r="L179" i="2" s="1"/>
  <c r="B179" i="2"/>
  <c r="A179" i="2"/>
  <c r="Z178" i="2"/>
  <c r="AB178" i="2" s="1"/>
  <c r="V178" i="2"/>
  <c r="U178" i="2"/>
  <c r="P178" i="2"/>
  <c r="O178" i="2"/>
  <c r="K178" i="2"/>
  <c r="L178" i="2" s="1"/>
  <c r="H178" i="2"/>
  <c r="G178" i="2"/>
  <c r="AA178" i="2" s="1"/>
  <c r="C178" i="2"/>
  <c r="E178" i="2" s="1"/>
  <c r="B178" i="2"/>
  <c r="A178" i="2"/>
  <c r="I178" i="2" s="1"/>
  <c r="AC177" i="2"/>
  <c r="AA177" i="2"/>
  <c r="Z177" i="2"/>
  <c r="W177" i="2"/>
  <c r="V177" i="2"/>
  <c r="U177" i="2"/>
  <c r="T177" i="2"/>
  <c r="S177" i="2"/>
  <c r="P177" i="2"/>
  <c r="O177" i="2"/>
  <c r="K177" i="2"/>
  <c r="L177" i="2" s="1"/>
  <c r="H177" i="2"/>
  <c r="G177" i="2"/>
  <c r="E177" i="2"/>
  <c r="D177" i="2"/>
  <c r="F177" i="2" s="1"/>
  <c r="C177" i="2"/>
  <c r="B177" i="2"/>
  <c r="A177" i="2"/>
  <c r="I177" i="2" s="1"/>
  <c r="A176" i="2"/>
  <c r="Z175" i="2"/>
  <c r="V175" i="2"/>
  <c r="U175" i="2"/>
  <c r="Q175" i="2"/>
  <c r="P175" i="2"/>
  <c r="O175" i="2"/>
  <c r="I175" i="2"/>
  <c r="H175" i="2"/>
  <c r="G175" i="2"/>
  <c r="AA175" i="2" s="1"/>
  <c r="F175" i="2"/>
  <c r="D175" i="2"/>
  <c r="B175" i="2"/>
  <c r="A175" i="2"/>
  <c r="F174" i="2"/>
  <c r="D174" i="2"/>
  <c r="A174" i="2"/>
  <c r="T174" i="2" s="1"/>
  <c r="O173" i="2"/>
  <c r="C173" i="2"/>
  <c r="E173" i="2" s="1"/>
  <c r="A173" i="2"/>
  <c r="T173" i="2" s="1"/>
  <c r="V172" i="2"/>
  <c r="A172" i="2"/>
  <c r="AC171" i="2"/>
  <c r="V171" i="2"/>
  <c r="Y171" i="2" s="1"/>
  <c r="U171" i="2"/>
  <c r="T171" i="2"/>
  <c r="S171" i="2"/>
  <c r="X171" i="2" s="1"/>
  <c r="P171" i="2"/>
  <c r="O171" i="2"/>
  <c r="K171" i="2"/>
  <c r="L171" i="2" s="1"/>
  <c r="H171" i="2"/>
  <c r="G171" i="2"/>
  <c r="D171" i="2"/>
  <c r="F171" i="2" s="1"/>
  <c r="C171" i="2"/>
  <c r="E171" i="2" s="1"/>
  <c r="B171" i="2"/>
  <c r="A171" i="2"/>
  <c r="Z171" i="2" s="1"/>
  <c r="AC170" i="2"/>
  <c r="Z170" i="2"/>
  <c r="U170" i="2"/>
  <c r="T170" i="2"/>
  <c r="P170" i="2"/>
  <c r="O170" i="2"/>
  <c r="K170" i="2"/>
  <c r="L170" i="2" s="1"/>
  <c r="I170" i="2"/>
  <c r="H170" i="2"/>
  <c r="G170" i="2"/>
  <c r="AA170" i="2" s="1"/>
  <c r="D170" i="2"/>
  <c r="F170" i="2" s="1"/>
  <c r="C170" i="2"/>
  <c r="E170" i="2" s="1"/>
  <c r="B170" i="2"/>
  <c r="A170" i="2"/>
  <c r="V170" i="2" s="1"/>
  <c r="Z169" i="2"/>
  <c r="V169" i="2"/>
  <c r="O169" i="2"/>
  <c r="H169" i="2"/>
  <c r="F169" i="2"/>
  <c r="D169" i="2"/>
  <c r="A169" i="2"/>
  <c r="I169" i="2" s="1"/>
  <c r="Z168" i="2"/>
  <c r="G168" i="2"/>
  <c r="A168" i="2"/>
  <c r="I168" i="2" s="1"/>
  <c r="AA167" i="2"/>
  <c r="Z167" i="2"/>
  <c r="T167" i="2"/>
  <c r="P167" i="2"/>
  <c r="K167" i="2"/>
  <c r="L167" i="2" s="1"/>
  <c r="I167" i="2"/>
  <c r="H167" i="2"/>
  <c r="G167" i="2"/>
  <c r="D167" i="2"/>
  <c r="F167" i="2" s="1"/>
  <c r="B167" i="2"/>
  <c r="A167" i="2"/>
  <c r="A166" i="2"/>
  <c r="U165" i="2"/>
  <c r="C165" i="2"/>
  <c r="E165" i="2" s="1"/>
  <c r="A165" i="2"/>
  <c r="I165" i="2" s="1"/>
  <c r="Z164" i="2"/>
  <c r="V164" i="2"/>
  <c r="U164" i="2"/>
  <c r="P164" i="2"/>
  <c r="O164" i="2"/>
  <c r="K164" i="2"/>
  <c r="L164" i="2" s="1"/>
  <c r="I164" i="2"/>
  <c r="H164" i="2"/>
  <c r="G164" i="2"/>
  <c r="E164" i="2"/>
  <c r="C164" i="2"/>
  <c r="B164" i="2"/>
  <c r="A164" i="2"/>
  <c r="AC163" i="2"/>
  <c r="AA163" i="2"/>
  <c r="Z163" i="2"/>
  <c r="AB163" i="2" s="1"/>
  <c r="X163" i="2"/>
  <c r="V163" i="2"/>
  <c r="U163" i="2"/>
  <c r="T163" i="2"/>
  <c r="W163" i="2" s="1"/>
  <c r="S163" i="2"/>
  <c r="P163" i="2"/>
  <c r="O163" i="2"/>
  <c r="K163" i="2"/>
  <c r="L163" i="2" s="1"/>
  <c r="H163" i="2"/>
  <c r="G163" i="2"/>
  <c r="E163" i="2"/>
  <c r="D163" i="2"/>
  <c r="F163" i="2" s="1"/>
  <c r="C163" i="2"/>
  <c r="B163" i="2"/>
  <c r="A163" i="2"/>
  <c r="I163" i="2" s="1"/>
  <c r="J163" i="2" s="1"/>
  <c r="AC162" i="2"/>
  <c r="AA162" i="2"/>
  <c r="Z162" i="2"/>
  <c r="T162" i="2"/>
  <c r="P162" i="2"/>
  <c r="K162" i="2"/>
  <c r="L162" i="2" s="1"/>
  <c r="I162" i="2"/>
  <c r="H162" i="2"/>
  <c r="G162" i="2"/>
  <c r="D162" i="2"/>
  <c r="F162" i="2" s="1"/>
  <c r="B162" i="2"/>
  <c r="A162" i="2"/>
  <c r="V162" i="2" s="1"/>
  <c r="T161" i="2"/>
  <c r="A161" i="2"/>
  <c r="AC161" i="2" s="1"/>
  <c r="U160" i="2"/>
  <c r="S160" i="2"/>
  <c r="C160" i="2"/>
  <c r="E160" i="2" s="1"/>
  <c r="A160" i="2"/>
  <c r="Z159" i="2"/>
  <c r="V159" i="2"/>
  <c r="T159" i="2"/>
  <c r="P159" i="2"/>
  <c r="O159" i="2"/>
  <c r="K159" i="2"/>
  <c r="L159" i="2" s="1"/>
  <c r="I159" i="2"/>
  <c r="H159" i="2"/>
  <c r="G159" i="2"/>
  <c r="D159" i="2"/>
  <c r="F159" i="2" s="1"/>
  <c r="C159" i="2"/>
  <c r="E159" i="2" s="1"/>
  <c r="B159" i="2"/>
  <c r="A159" i="2"/>
  <c r="V158" i="2"/>
  <c r="O158" i="2"/>
  <c r="H158" i="2"/>
  <c r="F158" i="2"/>
  <c r="D158" i="2"/>
  <c r="A158" i="2"/>
  <c r="S158" i="2" s="1"/>
  <c r="Z157" i="2"/>
  <c r="H157" i="2"/>
  <c r="A157" i="2"/>
  <c r="I157" i="2" s="1"/>
  <c r="AA156" i="2"/>
  <c r="Z156" i="2"/>
  <c r="U156" i="2"/>
  <c r="P156" i="2"/>
  <c r="K156" i="2"/>
  <c r="L156" i="2" s="1"/>
  <c r="I156" i="2"/>
  <c r="H156" i="2"/>
  <c r="G156" i="2"/>
  <c r="B156" i="2"/>
  <c r="A156" i="2"/>
  <c r="AC155" i="2"/>
  <c r="AA155" i="2"/>
  <c r="AB155" i="2" s="1"/>
  <c r="Z155" i="2"/>
  <c r="V155" i="2"/>
  <c r="U155" i="2"/>
  <c r="T155" i="2"/>
  <c r="S155" i="2"/>
  <c r="X155" i="2" s="1"/>
  <c r="P155" i="2"/>
  <c r="O155" i="2"/>
  <c r="K155" i="2"/>
  <c r="L155" i="2" s="1"/>
  <c r="H155" i="2"/>
  <c r="G155" i="2"/>
  <c r="D155" i="2"/>
  <c r="F155" i="2" s="1"/>
  <c r="C155" i="2"/>
  <c r="E155" i="2" s="1"/>
  <c r="B155" i="2"/>
  <c r="A155" i="2"/>
  <c r="I155" i="2" s="1"/>
  <c r="J155" i="2" s="1"/>
  <c r="AC154" i="2"/>
  <c r="Z154" i="2"/>
  <c r="AB154" i="2" s="1"/>
  <c r="U154" i="2"/>
  <c r="T154" i="2"/>
  <c r="P154" i="2"/>
  <c r="O154" i="2"/>
  <c r="K154" i="2"/>
  <c r="L154" i="2" s="1"/>
  <c r="I154" i="2"/>
  <c r="H154" i="2"/>
  <c r="G154" i="2"/>
  <c r="AA154" i="2" s="1"/>
  <c r="D154" i="2"/>
  <c r="F154" i="2" s="1"/>
  <c r="C154" i="2"/>
  <c r="E154" i="2" s="1"/>
  <c r="B154" i="2"/>
  <c r="A154" i="2"/>
  <c r="V154" i="2" s="1"/>
  <c r="Z153" i="2"/>
  <c r="AB153" i="2" s="1"/>
  <c r="V153" i="2"/>
  <c r="Q153" i="2"/>
  <c r="P153" i="2"/>
  <c r="O153" i="2"/>
  <c r="H153" i="2"/>
  <c r="G153" i="2"/>
  <c r="AA153" i="2" s="1"/>
  <c r="F153" i="2"/>
  <c r="D153" i="2"/>
  <c r="A153" i="2"/>
  <c r="I153" i="2" s="1"/>
  <c r="S152" i="2"/>
  <c r="G152" i="2"/>
  <c r="A152" i="2"/>
  <c r="T151" i="2"/>
  <c r="P151" i="2"/>
  <c r="K151" i="2"/>
  <c r="L151" i="2" s="1"/>
  <c r="I151" i="2"/>
  <c r="G151" i="2"/>
  <c r="AA151" i="2" s="1"/>
  <c r="B151" i="2"/>
  <c r="A151" i="2"/>
  <c r="A150" i="2"/>
  <c r="E149" i="2"/>
  <c r="C149" i="2"/>
  <c r="A149" i="2"/>
  <c r="U149" i="2" s="1"/>
  <c r="Z148" i="2"/>
  <c r="V148" i="2"/>
  <c r="U148" i="2"/>
  <c r="P148" i="2"/>
  <c r="O148" i="2"/>
  <c r="K148" i="2"/>
  <c r="L148" i="2" s="1"/>
  <c r="I148" i="2"/>
  <c r="H148" i="2"/>
  <c r="G148" i="2"/>
  <c r="E148" i="2"/>
  <c r="C148" i="2"/>
  <c r="B148" i="2"/>
  <c r="A148" i="2"/>
  <c r="AC147" i="2"/>
  <c r="AA147" i="2"/>
  <c r="Z147" i="2"/>
  <c r="X147" i="2"/>
  <c r="W147" i="2"/>
  <c r="V147" i="2"/>
  <c r="U147" i="2"/>
  <c r="T147" i="2"/>
  <c r="S147" i="2"/>
  <c r="P147" i="2"/>
  <c r="O147" i="2"/>
  <c r="K147" i="2"/>
  <c r="L147" i="2" s="1"/>
  <c r="H147" i="2"/>
  <c r="G147" i="2"/>
  <c r="F147" i="2"/>
  <c r="E147" i="2"/>
  <c r="D147" i="2"/>
  <c r="C147" i="2"/>
  <c r="B147" i="2"/>
  <c r="A147" i="2"/>
  <c r="I147" i="2" s="1"/>
  <c r="J147" i="2" s="1"/>
  <c r="AC146" i="2"/>
  <c r="T146" i="2"/>
  <c r="P146" i="2"/>
  <c r="K146" i="2"/>
  <c r="L146" i="2" s="1"/>
  <c r="I146" i="2"/>
  <c r="G146" i="2"/>
  <c r="B146" i="2"/>
  <c r="A146" i="2"/>
  <c r="V146" i="2" s="1"/>
  <c r="AC145" i="2"/>
  <c r="V145" i="2"/>
  <c r="T145" i="2"/>
  <c r="H145" i="2"/>
  <c r="D145" i="2"/>
  <c r="F145" i="2" s="1"/>
  <c r="A145" i="2"/>
  <c r="U144" i="2"/>
  <c r="S144" i="2"/>
  <c r="A144" i="2"/>
  <c r="Z143" i="2"/>
  <c r="V143" i="2"/>
  <c r="T143" i="2"/>
  <c r="P143" i="2"/>
  <c r="O143" i="2"/>
  <c r="K143" i="2"/>
  <c r="L143" i="2" s="1"/>
  <c r="I143" i="2"/>
  <c r="H143" i="2"/>
  <c r="G143" i="2"/>
  <c r="F143" i="2"/>
  <c r="D143" i="2"/>
  <c r="C143" i="2"/>
  <c r="E143" i="2" s="1"/>
  <c r="B143" i="2"/>
  <c r="A143" i="2"/>
  <c r="AA142" i="2"/>
  <c r="Y142" i="2"/>
  <c r="V142" i="2"/>
  <c r="P142" i="2"/>
  <c r="O142" i="2"/>
  <c r="H142" i="2"/>
  <c r="G142" i="2"/>
  <c r="Q142" i="2" s="1"/>
  <c r="D142" i="2"/>
  <c r="F142" i="2" s="1"/>
  <c r="A142" i="2"/>
  <c r="S142" i="2" s="1"/>
  <c r="Z141" i="2"/>
  <c r="I141" i="2"/>
  <c r="H141" i="2"/>
  <c r="A141" i="2"/>
  <c r="P140" i="2"/>
  <c r="A140" i="2"/>
  <c r="AC139" i="2"/>
  <c r="AA139" i="2"/>
  <c r="AB139" i="2" s="1"/>
  <c r="Z139" i="2"/>
  <c r="V139" i="2"/>
  <c r="U139" i="2"/>
  <c r="T139" i="2"/>
  <c r="S139" i="2"/>
  <c r="P139" i="2"/>
  <c r="O139" i="2"/>
  <c r="K139" i="2"/>
  <c r="L139" i="2" s="1"/>
  <c r="H139" i="2"/>
  <c r="G139" i="2"/>
  <c r="D139" i="2"/>
  <c r="F139" i="2" s="1"/>
  <c r="C139" i="2"/>
  <c r="E139" i="2" s="1"/>
  <c r="B139" i="2"/>
  <c r="A139" i="2"/>
  <c r="I139" i="2" s="1"/>
  <c r="J139" i="2" s="1"/>
  <c r="AC138" i="2"/>
  <c r="Z138" i="2"/>
  <c r="U138" i="2"/>
  <c r="T138" i="2"/>
  <c r="P138" i="2"/>
  <c r="O138" i="2"/>
  <c r="K138" i="2"/>
  <c r="L138" i="2" s="1"/>
  <c r="I138" i="2"/>
  <c r="H138" i="2"/>
  <c r="G138" i="2"/>
  <c r="E138" i="2"/>
  <c r="D138" i="2"/>
  <c r="F138" i="2" s="1"/>
  <c r="C138" i="2"/>
  <c r="B138" i="2"/>
  <c r="A138" i="2"/>
  <c r="V138" i="2" s="1"/>
  <c r="Z137" i="2"/>
  <c r="V137" i="2"/>
  <c r="P137" i="2"/>
  <c r="O137" i="2"/>
  <c r="H137" i="2"/>
  <c r="G137" i="2"/>
  <c r="AA137" i="2" s="1"/>
  <c r="F137" i="2"/>
  <c r="D137" i="2"/>
  <c r="A137" i="2"/>
  <c r="I137" i="2" s="1"/>
  <c r="A136" i="2"/>
  <c r="AA135" i="2"/>
  <c r="K135" i="2"/>
  <c r="L135" i="2" s="1"/>
  <c r="I135" i="2"/>
  <c r="G135" i="2"/>
  <c r="A135" i="2"/>
  <c r="P135" i="2" s="1"/>
  <c r="A134" i="2"/>
  <c r="U134" i="2" s="1"/>
  <c r="V133" i="2"/>
  <c r="D133" i="2"/>
  <c r="F133" i="2" s="1"/>
  <c r="A133" i="2"/>
  <c r="Z132" i="2"/>
  <c r="V132" i="2"/>
  <c r="U132" i="2"/>
  <c r="P132" i="2"/>
  <c r="O132" i="2"/>
  <c r="K132" i="2"/>
  <c r="L132" i="2" s="1"/>
  <c r="I132" i="2"/>
  <c r="H132" i="2"/>
  <c r="G132" i="2"/>
  <c r="C132" i="2"/>
  <c r="E132" i="2" s="1"/>
  <c r="B132" i="2"/>
  <c r="A132" i="2"/>
  <c r="AC131" i="2"/>
  <c r="Z131" i="2"/>
  <c r="X131" i="2"/>
  <c r="W131" i="2"/>
  <c r="V131" i="2"/>
  <c r="U131" i="2"/>
  <c r="T131" i="2"/>
  <c r="S131" i="2"/>
  <c r="P131" i="2"/>
  <c r="O131" i="2"/>
  <c r="K131" i="2"/>
  <c r="L131" i="2" s="1"/>
  <c r="H131" i="2"/>
  <c r="G131" i="2"/>
  <c r="AA131" i="2" s="1"/>
  <c r="F131" i="2"/>
  <c r="E131" i="2"/>
  <c r="D131" i="2"/>
  <c r="C131" i="2"/>
  <c r="B131" i="2"/>
  <c r="A131" i="2"/>
  <c r="I131" i="2" s="1"/>
  <c r="J131" i="2" s="1"/>
  <c r="AC130" i="2"/>
  <c r="T130" i="2"/>
  <c r="S130" i="2"/>
  <c r="I130" i="2"/>
  <c r="H130" i="2"/>
  <c r="G130" i="2"/>
  <c r="A130" i="2"/>
  <c r="K130" i="2" s="1"/>
  <c r="L130" i="2" s="1"/>
  <c r="Z129" i="2"/>
  <c r="A129" i="2"/>
  <c r="AC128" i="2"/>
  <c r="Z128" i="2"/>
  <c r="V128" i="2"/>
  <c r="S128" i="2"/>
  <c r="K128" i="2"/>
  <c r="L128" i="2" s="1"/>
  <c r="E128" i="2"/>
  <c r="D128" i="2"/>
  <c r="F128" i="2" s="1"/>
  <c r="C128" i="2"/>
  <c r="B128" i="2"/>
  <c r="A128" i="2"/>
  <c r="U128" i="2" s="1"/>
  <c r="AA127" i="2"/>
  <c r="Z127" i="2"/>
  <c r="V127" i="2"/>
  <c r="T127" i="2"/>
  <c r="P127" i="2"/>
  <c r="O127" i="2"/>
  <c r="K127" i="2"/>
  <c r="L127" i="2" s="1"/>
  <c r="I127" i="2"/>
  <c r="H127" i="2"/>
  <c r="G127" i="2"/>
  <c r="F127" i="2"/>
  <c r="D127" i="2"/>
  <c r="C127" i="2"/>
  <c r="E127" i="2" s="1"/>
  <c r="B127" i="2"/>
  <c r="A127" i="2"/>
  <c r="AC126" i="2"/>
  <c r="T126" i="2"/>
  <c r="Q126" i="2"/>
  <c r="P126" i="2"/>
  <c r="O126" i="2"/>
  <c r="G126" i="2"/>
  <c r="D126" i="2"/>
  <c r="F126" i="2" s="1"/>
  <c r="A126" i="2"/>
  <c r="K126" i="2" s="1"/>
  <c r="L126" i="2" s="1"/>
  <c r="U125" i="2"/>
  <c r="S125" i="2"/>
  <c r="J125" i="2" s="1"/>
  <c r="I125" i="2"/>
  <c r="H125" i="2"/>
  <c r="A125" i="2"/>
  <c r="K124" i="2"/>
  <c r="L124" i="2" s="1"/>
  <c r="A124" i="2"/>
  <c r="P124" i="2" s="1"/>
  <c r="AC123" i="2"/>
  <c r="AA123" i="2"/>
  <c r="AB123" i="2" s="1"/>
  <c r="Z123" i="2"/>
  <c r="V123" i="2"/>
  <c r="U123" i="2"/>
  <c r="T123" i="2"/>
  <c r="S123" i="2"/>
  <c r="P123" i="2"/>
  <c r="O123" i="2"/>
  <c r="K123" i="2"/>
  <c r="L123" i="2" s="1"/>
  <c r="J123" i="2"/>
  <c r="H123" i="2"/>
  <c r="G123" i="2"/>
  <c r="F123" i="2"/>
  <c r="D123" i="2"/>
  <c r="C123" i="2"/>
  <c r="E123" i="2" s="1"/>
  <c r="B123" i="2"/>
  <c r="A123" i="2"/>
  <c r="I123" i="2" s="1"/>
  <c r="AC122" i="2"/>
  <c r="AA122" i="2"/>
  <c r="Z122" i="2"/>
  <c r="U122" i="2"/>
  <c r="T122" i="2"/>
  <c r="P122" i="2"/>
  <c r="O122" i="2"/>
  <c r="K122" i="2"/>
  <c r="L122" i="2" s="1"/>
  <c r="I122" i="2"/>
  <c r="H122" i="2"/>
  <c r="G122" i="2"/>
  <c r="E122" i="2"/>
  <c r="D122" i="2"/>
  <c r="F122" i="2" s="1"/>
  <c r="C122" i="2"/>
  <c r="B122" i="2"/>
  <c r="A122" i="2"/>
  <c r="V122" i="2" s="1"/>
  <c r="AC121" i="2"/>
  <c r="Z121" i="2"/>
  <c r="O121" i="2"/>
  <c r="D121" i="2"/>
  <c r="F121" i="2" s="1"/>
  <c r="A121" i="2"/>
  <c r="P121" i="2" s="1"/>
  <c r="U120" i="2"/>
  <c r="S120" i="2"/>
  <c r="I120" i="2"/>
  <c r="G120" i="2"/>
  <c r="A120" i="2"/>
  <c r="T119" i="2"/>
  <c r="A119" i="2"/>
  <c r="A118" i="2"/>
  <c r="AC118" i="2" s="1"/>
  <c r="Z117" i="2"/>
  <c r="V117" i="2"/>
  <c r="U117" i="2"/>
  <c r="T117" i="2"/>
  <c r="S117" i="2"/>
  <c r="K117" i="2"/>
  <c r="L117" i="2" s="1"/>
  <c r="H117" i="2"/>
  <c r="E117" i="2"/>
  <c r="C117" i="2"/>
  <c r="B117" i="2"/>
  <c r="A117" i="2"/>
  <c r="AA116" i="2"/>
  <c r="Z116" i="2"/>
  <c r="V116" i="2"/>
  <c r="U116" i="2"/>
  <c r="P116" i="2"/>
  <c r="O116" i="2"/>
  <c r="K116" i="2"/>
  <c r="L116" i="2" s="1"/>
  <c r="I116" i="2"/>
  <c r="H116" i="2"/>
  <c r="G116" i="2"/>
  <c r="C116" i="2"/>
  <c r="E116" i="2" s="1"/>
  <c r="B116" i="2"/>
  <c r="A116" i="2"/>
  <c r="AC115" i="2"/>
  <c r="Z115" i="2"/>
  <c r="X115" i="2"/>
  <c r="W115" i="2"/>
  <c r="V115" i="2"/>
  <c r="U115" i="2"/>
  <c r="T115" i="2"/>
  <c r="S115" i="2"/>
  <c r="P115" i="2"/>
  <c r="O115" i="2"/>
  <c r="K115" i="2"/>
  <c r="L115" i="2" s="1"/>
  <c r="H115" i="2"/>
  <c r="G115" i="2"/>
  <c r="E115" i="2"/>
  <c r="D115" i="2"/>
  <c r="F115" i="2" s="1"/>
  <c r="C115" i="2"/>
  <c r="B115" i="2"/>
  <c r="A115" i="2"/>
  <c r="I115" i="2" s="1"/>
  <c r="J115" i="2" s="1"/>
  <c r="T114" i="2"/>
  <c r="S114" i="2"/>
  <c r="P114" i="2"/>
  <c r="K114" i="2"/>
  <c r="L114" i="2" s="1"/>
  <c r="I114" i="2"/>
  <c r="H114" i="2"/>
  <c r="D114" i="2"/>
  <c r="F114" i="2" s="1"/>
  <c r="B114" i="2"/>
  <c r="A114" i="2"/>
  <c r="O113" i="2"/>
  <c r="I113" i="2"/>
  <c r="A113" i="2"/>
  <c r="AC112" i="2"/>
  <c r="Z112" i="2"/>
  <c r="AB112" i="2" s="1"/>
  <c r="U112" i="2"/>
  <c r="T112" i="2"/>
  <c r="S112" i="2"/>
  <c r="G112" i="2"/>
  <c r="AA112" i="2" s="1"/>
  <c r="D112" i="2"/>
  <c r="F112" i="2" s="1"/>
  <c r="B112" i="2"/>
  <c r="A112" i="2"/>
  <c r="V112" i="2" s="1"/>
  <c r="Z111" i="2"/>
  <c r="V111" i="2"/>
  <c r="T111" i="2"/>
  <c r="P111" i="2"/>
  <c r="O111" i="2"/>
  <c r="K111" i="2"/>
  <c r="L111" i="2" s="1"/>
  <c r="I111" i="2"/>
  <c r="H111" i="2"/>
  <c r="G111" i="2"/>
  <c r="AA111" i="2" s="1"/>
  <c r="D111" i="2"/>
  <c r="F111" i="2" s="1"/>
  <c r="C111" i="2"/>
  <c r="E111" i="2" s="1"/>
  <c r="B111" i="2"/>
  <c r="A111" i="2"/>
  <c r="V110" i="2"/>
  <c r="T110" i="2"/>
  <c r="O110" i="2"/>
  <c r="K110" i="2"/>
  <c r="L110" i="2" s="1"/>
  <c r="H110" i="2"/>
  <c r="G110" i="2"/>
  <c r="D110" i="2"/>
  <c r="F110" i="2" s="1"/>
  <c r="A110" i="2"/>
  <c r="Z109" i="2"/>
  <c r="S109" i="2"/>
  <c r="P109" i="2"/>
  <c r="H109" i="2"/>
  <c r="A109" i="2"/>
  <c r="AC108" i="2"/>
  <c r="S108" i="2"/>
  <c r="P108" i="2"/>
  <c r="K108" i="2"/>
  <c r="L108" i="2" s="1"/>
  <c r="H108" i="2"/>
  <c r="G108" i="2"/>
  <c r="B108" i="2"/>
  <c r="A108" i="2"/>
  <c r="U108" i="2" s="1"/>
  <c r="AC107" i="2"/>
  <c r="AB107" i="2"/>
  <c r="AA107" i="2"/>
  <c r="Z107" i="2"/>
  <c r="V107" i="2"/>
  <c r="U107" i="2"/>
  <c r="T107" i="2"/>
  <c r="S107" i="2"/>
  <c r="X107" i="2" s="1"/>
  <c r="P107" i="2"/>
  <c r="O107" i="2"/>
  <c r="K107" i="2"/>
  <c r="L107" i="2" s="1"/>
  <c r="H107" i="2"/>
  <c r="G107" i="2"/>
  <c r="D107" i="2"/>
  <c r="F107" i="2" s="1"/>
  <c r="C107" i="2"/>
  <c r="E107" i="2" s="1"/>
  <c r="B107" i="2"/>
  <c r="A107" i="2"/>
  <c r="I107" i="2" s="1"/>
  <c r="AC106" i="2"/>
  <c r="AA106" i="2"/>
  <c r="Z106" i="2"/>
  <c r="U106" i="2"/>
  <c r="T106" i="2"/>
  <c r="P106" i="2"/>
  <c r="O106" i="2"/>
  <c r="L106" i="2"/>
  <c r="K106" i="2"/>
  <c r="I106" i="2"/>
  <c r="H106" i="2"/>
  <c r="G106" i="2"/>
  <c r="E106" i="2"/>
  <c r="D106" i="2"/>
  <c r="F106" i="2" s="1"/>
  <c r="C106" i="2"/>
  <c r="B106" i="2"/>
  <c r="A106" i="2"/>
  <c r="V106" i="2" s="1"/>
  <c r="AC105" i="2"/>
  <c r="Z105" i="2"/>
  <c r="V105" i="2"/>
  <c r="T105" i="2"/>
  <c r="P105" i="2"/>
  <c r="O105" i="2"/>
  <c r="I105" i="2"/>
  <c r="H105" i="2"/>
  <c r="G105" i="2"/>
  <c r="Q105" i="2" s="1"/>
  <c r="F105" i="2"/>
  <c r="D105" i="2"/>
  <c r="A105" i="2"/>
  <c r="AC104" i="2"/>
  <c r="Z104" i="2"/>
  <c r="W104" i="2"/>
  <c r="S104" i="2"/>
  <c r="O104" i="2"/>
  <c r="I104" i="2"/>
  <c r="G104" i="2"/>
  <c r="E104" i="2"/>
  <c r="C104" i="2"/>
  <c r="B104" i="2"/>
  <c r="A104" i="2"/>
  <c r="T104" i="2" s="1"/>
  <c r="D103" i="2"/>
  <c r="F103" i="2" s="1"/>
  <c r="A103" i="2"/>
  <c r="Z103" i="2" s="1"/>
  <c r="U102" i="2"/>
  <c r="H102" i="2"/>
  <c r="A102" i="2"/>
  <c r="AC102" i="2" s="1"/>
  <c r="Z101" i="2"/>
  <c r="V101" i="2"/>
  <c r="U101" i="2"/>
  <c r="T101" i="2"/>
  <c r="K101" i="2"/>
  <c r="L101" i="2" s="1"/>
  <c r="H101" i="2"/>
  <c r="B101" i="2"/>
  <c r="A101" i="2"/>
  <c r="Z100" i="2"/>
  <c r="V100" i="2"/>
  <c r="U100" i="2"/>
  <c r="P100" i="2"/>
  <c r="O100" i="2"/>
  <c r="K100" i="2"/>
  <c r="L100" i="2" s="1"/>
  <c r="I100" i="2"/>
  <c r="H100" i="2"/>
  <c r="G100" i="2"/>
  <c r="Q100" i="2" s="1"/>
  <c r="C100" i="2"/>
  <c r="E100" i="2" s="1"/>
  <c r="B100" i="2"/>
  <c r="A100" i="2"/>
  <c r="AC99" i="2"/>
  <c r="Z99" i="2"/>
  <c r="X99" i="2"/>
  <c r="W99" i="2"/>
  <c r="V99" i="2"/>
  <c r="U99" i="2"/>
  <c r="T99" i="2"/>
  <c r="S99" i="2"/>
  <c r="Y99" i="2" s="1"/>
  <c r="P99" i="2"/>
  <c r="O99" i="2"/>
  <c r="K99" i="2"/>
  <c r="L99" i="2" s="1"/>
  <c r="H99" i="2"/>
  <c r="G99" i="2"/>
  <c r="Q99" i="2" s="1"/>
  <c r="E99" i="2"/>
  <c r="D99" i="2"/>
  <c r="F99" i="2" s="1"/>
  <c r="C99" i="2"/>
  <c r="B99" i="2"/>
  <c r="A99" i="2"/>
  <c r="I99" i="2" s="1"/>
  <c r="J99" i="2" s="1"/>
  <c r="AC98" i="2"/>
  <c r="Z98" i="2"/>
  <c r="T98" i="2"/>
  <c r="W98" i="2" s="1"/>
  <c r="S98" i="2"/>
  <c r="P98" i="2"/>
  <c r="I98" i="2"/>
  <c r="J98" i="2" s="1"/>
  <c r="H98" i="2"/>
  <c r="G98" i="2"/>
  <c r="AA98" i="2" s="1"/>
  <c r="AB98" i="2" s="1"/>
  <c r="D98" i="2"/>
  <c r="F98" i="2" s="1"/>
  <c r="C98" i="2"/>
  <c r="E98" i="2" s="1"/>
  <c r="B98" i="2"/>
  <c r="A98" i="2"/>
  <c r="AC97" i="2"/>
  <c r="Z97" i="2"/>
  <c r="U97" i="2"/>
  <c r="O97" i="2"/>
  <c r="H97" i="2"/>
  <c r="D97" i="2"/>
  <c r="F97" i="2" s="1"/>
  <c r="B97" i="2"/>
  <c r="A97" i="2"/>
  <c r="V97" i="2" s="1"/>
  <c r="AC96" i="2"/>
  <c r="V96" i="2"/>
  <c r="U96" i="2"/>
  <c r="T96" i="2"/>
  <c r="O96" i="2"/>
  <c r="K96" i="2"/>
  <c r="L96" i="2" s="1"/>
  <c r="G96" i="2"/>
  <c r="D96" i="2"/>
  <c r="F96" i="2" s="1"/>
  <c r="A96" i="2"/>
  <c r="AA95" i="2"/>
  <c r="Z95" i="2"/>
  <c r="AB95" i="2" s="1"/>
  <c r="V95" i="2"/>
  <c r="T95" i="2"/>
  <c r="P95" i="2"/>
  <c r="O95" i="2"/>
  <c r="K95" i="2"/>
  <c r="L95" i="2" s="1"/>
  <c r="I95" i="2"/>
  <c r="H95" i="2"/>
  <c r="G95" i="2"/>
  <c r="F95" i="2"/>
  <c r="D95" i="2"/>
  <c r="C95" i="2"/>
  <c r="E95" i="2" s="1"/>
  <c r="B95" i="2"/>
  <c r="A95" i="2"/>
  <c r="V94" i="2"/>
  <c r="S94" i="2"/>
  <c r="Y94" i="2" s="1"/>
  <c r="K94" i="2"/>
  <c r="L94" i="2" s="1"/>
  <c r="I94" i="2"/>
  <c r="G94" i="2"/>
  <c r="A94" i="2"/>
  <c r="AC93" i="2"/>
  <c r="Z93" i="2"/>
  <c r="T93" i="2"/>
  <c r="S93" i="2"/>
  <c r="W93" i="2" s="1"/>
  <c r="P93" i="2"/>
  <c r="I93" i="2"/>
  <c r="H93" i="2"/>
  <c r="E93" i="2"/>
  <c r="C93" i="2"/>
  <c r="B93" i="2"/>
  <c r="A93" i="2"/>
  <c r="S92" i="2"/>
  <c r="I92" i="2"/>
  <c r="C92" i="2"/>
  <c r="E92" i="2" s="1"/>
  <c r="B92" i="2"/>
  <c r="A92" i="2"/>
  <c r="V91" i="2"/>
  <c r="U91" i="2"/>
  <c r="S91" i="2"/>
  <c r="Y91" i="2" s="1"/>
  <c r="P91" i="2"/>
  <c r="O91" i="2"/>
  <c r="I91" i="2"/>
  <c r="G91" i="2"/>
  <c r="AA91" i="2" s="1"/>
  <c r="E91" i="2"/>
  <c r="D91" i="2"/>
  <c r="F91" i="2" s="1"/>
  <c r="C91" i="2"/>
  <c r="A91" i="2"/>
  <c r="H91" i="2" s="1"/>
  <c r="AC90" i="2"/>
  <c r="Z90" i="2"/>
  <c r="V90" i="2"/>
  <c r="U90" i="2"/>
  <c r="T90" i="2"/>
  <c r="P90" i="2"/>
  <c r="K90" i="2"/>
  <c r="L90" i="2" s="1"/>
  <c r="I90" i="2"/>
  <c r="H90" i="2"/>
  <c r="F90" i="2"/>
  <c r="E90" i="2"/>
  <c r="D90" i="2"/>
  <c r="C90" i="2"/>
  <c r="B90" i="2"/>
  <c r="A90" i="2"/>
  <c r="Z89" i="2"/>
  <c r="V89" i="2"/>
  <c r="P89" i="2"/>
  <c r="O89" i="2"/>
  <c r="I89" i="2"/>
  <c r="H89" i="2"/>
  <c r="G89" i="2"/>
  <c r="C89" i="2"/>
  <c r="E89" i="2" s="1"/>
  <c r="A89" i="2"/>
  <c r="AC88" i="2"/>
  <c r="AA88" i="2"/>
  <c r="AB88" i="2" s="1"/>
  <c r="Z88" i="2"/>
  <c r="W88" i="2"/>
  <c r="V88" i="2"/>
  <c r="U88" i="2"/>
  <c r="T88" i="2"/>
  <c r="S88" i="2"/>
  <c r="Y88" i="2" s="1"/>
  <c r="P88" i="2"/>
  <c r="O88" i="2"/>
  <c r="K88" i="2"/>
  <c r="L88" i="2" s="1"/>
  <c r="H88" i="2"/>
  <c r="G88" i="2"/>
  <c r="Q88" i="2" s="1"/>
  <c r="F88" i="2"/>
  <c r="E88" i="2"/>
  <c r="D88" i="2"/>
  <c r="C88" i="2"/>
  <c r="B88" i="2"/>
  <c r="A88" i="2"/>
  <c r="I88" i="2" s="1"/>
  <c r="J88" i="2" s="1"/>
  <c r="AC87" i="2"/>
  <c r="Z87" i="2"/>
  <c r="U87" i="2"/>
  <c r="T87" i="2"/>
  <c r="K87" i="2"/>
  <c r="L87" i="2" s="1"/>
  <c r="H87" i="2"/>
  <c r="C87" i="2"/>
  <c r="E87" i="2" s="1"/>
  <c r="B87" i="2"/>
  <c r="A87" i="2"/>
  <c r="V87" i="2" s="1"/>
  <c r="V86" i="2"/>
  <c r="U86" i="2"/>
  <c r="P86" i="2"/>
  <c r="O86" i="2"/>
  <c r="I86" i="2"/>
  <c r="G86" i="2"/>
  <c r="AA86" i="2" s="1"/>
  <c r="D86" i="2"/>
  <c r="F86" i="2" s="1"/>
  <c r="B86" i="2"/>
  <c r="A86" i="2"/>
  <c r="Z86" i="2" s="1"/>
  <c r="AB86" i="2" s="1"/>
  <c r="AC85" i="2"/>
  <c r="Z85" i="2"/>
  <c r="V85" i="2"/>
  <c r="U85" i="2"/>
  <c r="T85" i="2"/>
  <c r="O85" i="2"/>
  <c r="K85" i="2"/>
  <c r="L85" i="2" s="1"/>
  <c r="I85" i="2"/>
  <c r="G85" i="2"/>
  <c r="AA85" i="2" s="1"/>
  <c r="F85" i="2"/>
  <c r="E85" i="2"/>
  <c r="D85" i="2"/>
  <c r="C85" i="2"/>
  <c r="B85" i="2"/>
  <c r="A85" i="2"/>
  <c r="Z84" i="2"/>
  <c r="AB84" i="2" s="1"/>
  <c r="V84" i="2"/>
  <c r="P84" i="2"/>
  <c r="O84" i="2"/>
  <c r="I84" i="2"/>
  <c r="H84" i="2"/>
  <c r="G84" i="2"/>
  <c r="AA84" i="2" s="1"/>
  <c r="C84" i="2"/>
  <c r="E84" i="2" s="1"/>
  <c r="A84" i="2"/>
  <c r="AA83" i="2"/>
  <c r="S83" i="2"/>
  <c r="P83" i="2"/>
  <c r="I83" i="2"/>
  <c r="H83" i="2"/>
  <c r="G83" i="2"/>
  <c r="A83" i="2"/>
  <c r="A82" i="2"/>
  <c r="AC82" i="2" s="1"/>
  <c r="Z81" i="2"/>
  <c r="V81" i="2"/>
  <c r="U81" i="2"/>
  <c r="K81" i="2"/>
  <c r="L81" i="2" s="1"/>
  <c r="H81" i="2"/>
  <c r="C81" i="2"/>
  <c r="E81" i="2" s="1"/>
  <c r="B81" i="2"/>
  <c r="A81" i="2"/>
  <c r="AC80" i="2"/>
  <c r="Z80" i="2"/>
  <c r="V80" i="2"/>
  <c r="U80" i="2"/>
  <c r="T80" i="2"/>
  <c r="S80" i="2"/>
  <c r="X80" i="2" s="1"/>
  <c r="P80" i="2"/>
  <c r="O80" i="2"/>
  <c r="L80" i="2"/>
  <c r="K80" i="2"/>
  <c r="H80" i="2"/>
  <c r="G80" i="2"/>
  <c r="E80" i="2"/>
  <c r="D80" i="2"/>
  <c r="F80" i="2" s="1"/>
  <c r="C80" i="2"/>
  <c r="B80" i="2"/>
  <c r="A80" i="2"/>
  <c r="I80" i="2" s="1"/>
  <c r="Z79" i="2"/>
  <c r="U79" i="2"/>
  <c r="P79" i="2"/>
  <c r="O79" i="2"/>
  <c r="I79" i="2"/>
  <c r="H79" i="2"/>
  <c r="G79" i="2"/>
  <c r="C79" i="2"/>
  <c r="E79" i="2" s="1"/>
  <c r="A79" i="2"/>
  <c r="V79" i="2" s="1"/>
  <c r="Z78" i="2"/>
  <c r="AB78" i="2" s="1"/>
  <c r="P78" i="2"/>
  <c r="I78" i="2"/>
  <c r="H78" i="2"/>
  <c r="G78" i="2"/>
  <c r="AA78" i="2" s="1"/>
  <c r="A78" i="2"/>
  <c r="A77" i="2"/>
  <c r="I77" i="2" s="1"/>
  <c r="Z76" i="2"/>
  <c r="V76" i="2"/>
  <c r="T76" i="2"/>
  <c r="K76" i="2"/>
  <c r="L76" i="2" s="1"/>
  <c r="H76" i="2"/>
  <c r="C76" i="2"/>
  <c r="E76" i="2" s="1"/>
  <c r="B76" i="2"/>
  <c r="A76" i="2"/>
  <c r="V75" i="2"/>
  <c r="U75" i="2"/>
  <c r="S75" i="2"/>
  <c r="Y75" i="2" s="1"/>
  <c r="P75" i="2"/>
  <c r="O75" i="2"/>
  <c r="I75" i="2"/>
  <c r="G75" i="2"/>
  <c r="AA75" i="2" s="1"/>
  <c r="E75" i="2"/>
  <c r="D75" i="2"/>
  <c r="F75" i="2" s="1"/>
  <c r="C75" i="2"/>
  <c r="A75" i="2"/>
  <c r="H75" i="2" s="1"/>
  <c r="AC74" i="2"/>
  <c r="Z74" i="2"/>
  <c r="V74" i="2"/>
  <c r="U74" i="2"/>
  <c r="T74" i="2"/>
  <c r="P74" i="2"/>
  <c r="K74" i="2"/>
  <c r="L74" i="2" s="1"/>
  <c r="I74" i="2"/>
  <c r="H74" i="2"/>
  <c r="F74" i="2"/>
  <c r="E74" i="2"/>
  <c r="D74" i="2"/>
  <c r="C74" i="2"/>
  <c r="B74" i="2"/>
  <c r="A74" i="2"/>
  <c r="Z73" i="2"/>
  <c r="V73" i="2"/>
  <c r="P73" i="2"/>
  <c r="O73" i="2"/>
  <c r="I73" i="2"/>
  <c r="H73" i="2"/>
  <c r="G73" i="2"/>
  <c r="C73" i="2"/>
  <c r="E73" i="2" s="1"/>
  <c r="A73" i="2"/>
  <c r="AC72" i="2"/>
  <c r="AA72" i="2"/>
  <c r="AB72" i="2" s="1"/>
  <c r="Z72" i="2"/>
  <c r="W72" i="2"/>
  <c r="V72" i="2"/>
  <c r="U72" i="2"/>
  <c r="T72" i="2"/>
  <c r="S72" i="2"/>
  <c r="Y72" i="2" s="1"/>
  <c r="P72" i="2"/>
  <c r="O72" i="2"/>
  <c r="K72" i="2"/>
  <c r="L72" i="2" s="1"/>
  <c r="H72" i="2"/>
  <c r="G72" i="2"/>
  <c r="Q72" i="2" s="1"/>
  <c r="F72" i="2"/>
  <c r="E72" i="2"/>
  <c r="D72" i="2"/>
  <c r="C72" i="2"/>
  <c r="B72" i="2"/>
  <c r="A72" i="2"/>
  <c r="I72" i="2" s="1"/>
  <c r="AC71" i="2"/>
  <c r="Z71" i="2"/>
  <c r="U71" i="2"/>
  <c r="T71" i="2"/>
  <c r="K71" i="2"/>
  <c r="L71" i="2" s="1"/>
  <c r="H71" i="2"/>
  <c r="C71" i="2"/>
  <c r="E71" i="2" s="1"/>
  <c r="B71" i="2"/>
  <c r="A71" i="2"/>
  <c r="V71" i="2" s="1"/>
  <c r="V70" i="2"/>
  <c r="U70" i="2"/>
  <c r="P70" i="2"/>
  <c r="O70" i="2"/>
  <c r="I70" i="2"/>
  <c r="G70" i="2"/>
  <c r="AA70" i="2" s="1"/>
  <c r="D70" i="2"/>
  <c r="F70" i="2" s="1"/>
  <c r="B70" i="2"/>
  <c r="A70" i="2"/>
  <c r="Z70" i="2" s="1"/>
  <c r="AB70" i="2" s="1"/>
  <c r="AC69" i="2"/>
  <c r="Z69" i="2"/>
  <c r="AB69" i="2" s="1"/>
  <c r="V69" i="2"/>
  <c r="U69" i="2"/>
  <c r="T69" i="2"/>
  <c r="O69" i="2"/>
  <c r="K69" i="2"/>
  <c r="L69" i="2" s="1"/>
  <c r="I69" i="2"/>
  <c r="G69" i="2"/>
  <c r="AA69" i="2" s="1"/>
  <c r="F69" i="2"/>
  <c r="E69" i="2"/>
  <c r="D69" i="2"/>
  <c r="C69" i="2"/>
  <c r="B69" i="2"/>
  <c r="A69" i="2"/>
  <c r="Z68" i="2"/>
  <c r="V68" i="2"/>
  <c r="P68" i="2"/>
  <c r="O68" i="2"/>
  <c r="I68" i="2"/>
  <c r="H68" i="2"/>
  <c r="G68" i="2"/>
  <c r="Q68" i="2" s="1"/>
  <c r="C68" i="2"/>
  <c r="E68" i="2" s="1"/>
  <c r="A68" i="2"/>
  <c r="AA67" i="2"/>
  <c r="S67" i="2"/>
  <c r="P67" i="2"/>
  <c r="I67" i="2"/>
  <c r="H67" i="2"/>
  <c r="G67" i="2"/>
  <c r="A67" i="2"/>
  <c r="A66" i="2"/>
  <c r="I66" i="2" s="1"/>
  <c r="U65" i="2"/>
  <c r="D65" i="2"/>
  <c r="F65" i="2" s="1"/>
  <c r="A65" i="2"/>
  <c r="T65" i="2" s="1"/>
  <c r="A64" i="2"/>
  <c r="O64" i="2" s="1"/>
  <c r="AC63" i="2"/>
  <c r="AA63" i="2"/>
  <c r="V63" i="2"/>
  <c r="U63" i="2"/>
  <c r="S63" i="2"/>
  <c r="P63" i="2"/>
  <c r="O63" i="2"/>
  <c r="K63" i="2"/>
  <c r="L63" i="2" s="1"/>
  <c r="H63" i="2"/>
  <c r="G63" i="2"/>
  <c r="Q63" i="2" s="1"/>
  <c r="C63" i="2"/>
  <c r="E63" i="2" s="1"/>
  <c r="A63" i="2"/>
  <c r="T63" i="2" s="1"/>
  <c r="AC62" i="2"/>
  <c r="Z62" i="2"/>
  <c r="V62" i="2"/>
  <c r="U62" i="2"/>
  <c r="T62" i="2"/>
  <c r="S62" i="2"/>
  <c r="Y62" i="2" s="1"/>
  <c r="P62" i="2"/>
  <c r="K62" i="2"/>
  <c r="L62" i="2" s="1"/>
  <c r="H62" i="2"/>
  <c r="D62" i="2"/>
  <c r="F62" i="2" s="1"/>
  <c r="C62" i="2"/>
  <c r="E62" i="2" s="1"/>
  <c r="B62" i="2"/>
  <c r="A62" i="2"/>
  <c r="I62" i="2" s="1"/>
  <c r="AC61" i="2"/>
  <c r="U61" i="2"/>
  <c r="P61" i="2"/>
  <c r="O61" i="2"/>
  <c r="H61" i="2"/>
  <c r="G61" i="2"/>
  <c r="AA61" i="2" s="1"/>
  <c r="A61" i="2"/>
  <c r="V61" i="2" s="1"/>
  <c r="AC60" i="2"/>
  <c r="Z60" i="2"/>
  <c r="V60" i="2"/>
  <c r="U60" i="2"/>
  <c r="X60" i="2" s="1"/>
  <c r="T60" i="2"/>
  <c r="W60" i="2" s="1"/>
  <c r="S60" i="2"/>
  <c r="Y60" i="2" s="1"/>
  <c r="P60" i="2"/>
  <c r="O60" i="2"/>
  <c r="L60" i="2"/>
  <c r="K60" i="2"/>
  <c r="H60" i="2"/>
  <c r="G60" i="2"/>
  <c r="AA60" i="2" s="1"/>
  <c r="E60" i="2"/>
  <c r="D60" i="2"/>
  <c r="F60" i="2" s="1"/>
  <c r="C60" i="2"/>
  <c r="B60" i="2"/>
  <c r="A60" i="2"/>
  <c r="I60" i="2" s="1"/>
  <c r="J60" i="2" s="1"/>
  <c r="Z59" i="2"/>
  <c r="O59" i="2"/>
  <c r="G59" i="2"/>
  <c r="B59" i="2"/>
  <c r="A59" i="2"/>
  <c r="P59" i="2" s="1"/>
  <c r="V58" i="2"/>
  <c r="T58" i="2"/>
  <c r="P58" i="2"/>
  <c r="O58" i="2"/>
  <c r="H58" i="2"/>
  <c r="G58" i="2"/>
  <c r="D58" i="2"/>
  <c r="F58" i="2" s="1"/>
  <c r="A58" i="2"/>
  <c r="AC58" i="2" s="1"/>
  <c r="T57" i="2"/>
  <c r="D57" i="2"/>
  <c r="F57" i="2" s="1"/>
  <c r="A57" i="2"/>
  <c r="Z57" i="2" s="1"/>
  <c r="A56" i="2"/>
  <c r="O56" i="2" s="1"/>
  <c r="AC55" i="2"/>
  <c r="AA55" i="2"/>
  <c r="V55" i="2"/>
  <c r="U55" i="2"/>
  <c r="S55" i="2"/>
  <c r="P55" i="2"/>
  <c r="O55" i="2"/>
  <c r="K55" i="2"/>
  <c r="L55" i="2" s="1"/>
  <c r="H55" i="2"/>
  <c r="G55" i="2"/>
  <c r="Q55" i="2" s="1"/>
  <c r="C55" i="2"/>
  <c r="E55" i="2" s="1"/>
  <c r="A55" i="2"/>
  <c r="T55" i="2" s="1"/>
  <c r="AC54" i="2"/>
  <c r="Z54" i="2"/>
  <c r="V54" i="2"/>
  <c r="U54" i="2"/>
  <c r="T54" i="2"/>
  <c r="S54" i="2"/>
  <c r="Y54" i="2" s="1"/>
  <c r="P54" i="2"/>
  <c r="K54" i="2"/>
  <c r="L54" i="2" s="1"/>
  <c r="H54" i="2"/>
  <c r="D54" i="2"/>
  <c r="F54" i="2" s="1"/>
  <c r="C54" i="2"/>
  <c r="E54" i="2" s="1"/>
  <c r="B54" i="2"/>
  <c r="A54" i="2"/>
  <c r="I54" i="2" s="1"/>
  <c r="AC53" i="2"/>
  <c r="U53" i="2"/>
  <c r="P53" i="2"/>
  <c r="O53" i="2"/>
  <c r="H53" i="2"/>
  <c r="G53" i="2"/>
  <c r="AA53" i="2" s="1"/>
  <c r="A53" i="2"/>
  <c r="V53" i="2" s="1"/>
  <c r="AC52" i="2"/>
  <c r="Z52" i="2"/>
  <c r="AB52" i="2" s="1"/>
  <c r="V52" i="2"/>
  <c r="U52" i="2"/>
  <c r="X52" i="2" s="1"/>
  <c r="T52" i="2"/>
  <c r="W52" i="2" s="1"/>
  <c r="S52" i="2"/>
  <c r="Y52" i="2" s="1"/>
  <c r="P52" i="2"/>
  <c r="O52" i="2"/>
  <c r="L52" i="2"/>
  <c r="K52" i="2"/>
  <c r="H52" i="2"/>
  <c r="G52" i="2"/>
  <c r="AA52" i="2" s="1"/>
  <c r="E52" i="2"/>
  <c r="D52" i="2"/>
  <c r="F52" i="2" s="1"/>
  <c r="C52" i="2"/>
  <c r="B52" i="2"/>
  <c r="A52" i="2"/>
  <c r="I52" i="2" s="1"/>
  <c r="J52" i="2" s="1"/>
  <c r="Z51" i="2"/>
  <c r="O51" i="2"/>
  <c r="G51" i="2"/>
  <c r="B51" i="2"/>
  <c r="A51" i="2"/>
  <c r="P51" i="2" s="1"/>
  <c r="V50" i="2"/>
  <c r="T50" i="2"/>
  <c r="P50" i="2"/>
  <c r="O50" i="2"/>
  <c r="H50" i="2"/>
  <c r="G50" i="2"/>
  <c r="D50" i="2"/>
  <c r="F50" i="2" s="1"/>
  <c r="A50" i="2"/>
  <c r="AC50" i="2" s="1"/>
  <c r="T49" i="2"/>
  <c r="D49" i="2"/>
  <c r="F49" i="2" s="1"/>
  <c r="A49" i="2"/>
  <c r="Z49" i="2" s="1"/>
  <c r="A48" i="2"/>
  <c r="O48" i="2" s="1"/>
  <c r="AC47" i="2"/>
  <c r="AA47" i="2"/>
  <c r="V47" i="2"/>
  <c r="U47" i="2"/>
  <c r="S47" i="2"/>
  <c r="P47" i="2"/>
  <c r="O47" i="2"/>
  <c r="K47" i="2"/>
  <c r="L47" i="2" s="1"/>
  <c r="H47" i="2"/>
  <c r="G47" i="2"/>
  <c r="Q47" i="2" s="1"/>
  <c r="C47" i="2"/>
  <c r="E47" i="2" s="1"/>
  <c r="A47" i="2"/>
  <c r="T47" i="2" s="1"/>
  <c r="AC46" i="2"/>
  <c r="Z46" i="2"/>
  <c r="V46" i="2"/>
  <c r="U46" i="2"/>
  <c r="T46" i="2"/>
  <c r="S46" i="2"/>
  <c r="Y46" i="2" s="1"/>
  <c r="P46" i="2"/>
  <c r="K46" i="2"/>
  <c r="L46" i="2" s="1"/>
  <c r="H46" i="2"/>
  <c r="D46" i="2"/>
  <c r="F46" i="2" s="1"/>
  <c r="C46" i="2"/>
  <c r="E46" i="2" s="1"/>
  <c r="B46" i="2"/>
  <c r="A46" i="2"/>
  <c r="I46" i="2" s="1"/>
  <c r="AC45" i="2"/>
  <c r="U45" i="2"/>
  <c r="P45" i="2"/>
  <c r="O45" i="2"/>
  <c r="H45" i="2"/>
  <c r="G45" i="2"/>
  <c r="AA45" i="2" s="1"/>
  <c r="A45" i="2"/>
  <c r="V45" i="2" s="1"/>
  <c r="AC44" i="2"/>
  <c r="Z44" i="2"/>
  <c r="AB44" i="2" s="1"/>
  <c r="V44" i="2"/>
  <c r="U44" i="2"/>
  <c r="T44" i="2"/>
  <c r="W44" i="2" s="1"/>
  <c r="S44" i="2"/>
  <c r="Y44" i="2" s="1"/>
  <c r="P44" i="2"/>
  <c r="O44" i="2"/>
  <c r="L44" i="2"/>
  <c r="K44" i="2"/>
  <c r="H44" i="2"/>
  <c r="G44" i="2"/>
  <c r="AA44" i="2" s="1"/>
  <c r="E44" i="2"/>
  <c r="D44" i="2"/>
  <c r="F44" i="2" s="1"/>
  <c r="C44" i="2"/>
  <c r="B44" i="2"/>
  <c r="A44" i="2"/>
  <c r="I44" i="2" s="1"/>
  <c r="J44" i="2" s="1"/>
  <c r="Z43" i="2"/>
  <c r="O43" i="2"/>
  <c r="G43" i="2"/>
  <c r="B43" i="2"/>
  <c r="A43" i="2"/>
  <c r="P43" i="2" s="1"/>
  <c r="V42" i="2"/>
  <c r="T42" i="2"/>
  <c r="P42" i="2"/>
  <c r="O42" i="2"/>
  <c r="H42" i="2"/>
  <c r="G42" i="2"/>
  <c r="D42" i="2"/>
  <c r="F42" i="2" s="1"/>
  <c r="A42" i="2"/>
  <c r="AC42" i="2" s="1"/>
  <c r="T41" i="2"/>
  <c r="D41" i="2"/>
  <c r="F41" i="2" s="1"/>
  <c r="A41" i="2"/>
  <c r="Z41" i="2" s="1"/>
  <c r="A40" i="2"/>
  <c r="O40" i="2" s="1"/>
  <c r="AC39" i="2"/>
  <c r="AA39" i="2"/>
  <c r="V39" i="2"/>
  <c r="U39" i="2"/>
  <c r="T39" i="2"/>
  <c r="S39" i="2"/>
  <c r="P39" i="2"/>
  <c r="O39" i="2"/>
  <c r="K39" i="2"/>
  <c r="L39" i="2" s="1"/>
  <c r="H39" i="2"/>
  <c r="G39" i="2"/>
  <c r="Q39" i="2" s="1"/>
  <c r="F39" i="2"/>
  <c r="D39" i="2"/>
  <c r="C39" i="2"/>
  <c r="E39" i="2" s="1"/>
  <c r="A39" i="2"/>
  <c r="Z39" i="2" s="1"/>
  <c r="AB39" i="2" s="1"/>
  <c r="AC38" i="2"/>
  <c r="Z38" i="2"/>
  <c r="U38" i="2"/>
  <c r="T38" i="2"/>
  <c r="S38" i="2"/>
  <c r="P38" i="2"/>
  <c r="K38" i="2"/>
  <c r="L38" i="2" s="1"/>
  <c r="H38" i="2"/>
  <c r="D38" i="2"/>
  <c r="F38" i="2" s="1"/>
  <c r="C38" i="2"/>
  <c r="E38" i="2" s="1"/>
  <c r="B38" i="2"/>
  <c r="A38" i="2"/>
  <c r="I38" i="2" s="1"/>
  <c r="AC37" i="2"/>
  <c r="U37" i="2"/>
  <c r="P37" i="2"/>
  <c r="O37" i="2"/>
  <c r="H37" i="2"/>
  <c r="G37" i="2"/>
  <c r="AA37" i="2" s="1"/>
  <c r="A37" i="2"/>
  <c r="V37" i="2" s="1"/>
  <c r="AC36" i="2"/>
  <c r="Z36" i="2"/>
  <c r="V36" i="2"/>
  <c r="U36" i="2"/>
  <c r="T36" i="2"/>
  <c r="W36" i="2" s="1"/>
  <c r="S36" i="2"/>
  <c r="Y36" i="2" s="1"/>
  <c r="P36" i="2"/>
  <c r="O36" i="2"/>
  <c r="L36" i="2"/>
  <c r="K36" i="2"/>
  <c r="H36" i="2"/>
  <c r="G36" i="2"/>
  <c r="AA36" i="2" s="1"/>
  <c r="E36" i="2"/>
  <c r="D36" i="2"/>
  <c r="F36" i="2" s="1"/>
  <c r="C36" i="2"/>
  <c r="B36" i="2"/>
  <c r="A36" i="2"/>
  <c r="I36" i="2" s="1"/>
  <c r="J36" i="2" s="1"/>
  <c r="Z35" i="2"/>
  <c r="O35" i="2"/>
  <c r="G35" i="2"/>
  <c r="B35" i="2"/>
  <c r="A35" i="2"/>
  <c r="P35" i="2" s="1"/>
  <c r="V34" i="2"/>
  <c r="T34" i="2"/>
  <c r="P34" i="2"/>
  <c r="O34" i="2"/>
  <c r="H34" i="2"/>
  <c r="G34" i="2"/>
  <c r="D34" i="2"/>
  <c r="F34" i="2" s="1"/>
  <c r="A34" i="2"/>
  <c r="AC34" i="2" s="1"/>
  <c r="T33" i="2"/>
  <c r="D33" i="2"/>
  <c r="F33" i="2" s="1"/>
  <c r="A33" i="2"/>
  <c r="Z33" i="2" s="1"/>
  <c r="A32" i="2"/>
  <c r="O32" i="2" s="1"/>
  <c r="AC31" i="2"/>
  <c r="AA31" i="2"/>
  <c r="V31" i="2"/>
  <c r="U31" i="2"/>
  <c r="T31" i="2"/>
  <c r="S31" i="2"/>
  <c r="P31" i="2"/>
  <c r="O31" i="2"/>
  <c r="K31" i="2"/>
  <c r="L31" i="2" s="1"/>
  <c r="H31" i="2"/>
  <c r="G31" i="2"/>
  <c r="Q31" i="2" s="1"/>
  <c r="F31" i="2"/>
  <c r="D31" i="2"/>
  <c r="C31" i="2"/>
  <c r="E31" i="2" s="1"/>
  <c r="A31" i="2"/>
  <c r="Z31" i="2" s="1"/>
  <c r="AB31" i="2" s="1"/>
  <c r="AC30" i="2"/>
  <c r="Z30" i="2"/>
  <c r="U30" i="2"/>
  <c r="T30" i="2"/>
  <c r="S30" i="2"/>
  <c r="P30" i="2"/>
  <c r="K30" i="2"/>
  <c r="L30" i="2" s="1"/>
  <c r="H30" i="2"/>
  <c r="D30" i="2"/>
  <c r="F30" i="2" s="1"/>
  <c r="C30" i="2"/>
  <c r="E30" i="2" s="1"/>
  <c r="B30" i="2"/>
  <c r="A30" i="2"/>
  <c r="I30" i="2" s="1"/>
  <c r="AC29" i="2"/>
  <c r="U29" i="2"/>
  <c r="P29" i="2"/>
  <c r="O29" i="2"/>
  <c r="H29" i="2"/>
  <c r="G29" i="2"/>
  <c r="AA29" i="2" s="1"/>
  <c r="A29" i="2"/>
  <c r="V29" i="2" s="1"/>
  <c r="AC28" i="2"/>
  <c r="Z28" i="2"/>
  <c r="AB28" i="2" s="1"/>
  <c r="V28" i="2"/>
  <c r="U28" i="2"/>
  <c r="T28" i="2"/>
  <c r="W28" i="2" s="1"/>
  <c r="S28" i="2"/>
  <c r="Y28" i="2" s="1"/>
  <c r="P28" i="2"/>
  <c r="O28" i="2"/>
  <c r="L28" i="2"/>
  <c r="K28" i="2"/>
  <c r="H28" i="2"/>
  <c r="G28" i="2"/>
  <c r="AA28" i="2" s="1"/>
  <c r="E28" i="2"/>
  <c r="D28" i="2"/>
  <c r="F28" i="2" s="1"/>
  <c r="C28" i="2"/>
  <c r="B28" i="2"/>
  <c r="A28" i="2"/>
  <c r="I28" i="2" s="1"/>
  <c r="J28" i="2" s="1"/>
  <c r="Z27" i="2"/>
  <c r="O27" i="2"/>
  <c r="G27" i="2"/>
  <c r="B27" i="2"/>
  <c r="A27" i="2"/>
  <c r="P27" i="2" s="1"/>
  <c r="V26" i="2"/>
  <c r="T26" i="2"/>
  <c r="P26" i="2"/>
  <c r="O26" i="2"/>
  <c r="H26" i="2"/>
  <c r="G26" i="2"/>
  <c r="D26" i="2"/>
  <c r="F26" i="2" s="1"/>
  <c r="A26" i="2"/>
  <c r="AC26" i="2" s="1"/>
  <c r="T25" i="2"/>
  <c r="D25" i="2"/>
  <c r="F25" i="2" s="1"/>
  <c r="A25" i="2"/>
  <c r="Z25" i="2" s="1"/>
  <c r="A24" i="2"/>
  <c r="O24" i="2" s="1"/>
  <c r="AC23" i="2"/>
  <c r="AA23" i="2"/>
  <c r="V23" i="2"/>
  <c r="U23" i="2"/>
  <c r="T23" i="2"/>
  <c r="S23" i="2"/>
  <c r="P23" i="2"/>
  <c r="O23" i="2"/>
  <c r="K23" i="2"/>
  <c r="L23" i="2" s="1"/>
  <c r="H23" i="2"/>
  <c r="G23" i="2"/>
  <c r="Q23" i="2" s="1"/>
  <c r="F23" i="2"/>
  <c r="D23" i="2"/>
  <c r="C23" i="2"/>
  <c r="E23" i="2" s="1"/>
  <c r="A23" i="2"/>
  <c r="Z23" i="2" s="1"/>
  <c r="AB23" i="2" s="1"/>
  <c r="AC22" i="2"/>
  <c r="Z22" i="2"/>
  <c r="U22" i="2"/>
  <c r="T22" i="2"/>
  <c r="S22" i="2"/>
  <c r="P22" i="2"/>
  <c r="K22" i="2"/>
  <c r="L22" i="2" s="1"/>
  <c r="H22" i="2"/>
  <c r="D22" i="2"/>
  <c r="F22" i="2" s="1"/>
  <c r="C22" i="2"/>
  <c r="E22" i="2" s="1"/>
  <c r="B22" i="2"/>
  <c r="A22" i="2"/>
  <c r="I22" i="2" s="1"/>
  <c r="AC21" i="2"/>
  <c r="U21" i="2"/>
  <c r="P21" i="2"/>
  <c r="O21" i="2"/>
  <c r="H21" i="2"/>
  <c r="G21" i="2"/>
  <c r="AA21" i="2" s="1"/>
  <c r="A21" i="2"/>
  <c r="V21" i="2" s="1"/>
  <c r="AC20" i="2"/>
  <c r="Z20" i="2"/>
  <c r="V20" i="2"/>
  <c r="U20" i="2"/>
  <c r="T20" i="2"/>
  <c r="W20" i="2" s="1"/>
  <c r="S20" i="2"/>
  <c r="Y20" i="2" s="1"/>
  <c r="P20" i="2"/>
  <c r="O20" i="2"/>
  <c r="L20" i="2"/>
  <c r="K20" i="2"/>
  <c r="H20" i="2"/>
  <c r="G20" i="2"/>
  <c r="AA20" i="2" s="1"/>
  <c r="E20" i="2"/>
  <c r="D20" i="2"/>
  <c r="F20" i="2" s="1"/>
  <c r="C20" i="2"/>
  <c r="B20" i="2"/>
  <c r="A20" i="2"/>
  <c r="I20" i="2" s="1"/>
  <c r="J20" i="2" s="1"/>
  <c r="Z19" i="2"/>
  <c r="O19" i="2"/>
  <c r="G19" i="2"/>
  <c r="B19" i="2"/>
  <c r="A19" i="2"/>
  <c r="P19" i="2" s="1"/>
  <c r="V18" i="2"/>
  <c r="T18" i="2"/>
  <c r="P18" i="2"/>
  <c r="O18" i="2"/>
  <c r="H18" i="2"/>
  <c r="G18" i="2"/>
  <c r="D18" i="2"/>
  <c r="F18" i="2" s="1"/>
  <c r="A18" i="2"/>
  <c r="AC18" i="2" s="1"/>
  <c r="T17" i="2"/>
  <c r="D17" i="2"/>
  <c r="F17" i="2" s="1"/>
  <c r="A17" i="2"/>
  <c r="Z17" i="2" s="1"/>
  <c r="A16" i="2"/>
  <c r="O16" i="2" s="1"/>
  <c r="AC15" i="2"/>
  <c r="AA15" i="2"/>
  <c r="V15" i="2"/>
  <c r="U15" i="2"/>
  <c r="T15" i="2"/>
  <c r="S15" i="2"/>
  <c r="P15" i="2"/>
  <c r="O15" i="2"/>
  <c r="K15" i="2"/>
  <c r="L15" i="2" s="1"/>
  <c r="H15" i="2"/>
  <c r="G15" i="2"/>
  <c r="Q15" i="2" s="1"/>
  <c r="F15" i="2"/>
  <c r="D15" i="2"/>
  <c r="C15" i="2"/>
  <c r="E15" i="2" s="1"/>
  <c r="A15" i="2"/>
  <c r="Z15" i="2" s="1"/>
  <c r="AB15" i="2" s="1"/>
  <c r="AC14" i="2"/>
  <c r="Z14" i="2"/>
  <c r="U14" i="2"/>
  <c r="T14" i="2"/>
  <c r="S14" i="2"/>
  <c r="P14" i="2"/>
  <c r="K14" i="2"/>
  <c r="L14" i="2" s="1"/>
  <c r="H14" i="2"/>
  <c r="D14" i="2"/>
  <c r="F14" i="2" s="1"/>
  <c r="C14" i="2"/>
  <c r="E14" i="2" s="1"/>
  <c r="B14" i="2"/>
  <c r="A14" i="2"/>
  <c r="I14" i="2" s="1"/>
  <c r="AC13" i="2"/>
  <c r="U13" i="2"/>
  <c r="P13" i="2"/>
  <c r="O13" i="2"/>
  <c r="H13" i="2"/>
  <c r="G13" i="2"/>
  <c r="AA13" i="2" s="1"/>
  <c r="A13" i="2"/>
  <c r="V13" i="2" s="1"/>
  <c r="AC12" i="2"/>
  <c r="Z12" i="2"/>
  <c r="AB12" i="2" s="1"/>
  <c r="V12" i="2"/>
  <c r="U12" i="2"/>
  <c r="T12" i="2"/>
  <c r="W12" i="2" s="1"/>
  <c r="S12" i="2"/>
  <c r="Y12" i="2" s="1"/>
  <c r="P12" i="2"/>
  <c r="O12" i="2"/>
  <c r="L12" i="2"/>
  <c r="K12" i="2"/>
  <c r="H12" i="2"/>
  <c r="G12" i="2"/>
  <c r="AA12" i="2" s="1"/>
  <c r="E12" i="2"/>
  <c r="D12" i="2"/>
  <c r="F12" i="2" s="1"/>
  <c r="C12" i="2"/>
  <c r="B12" i="2"/>
  <c r="A12" i="2"/>
  <c r="I12" i="2" s="1"/>
  <c r="J12" i="2" s="1"/>
  <c r="Z11" i="2"/>
  <c r="O11" i="2"/>
  <c r="G11" i="2"/>
  <c r="B11" i="2"/>
  <c r="A11" i="2"/>
  <c r="P11" i="2" s="1"/>
  <c r="V10" i="2"/>
  <c r="T10" i="2"/>
  <c r="P10" i="2"/>
  <c r="O10" i="2"/>
  <c r="H10" i="2"/>
  <c r="G10" i="2"/>
  <c r="D10" i="2"/>
  <c r="F10" i="2" s="1"/>
  <c r="A10" i="2"/>
  <c r="AC10" i="2" s="1"/>
  <c r="T9" i="2"/>
  <c r="D9" i="2"/>
  <c r="F9" i="2" s="1"/>
  <c r="A9" i="2"/>
  <c r="Z9" i="2" s="1"/>
  <c r="A8" i="2"/>
  <c r="O8" i="2" s="1"/>
  <c r="Y114" i="2" l="1"/>
  <c r="M10" i="2"/>
  <c r="N9" i="2" s="1"/>
  <c r="Y83" i="2"/>
  <c r="AB85" i="2"/>
  <c r="J23" i="2"/>
  <c r="AB20" i="2"/>
  <c r="AB36" i="2"/>
  <c r="AB60" i="2"/>
  <c r="I8" i="2"/>
  <c r="V8" i="2"/>
  <c r="I9" i="2"/>
  <c r="X14" i="2"/>
  <c r="I17" i="2"/>
  <c r="I25" i="2"/>
  <c r="H8" i="2"/>
  <c r="P8" i="2"/>
  <c r="C9" i="2"/>
  <c r="E9" i="2" s="1"/>
  <c r="K9" i="2"/>
  <c r="L9" i="2" s="1"/>
  <c r="S9" i="2"/>
  <c r="I11" i="2"/>
  <c r="Q11" i="2"/>
  <c r="J14" i="2"/>
  <c r="H16" i="2"/>
  <c r="P16" i="2"/>
  <c r="C17" i="2"/>
  <c r="E17" i="2" s="1"/>
  <c r="K17" i="2"/>
  <c r="L17" i="2" s="1"/>
  <c r="S17" i="2"/>
  <c r="I19" i="2"/>
  <c r="Q19" i="2"/>
  <c r="J22" i="2"/>
  <c r="H24" i="2"/>
  <c r="P24" i="2"/>
  <c r="C25" i="2"/>
  <c r="E25" i="2" s="1"/>
  <c r="K25" i="2"/>
  <c r="L25" i="2" s="1"/>
  <c r="S25" i="2"/>
  <c r="I27" i="2"/>
  <c r="Q27" i="2"/>
  <c r="J30" i="2"/>
  <c r="H32" i="2"/>
  <c r="P32" i="2"/>
  <c r="C33" i="2"/>
  <c r="E33" i="2" s="1"/>
  <c r="K33" i="2"/>
  <c r="L33" i="2" s="1"/>
  <c r="S33" i="2"/>
  <c r="I35" i="2"/>
  <c r="Q35" i="2"/>
  <c r="J38" i="2"/>
  <c r="H40" i="2"/>
  <c r="P40" i="2"/>
  <c r="C41" i="2"/>
  <c r="E41" i="2" s="1"/>
  <c r="K41" i="2"/>
  <c r="L41" i="2" s="1"/>
  <c r="S41" i="2"/>
  <c r="I43" i="2"/>
  <c r="Q43" i="2"/>
  <c r="J46" i="2"/>
  <c r="H48" i="2"/>
  <c r="P48" i="2"/>
  <c r="C49" i="2"/>
  <c r="E49" i="2" s="1"/>
  <c r="K49" i="2"/>
  <c r="L49" i="2" s="1"/>
  <c r="S49" i="2"/>
  <c r="I51" i="2"/>
  <c r="Q51" i="2"/>
  <c r="J54" i="2"/>
  <c r="H56" i="2"/>
  <c r="P56" i="2"/>
  <c r="C57" i="2"/>
  <c r="E57" i="2" s="1"/>
  <c r="K57" i="2"/>
  <c r="L57" i="2" s="1"/>
  <c r="S57" i="2"/>
  <c r="I59" i="2"/>
  <c r="Q59" i="2"/>
  <c r="J62" i="2"/>
  <c r="H64" i="2"/>
  <c r="P64" i="2"/>
  <c r="C65" i="2"/>
  <c r="E65" i="2" s="1"/>
  <c r="K65" i="2"/>
  <c r="L65" i="2" s="1"/>
  <c r="S65" i="2"/>
  <c r="AC65" i="2"/>
  <c r="S71" i="2"/>
  <c r="AC76" i="2"/>
  <c r="U76" i="2"/>
  <c r="S76" i="2"/>
  <c r="T81" i="2"/>
  <c r="D81" i="2"/>
  <c r="F81" i="2" s="1"/>
  <c r="S81" i="2"/>
  <c r="AC81" i="2"/>
  <c r="I82" i="2"/>
  <c r="S87" i="2"/>
  <c r="T92" i="2"/>
  <c r="W92" i="2" s="1"/>
  <c r="D92" i="2"/>
  <c r="F92" i="2" s="1"/>
  <c r="O92" i="2"/>
  <c r="K92" i="2"/>
  <c r="L92" i="2" s="1"/>
  <c r="V92" i="2"/>
  <c r="Y92" i="2" s="1"/>
  <c r="AA96" i="2"/>
  <c r="D102" i="2"/>
  <c r="F102" i="2" s="1"/>
  <c r="T102" i="2"/>
  <c r="C103" i="2"/>
  <c r="E103" i="2" s="1"/>
  <c r="T103" i="2"/>
  <c r="J104" i="2"/>
  <c r="X108" i="2"/>
  <c r="S118" i="2"/>
  <c r="AA120" i="2"/>
  <c r="AC124" i="2"/>
  <c r="X125" i="2"/>
  <c r="I32" i="2"/>
  <c r="O66" i="2"/>
  <c r="G66" i="2"/>
  <c r="S66" i="2"/>
  <c r="P77" i="2"/>
  <c r="H77" i="2"/>
  <c r="S77" i="2"/>
  <c r="B8" i="2"/>
  <c r="Z8" i="2"/>
  <c r="U9" i="2"/>
  <c r="AC9" i="2"/>
  <c r="K11" i="2"/>
  <c r="L11" i="2" s="1"/>
  <c r="W15" i="2"/>
  <c r="W47" i="2"/>
  <c r="B48" i="2"/>
  <c r="Z48" i="2"/>
  <c r="U49" i="2"/>
  <c r="AC49" i="2"/>
  <c r="C59" i="2"/>
  <c r="E59" i="2" s="1"/>
  <c r="S59" i="2"/>
  <c r="I61" i="2"/>
  <c r="Q61" i="2"/>
  <c r="B64" i="2"/>
  <c r="B66" i="2"/>
  <c r="K66" i="2"/>
  <c r="L66" i="2" s="1"/>
  <c r="AC66" i="2"/>
  <c r="J72" i="2"/>
  <c r="W80" i="2"/>
  <c r="B82" i="2"/>
  <c r="K82" i="2"/>
  <c r="L82" i="2" s="1"/>
  <c r="T82" i="2"/>
  <c r="J83" i="2"/>
  <c r="Q84" i="2"/>
  <c r="Q89" i="2"/>
  <c r="I102" i="2"/>
  <c r="V102" i="2"/>
  <c r="G103" i="2"/>
  <c r="AA105" i="2"/>
  <c r="AB105" i="2" s="1"/>
  <c r="AA108" i="2"/>
  <c r="C118" i="2"/>
  <c r="E118" i="2" s="1"/>
  <c r="C134" i="2"/>
  <c r="E134" i="2" s="1"/>
  <c r="I24" i="2"/>
  <c r="I48" i="2"/>
  <c r="I64" i="2"/>
  <c r="O82" i="2"/>
  <c r="G82" i="2"/>
  <c r="S82" i="2"/>
  <c r="Z150" i="2"/>
  <c r="B150" i="2"/>
  <c r="S150" i="2"/>
  <c r="I150" i="2"/>
  <c r="P150" i="2"/>
  <c r="G150" i="2"/>
  <c r="O150" i="2"/>
  <c r="U150" i="2"/>
  <c r="C150" i="2"/>
  <c r="E150" i="2" s="1"/>
  <c r="T150" i="2"/>
  <c r="K150" i="2"/>
  <c r="L150" i="2" s="1"/>
  <c r="H150" i="2"/>
  <c r="AC150" i="2"/>
  <c r="D150" i="2"/>
  <c r="F150" i="2" s="1"/>
  <c r="V150" i="2"/>
  <c r="I13" i="2"/>
  <c r="S19" i="2"/>
  <c r="Q21" i="2"/>
  <c r="W31" i="2"/>
  <c r="Z32" i="2"/>
  <c r="W39" i="2"/>
  <c r="B40" i="2"/>
  <c r="Z40" i="2"/>
  <c r="U41" i="2"/>
  <c r="AC41" i="2"/>
  <c r="Q45" i="2"/>
  <c r="C51" i="2"/>
  <c r="E51" i="2" s="1"/>
  <c r="K51" i="2"/>
  <c r="L51" i="2" s="1"/>
  <c r="S51" i="2"/>
  <c r="AA51" i="2"/>
  <c r="AB51" i="2" s="1"/>
  <c r="I53" i="2"/>
  <c r="Q53" i="2"/>
  <c r="W55" i="2"/>
  <c r="B56" i="2"/>
  <c r="Z56" i="2"/>
  <c r="U57" i="2"/>
  <c r="AC57" i="2"/>
  <c r="B77" i="2"/>
  <c r="X15" i="2"/>
  <c r="S16" i="2"/>
  <c r="Z21" i="2"/>
  <c r="AB21" i="2" s="1"/>
  <c r="X47" i="2"/>
  <c r="K48" i="2"/>
  <c r="L48" i="2" s="1"/>
  <c r="S48" i="2"/>
  <c r="V49" i="2"/>
  <c r="I50" i="2"/>
  <c r="Q50" i="2"/>
  <c r="D51" i="2"/>
  <c r="F51" i="2" s="1"/>
  <c r="T51" i="2"/>
  <c r="B53" i="2"/>
  <c r="Z53" i="2"/>
  <c r="AB53" i="2" s="1"/>
  <c r="X63" i="2"/>
  <c r="C64" i="2"/>
  <c r="E64" i="2" s="1"/>
  <c r="K64" i="2"/>
  <c r="L64" i="2" s="1"/>
  <c r="C66" i="2"/>
  <c r="E66" i="2" s="1"/>
  <c r="U66" i="2"/>
  <c r="Z67" i="2"/>
  <c r="AB67" i="2" s="1"/>
  <c r="B67" i="2"/>
  <c r="K67" i="2"/>
  <c r="L67" i="2" s="1"/>
  <c r="T67" i="2"/>
  <c r="W67" i="2" s="1"/>
  <c r="AC67" i="2"/>
  <c r="AA73" i="2"/>
  <c r="X75" i="2"/>
  <c r="D76" i="2"/>
  <c r="F76" i="2" s="1"/>
  <c r="C77" i="2"/>
  <c r="E77" i="2" s="1"/>
  <c r="U77" i="2"/>
  <c r="S78" i="2"/>
  <c r="K78" i="2"/>
  <c r="L78" i="2" s="1"/>
  <c r="C78" i="2"/>
  <c r="E78" i="2" s="1"/>
  <c r="T78" i="2"/>
  <c r="AC78" i="2"/>
  <c r="AA79" i="2"/>
  <c r="AB79" i="2" s="1"/>
  <c r="C82" i="2"/>
  <c r="E82" i="2" s="1"/>
  <c r="U82" i="2"/>
  <c r="Z83" i="2"/>
  <c r="AB83" i="2" s="1"/>
  <c r="B83" i="2"/>
  <c r="K83" i="2"/>
  <c r="L83" i="2" s="1"/>
  <c r="T83" i="2"/>
  <c r="W83" i="2" s="1"/>
  <c r="AC83" i="2"/>
  <c r="D87" i="2"/>
  <c r="F87" i="2" s="1"/>
  <c r="AA89" i="2"/>
  <c r="AB89" i="2" s="1"/>
  <c r="X91" i="2"/>
  <c r="P92" i="2"/>
  <c r="Z92" i="2"/>
  <c r="Z94" i="2"/>
  <c r="AB94" i="2" s="1"/>
  <c r="B94" i="2"/>
  <c r="U94" i="2"/>
  <c r="C94" i="2"/>
  <c r="E94" i="2" s="1"/>
  <c r="D94" i="2"/>
  <c r="F94" i="2" s="1"/>
  <c r="O94" i="2"/>
  <c r="Q94" i="2" s="1"/>
  <c r="AA94" i="2"/>
  <c r="Q95" i="2"/>
  <c r="P96" i="2"/>
  <c r="Q96" i="2" s="1"/>
  <c r="H96" i="2"/>
  <c r="I96" i="2"/>
  <c r="K102" i="2"/>
  <c r="L102" i="2" s="1"/>
  <c r="AA104" i="2"/>
  <c r="AB104" i="2" s="1"/>
  <c r="AA110" i="2"/>
  <c r="S113" i="2"/>
  <c r="K113" i="2"/>
  <c r="L113" i="2" s="1"/>
  <c r="C113" i="2"/>
  <c r="E113" i="2" s="1"/>
  <c r="P113" i="2"/>
  <c r="G113" i="2"/>
  <c r="V113" i="2"/>
  <c r="T113" i="2"/>
  <c r="H113" i="2"/>
  <c r="U113" i="2"/>
  <c r="W114" i="2"/>
  <c r="Q115" i="2"/>
  <c r="AA115" i="2"/>
  <c r="D118" i="2"/>
  <c r="F118" i="2" s="1"/>
  <c r="S129" i="2"/>
  <c r="K129" i="2"/>
  <c r="L129" i="2" s="1"/>
  <c r="C129" i="2"/>
  <c r="E129" i="2" s="1"/>
  <c r="P129" i="2"/>
  <c r="G129" i="2"/>
  <c r="U129" i="2"/>
  <c r="I129" i="2"/>
  <c r="T129" i="2"/>
  <c r="H129" i="2"/>
  <c r="AC129" i="2"/>
  <c r="D129" i="2"/>
  <c r="F129" i="2" s="1"/>
  <c r="O129" i="2"/>
  <c r="B129" i="2"/>
  <c r="AA130" i="2"/>
  <c r="T134" i="2"/>
  <c r="X144" i="2"/>
  <c r="I16" i="2"/>
  <c r="AA11" i="2"/>
  <c r="AB11" i="2" s="1"/>
  <c r="Q13" i="2"/>
  <c r="B16" i="2"/>
  <c r="Z16" i="2"/>
  <c r="U17" i="2"/>
  <c r="AC17" i="2"/>
  <c r="B24" i="2"/>
  <c r="C27" i="2"/>
  <c r="E27" i="2" s="1"/>
  <c r="K27" i="2"/>
  <c r="L27" i="2" s="1"/>
  <c r="S27" i="2"/>
  <c r="AA27" i="2"/>
  <c r="AB27" i="2" s="1"/>
  <c r="Q29" i="2"/>
  <c r="B32" i="2"/>
  <c r="U33" i="2"/>
  <c r="AC33" i="2"/>
  <c r="S43" i="2"/>
  <c r="AA43" i="2"/>
  <c r="AB43" i="2" s="1"/>
  <c r="I45" i="2"/>
  <c r="J67" i="2"/>
  <c r="Q73" i="2"/>
  <c r="K8" i="2"/>
  <c r="L8" i="2" s="1"/>
  <c r="V9" i="2"/>
  <c r="I10" i="2"/>
  <c r="B13" i="2"/>
  <c r="Z13" i="2"/>
  <c r="AB13" i="2" s="1"/>
  <c r="X23" i="2"/>
  <c r="K24" i="2"/>
  <c r="L24" i="2" s="1"/>
  <c r="V25" i="2"/>
  <c r="I26" i="2"/>
  <c r="Q26" i="2"/>
  <c r="D27" i="2"/>
  <c r="F27" i="2" s="1"/>
  <c r="T27" i="2"/>
  <c r="B29" i="2"/>
  <c r="Z29" i="2"/>
  <c r="AB29" i="2" s="1"/>
  <c r="K32" i="2"/>
  <c r="L32" i="2" s="1"/>
  <c r="X39" i="2"/>
  <c r="K40" i="2"/>
  <c r="L40" i="2" s="1"/>
  <c r="V41" i="2"/>
  <c r="I42" i="2"/>
  <c r="D43" i="2"/>
  <c r="F43" i="2" s="1"/>
  <c r="B45" i="2"/>
  <c r="Z45" i="2"/>
  <c r="AB45" i="2" s="1"/>
  <c r="S64" i="2"/>
  <c r="D71" i="2"/>
  <c r="F71" i="2" s="1"/>
  <c r="D8" i="2"/>
  <c r="F8" i="2" s="1"/>
  <c r="T8" i="2"/>
  <c r="O9" i="2"/>
  <c r="B10" i="2"/>
  <c r="Z10" i="2"/>
  <c r="U11" i="2"/>
  <c r="X12" i="2"/>
  <c r="K13" i="2"/>
  <c r="L13" i="2" s="1"/>
  <c r="V14" i="2"/>
  <c r="Y14" i="2" s="1"/>
  <c r="I15" i="2"/>
  <c r="J15" i="2" s="1"/>
  <c r="Y15" i="2"/>
  <c r="T16" i="2"/>
  <c r="G17" i="2"/>
  <c r="B18" i="2"/>
  <c r="U19" i="2"/>
  <c r="AC19" i="2"/>
  <c r="X20" i="2"/>
  <c r="K21" i="2"/>
  <c r="L21" i="2" s="1"/>
  <c r="V22" i="2"/>
  <c r="Y22" i="2" s="1"/>
  <c r="I23" i="2"/>
  <c r="D24" i="2"/>
  <c r="F24" i="2" s="1"/>
  <c r="T24" i="2"/>
  <c r="B26" i="2"/>
  <c r="AC27" i="2"/>
  <c r="X28" i="2"/>
  <c r="K29" i="2"/>
  <c r="L29" i="2" s="1"/>
  <c r="S29" i="2"/>
  <c r="V30" i="2"/>
  <c r="Y30" i="2" s="1"/>
  <c r="T32" i="2"/>
  <c r="G33" i="2"/>
  <c r="Z34" i="2"/>
  <c r="U35" i="2"/>
  <c r="X36" i="2"/>
  <c r="S37" i="2"/>
  <c r="V38" i="2"/>
  <c r="Y38" i="2" s="1"/>
  <c r="I55" i="2"/>
  <c r="J55" i="2" s="1"/>
  <c r="Y55" i="2"/>
  <c r="I63" i="2"/>
  <c r="J63" i="2" s="1"/>
  <c r="Y63" i="2"/>
  <c r="G65" i="2"/>
  <c r="V66" i="2"/>
  <c r="AC68" i="2"/>
  <c r="U68" i="2"/>
  <c r="S68" i="2"/>
  <c r="S79" i="2"/>
  <c r="Q80" i="2"/>
  <c r="O81" i="2"/>
  <c r="D82" i="2"/>
  <c r="F82" i="2" s="1"/>
  <c r="V82" i="2"/>
  <c r="C83" i="2"/>
  <c r="E83" i="2" s="1"/>
  <c r="U83" i="2"/>
  <c r="X83" i="2" s="1"/>
  <c r="AC84" i="2"/>
  <c r="U84" i="2"/>
  <c r="S84" i="2"/>
  <c r="O87" i="2"/>
  <c r="T89" i="2"/>
  <c r="D89" i="2"/>
  <c r="F89" i="2" s="1"/>
  <c r="S89" i="2"/>
  <c r="AC89" i="2"/>
  <c r="G92" i="2"/>
  <c r="P94" i="2"/>
  <c r="B96" i="2"/>
  <c r="AA100" i="2"/>
  <c r="AB100" i="2" s="1"/>
  <c r="O109" i="2"/>
  <c r="G109" i="2"/>
  <c r="V109" i="2"/>
  <c r="D109" i="2"/>
  <c r="F109" i="2" s="1"/>
  <c r="AC109" i="2"/>
  <c r="T109" i="2"/>
  <c r="W109" i="2" s="1"/>
  <c r="K109" i="2"/>
  <c r="L109" i="2" s="1"/>
  <c r="B109" i="2"/>
  <c r="U109" i="2"/>
  <c r="X109" i="2" s="1"/>
  <c r="I109" i="2"/>
  <c r="J109" i="2" s="1"/>
  <c r="B113" i="2"/>
  <c r="W117" i="2"/>
  <c r="Y117" i="2"/>
  <c r="X117" i="2"/>
  <c r="AC119" i="2"/>
  <c r="U119" i="2"/>
  <c r="O119" i="2"/>
  <c r="V119" i="2"/>
  <c r="C119" i="2"/>
  <c r="E119" i="2" s="1"/>
  <c r="S119" i="2"/>
  <c r="H119" i="2"/>
  <c r="G119" i="2"/>
  <c r="D119" i="2"/>
  <c r="F119" i="2" s="1"/>
  <c r="P119" i="2"/>
  <c r="B119" i="2"/>
  <c r="Z119" i="2"/>
  <c r="X120" i="2"/>
  <c r="J120" i="2"/>
  <c r="I40" i="2"/>
  <c r="I56" i="2"/>
  <c r="Z118" i="2"/>
  <c r="B118" i="2"/>
  <c r="P118" i="2"/>
  <c r="G118" i="2"/>
  <c r="V118" i="2"/>
  <c r="K118" i="2"/>
  <c r="L118" i="2" s="1"/>
  <c r="U118" i="2"/>
  <c r="I118" i="2"/>
  <c r="T118" i="2"/>
  <c r="H118" i="2"/>
  <c r="Z134" i="2"/>
  <c r="B134" i="2"/>
  <c r="S134" i="2"/>
  <c r="I134" i="2"/>
  <c r="P134" i="2"/>
  <c r="G134" i="2"/>
  <c r="O134" i="2"/>
  <c r="AC134" i="2"/>
  <c r="K134" i="2"/>
  <c r="L134" i="2" s="1"/>
  <c r="H134" i="2"/>
  <c r="V134" i="2"/>
  <c r="D134" i="2"/>
  <c r="F134" i="2" s="1"/>
  <c r="C11" i="2"/>
  <c r="E11" i="2" s="1"/>
  <c r="S11" i="2"/>
  <c r="C19" i="2"/>
  <c r="E19" i="2" s="1"/>
  <c r="K19" i="2"/>
  <c r="L19" i="2" s="1"/>
  <c r="AA19" i="2"/>
  <c r="AB19" i="2" s="1"/>
  <c r="I21" i="2"/>
  <c r="W23" i="2"/>
  <c r="Z24" i="2"/>
  <c r="U25" i="2"/>
  <c r="AC25" i="2"/>
  <c r="I29" i="2"/>
  <c r="C35" i="2"/>
  <c r="E35" i="2" s="1"/>
  <c r="K35" i="2"/>
  <c r="L35" i="2" s="1"/>
  <c r="S35" i="2"/>
  <c r="AA35" i="2"/>
  <c r="AB35" i="2" s="1"/>
  <c r="I37" i="2"/>
  <c r="Q37" i="2"/>
  <c r="C43" i="2"/>
  <c r="E43" i="2" s="1"/>
  <c r="K43" i="2"/>
  <c r="L43" i="2" s="1"/>
  <c r="K59" i="2"/>
  <c r="L59" i="2" s="1"/>
  <c r="AA59" i="2"/>
  <c r="AB59" i="2" s="1"/>
  <c r="W63" i="2"/>
  <c r="Z64" i="2"/>
  <c r="V65" i="2"/>
  <c r="T66" i="2"/>
  <c r="AB73" i="2"/>
  <c r="K77" i="2"/>
  <c r="L77" i="2" s="1"/>
  <c r="T77" i="2"/>
  <c r="AC77" i="2"/>
  <c r="Q79" i="2"/>
  <c r="C8" i="2"/>
  <c r="E8" i="2" s="1"/>
  <c r="S8" i="2"/>
  <c r="Q10" i="2"/>
  <c r="D11" i="2"/>
  <c r="F11" i="2" s="1"/>
  <c r="T11" i="2"/>
  <c r="C16" i="2"/>
  <c r="E16" i="2" s="1"/>
  <c r="K16" i="2"/>
  <c r="L16" i="2" s="1"/>
  <c r="V17" i="2"/>
  <c r="I18" i="2"/>
  <c r="Q18" i="2"/>
  <c r="D19" i="2"/>
  <c r="F19" i="2" s="1"/>
  <c r="T19" i="2"/>
  <c r="B21" i="2"/>
  <c r="C24" i="2"/>
  <c r="E24" i="2" s="1"/>
  <c r="S24" i="2"/>
  <c r="X31" i="2"/>
  <c r="C32" i="2"/>
  <c r="E32" i="2" s="1"/>
  <c r="S32" i="2"/>
  <c r="V33" i="2"/>
  <c r="I34" i="2"/>
  <c r="Q34" i="2"/>
  <c r="D35" i="2"/>
  <c r="F35" i="2" s="1"/>
  <c r="T35" i="2"/>
  <c r="B37" i="2"/>
  <c r="Z37" i="2"/>
  <c r="AB37" i="2" s="1"/>
  <c r="C40" i="2"/>
  <c r="E40" i="2" s="1"/>
  <c r="S40" i="2"/>
  <c r="Q42" i="2"/>
  <c r="T43" i="2"/>
  <c r="C48" i="2"/>
  <c r="E48" i="2" s="1"/>
  <c r="X55" i="2"/>
  <c r="C56" i="2"/>
  <c r="E56" i="2" s="1"/>
  <c r="K56" i="2"/>
  <c r="L56" i="2" s="1"/>
  <c r="S56" i="2"/>
  <c r="V57" i="2"/>
  <c r="I58" i="2"/>
  <c r="Q58" i="2"/>
  <c r="D59" i="2"/>
  <c r="F59" i="2" s="1"/>
  <c r="T59" i="2"/>
  <c r="B61" i="2"/>
  <c r="Z61" i="2"/>
  <c r="AB61" i="2" s="1"/>
  <c r="AA68" i="2"/>
  <c r="AB68" i="2" s="1"/>
  <c r="G9" i="2"/>
  <c r="AC11" i="2"/>
  <c r="C13" i="2"/>
  <c r="E13" i="2" s="1"/>
  <c r="S13" i="2"/>
  <c r="D16" i="2"/>
  <c r="F16" i="2" s="1"/>
  <c r="O17" i="2"/>
  <c r="Z18" i="2"/>
  <c r="AB18" i="2" s="1"/>
  <c r="C21" i="2"/>
  <c r="E21" i="2" s="1"/>
  <c r="S21" i="2"/>
  <c r="Y23" i="2"/>
  <c r="G25" i="2"/>
  <c r="O25" i="2"/>
  <c r="Z26" i="2"/>
  <c r="U27" i="2"/>
  <c r="C29" i="2"/>
  <c r="E29" i="2" s="1"/>
  <c r="I31" i="2"/>
  <c r="J31" i="2" s="1"/>
  <c r="Y31" i="2"/>
  <c r="D32" i="2"/>
  <c r="F32" i="2" s="1"/>
  <c r="O33" i="2"/>
  <c r="B34" i="2"/>
  <c r="AC35" i="2"/>
  <c r="C37" i="2"/>
  <c r="E37" i="2" s="1"/>
  <c r="K37" i="2"/>
  <c r="L37" i="2" s="1"/>
  <c r="I39" i="2"/>
  <c r="J39" i="2" s="1"/>
  <c r="Y39" i="2"/>
  <c r="D40" i="2"/>
  <c r="F40" i="2" s="1"/>
  <c r="T40" i="2"/>
  <c r="G41" i="2"/>
  <c r="O41" i="2"/>
  <c r="B42" i="2"/>
  <c r="Z42" i="2"/>
  <c r="AB42" i="2" s="1"/>
  <c r="U43" i="2"/>
  <c r="AC43" i="2"/>
  <c r="X44" i="2"/>
  <c r="C45" i="2"/>
  <c r="E45" i="2" s="1"/>
  <c r="K45" i="2"/>
  <c r="L45" i="2" s="1"/>
  <c r="S45" i="2"/>
  <c r="I47" i="2"/>
  <c r="J47" i="2" s="1"/>
  <c r="Y47" i="2"/>
  <c r="D48" i="2"/>
  <c r="F48" i="2" s="1"/>
  <c r="T48" i="2"/>
  <c r="G49" i="2"/>
  <c r="O49" i="2"/>
  <c r="B50" i="2"/>
  <c r="Z50" i="2"/>
  <c r="U51" i="2"/>
  <c r="AC51" i="2"/>
  <c r="C53" i="2"/>
  <c r="E53" i="2" s="1"/>
  <c r="K53" i="2"/>
  <c r="L53" i="2" s="1"/>
  <c r="S53" i="2"/>
  <c r="D56" i="2"/>
  <c r="F56" i="2" s="1"/>
  <c r="T56" i="2"/>
  <c r="G57" i="2"/>
  <c r="O57" i="2"/>
  <c r="B58" i="2"/>
  <c r="Z58" i="2"/>
  <c r="AB58" i="2" s="1"/>
  <c r="U59" i="2"/>
  <c r="AC59" i="2"/>
  <c r="C61" i="2"/>
  <c r="E61" i="2" s="1"/>
  <c r="K61" i="2"/>
  <c r="L61" i="2" s="1"/>
  <c r="S61" i="2"/>
  <c r="D64" i="2"/>
  <c r="F64" i="2" s="1"/>
  <c r="T64" i="2"/>
  <c r="O65" i="2"/>
  <c r="D66" i="2"/>
  <c r="F66" i="2" s="1"/>
  <c r="C67" i="2"/>
  <c r="E67" i="2" s="1"/>
  <c r="U67" i="2"/>
  <c r="O71" i="2"/>
  <c r="T73" i="2"/>
  <c r="D73" i="2"/>
  <c r="F73" i="2" s="1"/>
  <c r="S73" i="2"/>
  <c r="AC73" i="2"/>
  <c r="O76" i="2"/>
  <c r="D77" i="2"/>
  <c r="F77" i="2" s="1"/>
  <c r="V77" i="2"/>
  <c r="B78" i="2"/>
  <c r="U78" i="2"/>
  <c r="U8" i="2"/>
  <c r="AC8" i="2"/>
  <c r="H9" i="2"/>
  <c r="P9" i="2"/>
  <c r="C10" i="2"/>
  <c r="E10" i="2" s="1"/>
  <c r="K10" i="2"/>
  <c r="L10" i="2" s="1"/>
  <c r="S10" i="2"/>
  <c r="AA10" i="2"/>
  <c r="V11" i="2"/>
  <c r="Q12" i="2"/>
  <c r="D13" i="2"/>
  <c r="F13" i="2" s="1"/>
  <c r="T13" i="2"/>
  <c r="G14" i="2"/>
  <c r="O14" i="2"/>
  <c r="W14" i="2"/>
  <c r="B15" i="2"/>
  <c r="U16" i="2"/>
  <c r="AC16" i="2"/>
  <c r="H17" i="2"/>
  <c r="P17" i="2"/>
  <c r="C18" i="2"/>
  <c r="E18" i="2" s="1"/>
  <c r="K18" i="2"/>
  <c r="L18" i="2" s="1"/>
  <c r="S18" i="2"/>
  <c r="AA18" i="2"/>
  <c r="V19" i="2"/>
  <c r="Q20" i="2"/>
  <c r="D21" i="2"/>
  <c r="F21" i="2" s="1"/>
  <c r="T21" i="2"/>
  <c r="G22" i="2"/>
  <c r="O22" i="2"/>
  <c r="W22" i="2"/>
  <c r="B23" i="2"/>
  <c r="U24" i="2"/>
  <c r="AC24" i="2"/>
  <c r="H25" i="2"/>
  <c r="P25" i="2"/>
  <c r="C26" i="2"/>
  <c r="E26" i="2" s="1"/>
  <c r="K26" i="2"/>
  <c r="L26" i="2" s="1"/>
  <c r="S26" i="2"/>
  <c r="AA26" i="2"/>
  <c r="V27" i="2"/>
  <c r="Q28" i="2"/>
  <c r="D29" i="2"/>
  <c r="F29" i="2" s="1"/>
  <c r="T29" i="2"/>
  <c r="G30" i="2"/>
  <c r="O30" i="2"/>
  <c r="W30" i="2"/>
  <c r="B31" i="2"/>
  <c r="U32" i="2"/>
  <c r="AC32" i="2"/>
  <c r="H33" i="2"/>
  <c r="P33" i="2"/>
  <c r="C34" i="2"/>
  <c r="E34" i="2" s="1"/>
  <c r="K34" i="2"/>
  <c r="L34" i="2" s="1"/>
  <c r="S34" i="2"/>
  <c r="AA34" i="2"/>
  <c r="V35" i="2"/>
  <c r="Q36" i="2"/>
  <c r="D37" i="2"/>
  <c r="F37" i="2" s="1"/>
  <c r="T37" i="2"/>
  <c r="G38" i="2"/>
  <c r="O38" i="2"/>
  <c r="W38" i="2"/>
  <c r="B39" i="2"/>
  <c r="U40" i="2"/>
  <c r="AC40" i="2"/>
  <c r="H41" i="2"/>
  <c r="P41" i="2"/>
  <c r="C42" i="2"/>
  <c r="E42" i="2" s="1"/>
  <c r="K42" i="2"/>
  <c r="L42" i="2" s="1"/>
  <c r="S42" i="2"/>
  <c r="AA42" i="2"/>
  <c r="V43" i="2"/>
  <c r="Q44" i="2"/>
  <c r="D45" i="2"/>
  <c r="F45" i="2" s="1"/>
  <c r="T45" i="2"/>
  <c r="G46" i="2"/>
  <c r="O46" i="2"/>
  <c r="W46" i="2"/>
  <c r="B47" i="2"/>
  <c r="Z47" i="2"/>
  <c r="AB47" i="2" s="1"/>
  <c r="U48" i="2"/>
  <c r="AC48" i="2"/>
  <c r="H49" i="2"/>
  <c r="P49" i="2"/>
  <c r="C50" i="2"/>
  <c r="E50" i="2" s="1"/>
  <c r="K50" i="2"/>
  <c r="L50" i="2" s="1"/>
  <c r="S50" i="2"/>
  <c r="AA50" i="2"/>
  <c r="V51" i="2"/>
  <c r="Q52" i="2"/>
  <c r="D53" i="2"/>
  <c r="F53" i="2" s="1"/>
  <c r="T53" i="2"/>
  <c r="G54" i="2"/>
  <c r="O54" i="2"/>
  <c r="W54" i="2"/>
  <c r="B55" i="2"/>
  <c r="Z55" i="2"/>
  <c r="AB55" i="2" s="1"/>
  <c r="U56" i="2"/>
  <c r="AC56" i="2"/>
  <c r="H57" i="2"/>
  <c r="P57" i="2"/>
  <c r="C58" i="2"/>
  <c r="E58" i="2" s="1"/>
  <c r="K58" i="2"/>
  <c r="L58" i="2" s="1"/>
  <c r="S58" i="2"/>
  <c r="AA58" i="2"/>
  <c r="V59" i="2"/>
  <c r="Q60" i="2"/>
  <c r="D61" i="2"/>
  <c r="F61" i="2" s="1"/>
  <c r="T61" i="2"/>
  <c r="G62" i="2"/>
  <c r="O62" i="2"/>
  <c r="W62" i="2"/>
  <c r="B63" i="2"/>
  <c r="Z63" i="2"/>
  <c r="AB63" i="2" s="1"/>
  <c r="U64" i="2"/>
  <c r="AC64" i="2"/>
  <c r="H65" i="2"/>
  <c r="P65" i="2"/>
  <c r="D67" i="2"/>
  <c r="F67" i="2" s="1"/>
  <c r="V67" i="2"/>
  <c r="Y67" i="2" s="1"/>
  <c r="B68" i="2"/>
  <c r="K68" i="2"/>
  <c r="L68" i="2" s="1"/>
  <c r="T68" i="2"/>
  <c r="P69" i="2"/>
  <c r="Q69" i="2" s="1"/>
  <c r="H69" i="2"/>
  <c r="S69" i="2"/>
  <c r="H70" i="2"/>
  <c r="Q70" i="2"/>
  <c r="G71" i="2"/>
  <c r="P71" i="2"/>
  <c r="B73" i="2"/>
  <c r="K73" i="2"/>
  <c r="L73" i="2" s="1"/>
  <c r="U73" i="2"/>
  <c r="O74" i="2"/>
  <c r="G74" i="2"/>
  <c r="S74" i="2"/>
  <c r="Q75" i="2"/>
  <c r="G76" i="2"/>
  <c r="P76" i="2"/>
  <c r="D78" i="2"/>
  <c r="F78" i="2" s="1"/>
  <c r="V78" i="2"/>
  <c r="B79" i="2"/>
  <c r="K79" i="2"/>
  <c r="L79" i="2" s="1"/>
  <c r="T79" i="2"/>
  <c r="AC79" i="2"/>
  <c r="AA80" i="2"/>
  <c r="AB80" i="2" s="1"/>
  <c r="G81" i="2"/>
  <c r="P81" i="2"/>
  <c r="D83" i="2"/>
  <c r="F83" i="2" s="1"/>
  <c r="V83" i="2"/>
  <c r="B84" i="2"/>
  <c r="K84" i="2"/>
  <c r="L84" i="2" s="1"/>
  <c r="T84" i="2"/>
  <c r="P85" i="2"/>
  <c r="Q85" i="2" s="1"/>
  <c r="H85" i="2"/>
  <c r="S85" i="2"/>
  <c r="H86" i="2"/>
  <c r="Q86" i="2"/>
  <c r="G87" i="2"/>
  <c r="P87" i="2"/>
  <c r="B89" i="2"/>
  <c r="K89" i="2"/>
  <c r="L89" i="2" s="1"/>
  <c r="U89" i="2"/>
  <c r="O90" i="2"/>
  <c r="G90" i="2"/>
  <c r="S90" i="2"/>
  <c r="Q91" i="2"/>
  <c r="H92" i="2"/>
  <c r="AC92" i="2"/>
  <c r="J93" i="2"/>
  <c r="AC94" i="2"/>
  <c r="C96" i="2"/>
  <c r="E96" i="2" s="1"/>
  <c r="Z96" i="2"/>
  <c r="AB96" i="2" s="1"/>
  <c r="O101" i="2"/>
  <c r="G101" i="2"/>
  <c r="I101" i="2"/>
  <c r="D101" i="2"/>
  <c r="F101" i="2" s="1"/>
  <c r="C101" i="2"/>
  <c r="E101" i="2" s="1"/>
  <c r="P101" i="2"/>
  <c r="AC101" i="2"/>
  <c r="C109" i="2"/>
  <c r="E109" i="2" s="1"/>
  <c r="Y109" i="2"/>
  <c r="AB111" i="2"/>
  <c r="D113" i="2"/>
  <c r="F113" i="2" s="1"/>
  <c r="Z113" i="2"/>
  <c r="J114" i="2"/>
  <c r="I119" i="2"/>
  <c r="V40" i="2"/>
  <c r="I41" i="2"/>
  <c r="X46" i="2"/>
  <c r="I49" i="2"/>
  <c r="X62" i="2"/>
  <c r="I65" i="2"/>
  <c r="Z65" i="2"/>
  <c r="P66" i="2"/>
  <c r="J75" i="2"/>
  <c r="O77" i="2"/>
  <c r="Y80" i="2"/>
  <c r="P82" i="2"/>
  <c r="J91" i="2"/>
  <c r="J94" i="2"/>
  <c r="X94" i="2"/>
  <c r="AA99" i="2"/>
  <c r="AB99" i="2" s="1"/>
  <c r="Z102" i="2"/>
  <c r="B102" i="2"/>
  <c r="P102" i="2"/>
  <c r="G102" i="2"/>
  <c r="O102" i="2"/>
  <c r="AC103" i="2"/>
  <c r="U103" i="2"/>
  <c r="O103" i="2"/>
  <c r="V103" i="2"/>
  <c r="K103" i="2"/>
  <c r="L103" i="2" s="1"/>
  <c r="S103" i="2"/>
  <c r="I103" i="2"/>
  <c r="H103" i="2"/>
  <c r="P103" i="2"/>
  <c r="Y107" i="2"/>
  <c r="W107" i="2"/>
  <c r="J107" i="2"/>
  <c r="X112" i="2"/>
  <c r="Y112" i="2"/>
  <c r="W112" i="2"/>
  <c r="O118" i="2"/>
  <c r="T124" i="2"/>
  <c r="D124" i="2"/>
  <c r="F124" i="2" s="1"/>
  <c r="O124" i="2"/>
  <c r="V124" i="2"/>
  <c r="C124" i="2"/>
  <c r="E124" i="2" s="1"/>
  <c r="U124" i="2"/>
  <c r="I124" i="2"/>
  <c r="S124" i="2"/>
  <c r="H124" i="2"/>
  <c r="G124" i="2"/>
  <c r="Z124" i="2"/>
  <c r="AA126" i="2"/>
  <c r="X128" i="2"/>
  <c r="Y128" i="2"/>
  <c r="W128" i="2"/>
  <c r="AA138" i="2"/>
  <c r="Q138" i="2"/>
  <c r="Z166" i="2"/>
  <c r="B166" i="2"/>
  <c r="S166" i="2"/>
  <c r="I166" i="2"/>
  <c r="H166" i="2"/>
  <c r="P166" i="2"/>
  <c r="G166" i="2"/>
  <c r="O166" i="2"/>
  <c r="V166" i="2"/>
  <c r="D166" i="2"/>
  <c r="F166" i="2" s="1"/>
  <c r="U166" i="2"/>
  <c r="C166" i="2"/>
  <c r="E166" i="2" s="1"/>
  <c r="AC166" i="2"/>
  <c r="T166" i="2"/>
  <c r="K166" i="2"/>
  <c r="L166" i="2" s="1"/>
  <c r="V16" i="2"/>
  <c r="X22" i="2"/>
  <c r="V24" i="2"/>
  <c r="X30" i="2"/>
  <c r="V32" i="2"/>
  <c r="I33" i="2"/>
  <c r="X38" i="2"/>
  <c r="V48" i="2"/>
  <c r="X54" i="2"/>
  <c r="V56" i="2"/>
  <c r="I57" i="2"/>
  <c r="V64" i="2"/>
  <c r="J80" i="2"/>
  <c r="G8" i="2"/>
  <c r="M104" i="2" s="1"/>
  <c r="N103" i="2" s="1"/>
  <c r="B9" i="2"/>
  <c r="U10" i="2"/>
  <c r="H11" i="2"/>
  <c r="G16" i="2"/>
  <c r="B17" i="2"/>
  <c r="U18" i="2"/>
  <c r="H19" i="2"/>
  <c r="G24" i="2"/>
  <c r="B25" i="2"/>
  <c r="U26" i="2"/>
  <c r="H27" i="2"/>
  <c r="G32" i="2"/>
  <c r="B33" i="2"/>
  <c r="U34" i="2"/>
  <c r="H35" i="2"/>
  <c r="G40" i="2"/>
  <c r="B41" i="2"/>
  <c r="U42" i="2"/>
  <c r="H43" i="2"/>
  <c r="D47" i="2"/>
  <c r="F47" i="2" s="1"/>
  <c r="G48" i="2"/>
  <c r="B49" i="2"/>
  <c r="U50" i="2"/>
  <c r="H51" i="2"/>
  <c r="D55" i="2"/>
  <c r="F55" i="2" s="1"/>
  <c r="G56" i="2"/>
  <c r="B57" i="2"/>
  <c r="U58" i="2"/>
  <c r="H59" i="2"/>
  <c r="D63" i="2"/>
  <c r="F63" i="2" s="1"/>
  <c r="G64" i="2"/>
  <c r="B65" i="2"/>
  <c r="H66" i="2"/>
  <c r="Z66" i="2"/>
  <c r="O67" i="2"/>
  <c r="Q67" i="2" s="1"/>
  <c r="X67" i="2"/>
  <c r="D68" i="2"/>
  <c r="F68" i="2" s="1"/>
  <c r="S70" i="2"/>
  <c r="K70" i="2"/>
  <c r="L70" i="2" s="1"/>
  <c r="C70" i="2"/>
  <c r="E70" i="2" s="1"/>
  <c r="T70" i="2"/>
  <c r="AC70" i="2"/>
  <c r="I71" i="2"/>
  <c r="X72" i="2"/>
  <c r="Z75" i="2"/>
  <c r="AB75" i="2" s="1"/>
  <c r="B75" i="2"/>
  <c r="K75" i="2"/>
  <c r="L75" i="2" s="1"/>
  <c r="T75" i="2"/>
  <c r="W75" i="2" s="1"/>
  <c r="AC75" i="2"/>
  <c r="I76" i="2"/>
  <c r="G77" i="2"/>
  <c r="Z77" i="2"/>
  <c r="O78" i="2"/>
  <c r="Q78" i="2" s="1"/>
  <c r="D79" i="2"/>
  <c r="F79" i="2" s="1"/>
  <c r="I81" i="2"/>
  <c r="H82" i="2"/>
  <c r="Z82" i="2"/>
  <c r="O83" i="2"/>
  <c r="Q83" i="2" s="1"/>
  <c r="D84" i="2"/>
  <c r="F84" i="2" s="1"/>
  <c r="S86" i="2"/>
  <c r="K86" i="2"/>
  <c r="L86" i="2" s="1"/>
  <c r="C86" i="2"/>
  <c r="E86" i="2" s="1"/>
  <c r="T86" i="2"/>
  <c r="AC86" i="2"/>
  <c r="I87" i="2"/>
  <c r="X88" i="2"/>
  <c r="Z91" i="2"/>
  <c r="AB91" i="2" s="1"/>
  <c r="B91" i="2"/>
  <c r="K91" i="2"/>
  <c r="L91" i="2" s="1"/>
  <c r="T91" i="2"/>
  <c r="W91" i="2" s="1"/>
  <c r="AC91" i="2"/>
  <c r="J92" i="2"/>
  <c r="U92" i="2"/>
  <c r="X92" i="2" s="1"/>
  <c r="H94" i="2"/>
  <c r="T94" i="2"/>
  <c r="W94" i="2" s="1"/>
  <c r="S96" i="2"/>
  <c r="S97" i="2"/>
  <c r="K97" i="2"/>
  <c r="L97" i="2" s="1"/>
  <c r="C97" i="2"/>
  <c r="E97" i="2" s="1"/>
  <c r="P97" i="2"/>
  <c r="G97" i="2"/>
  <c r="T97" i="2"/>
  <c r="I97" i="2"/>
  <c r="S101" i="2"/>
  <c r="C102" i="2"/>
  <c r="E102" i="2" s="1"/>
  <c r="S102" i="2"/>
  <c r="B103" i="2"/>
  <c r="AC113" i="2"/>
  <c r="K119" i="2"/>
  <c r="L119" i="2" s="1"/>
  <c r="S121" i="2"/>
  <c r="K121" i="2"/>
  <c r="L121" i="2" s="1"/>
  <c r="C121" i="2"/>
  <c r="E121" i="2" s="1"/>
  <c r="U121" i="2"/>
  <c r="B121" i="2"/>
  <c r="I121" i="2"/>
  <c r="V121" i="2"/>
  <c r="H121" i="2"/>
  <c r="T121" i="2"/>
  <c r="G121" i="2"/>
  <c r="Q122" i="2"/>
  <c r="Y123" i="2"/>
  <c r="W123" i="2"/>
  <c r="X123" i="2"/>
  <c r="B124" i="2"/>
  <c r="V129" i="2"/>
  <c r="W130" i="2"/>
  <c r="J130" i="2"/>
  <c r="AA146" i="2"/>
  <c r="P136" i="2"/>
  <c r="H136" i="2"/>
  <c r="O136" i="2"/>
  <c r="V136" i="2"/>
  <c r="D136" i="2"/>
  <c r="F136" i="2" s="1"/>
  <c r="U136" i="2"/>
  <c r="C136" i="2"/>
  <c r="E136" i="2" s="1"/>
  <c r="AC136" i="2"/>
  <c r="T136" i="2"/>
  <c r="K136" i="2"/>
  <c r="L136" i="2" s="1"/>
  <c r="B136" i="2"/>
  <c r="S136" i="2"/>
  <c r="T140" i="2"/>
  <c r="D140" i="2"/>
  <c r="F140" i="2" s="1"/>
  <c r="Z140" i="2"/>
  <c r="H140" i="2"/>
  <c r="O140" i="2"/>
  <c r="V140" i="2"/>
  <c r="C140" i="2"/>
  <c r="E140" i="2" s="1"/>
  <c r="S140" i="2"/>
  <c r="P144" i="2"/>
  <c r="H144" i="2"/>
  <c r="AC144" i="2"/>
  <c r="T144" i="2"/>
  <c r="W144" i="2" s="1"/>
  <c r="K144" i="2"/>
  <c r="L144" i="2" s="1"/>
  <c r="B144" i="2"/>
  <c r="I144" i="2"/>
  <c r="J144" i="2" s="1"/>
  <c r="Z144" i="2"/>
  <c r="G144" i="2"/>
  <c r="O144" i="2"/>
  <c r="V144" i="2"/>
  <c r="Y144" i="2" s="1"/>
  <c r="D144" i="2"/>
  <c r="F144" i="2" s="1"/>
  <c r="X160" i="2"/>
  <c r="Z161" i="2"/>
  <c r="AA168" i="2"/>
  <c r="O93" i="2"/>
  <c r="G93" i="2"/>
  <c r="V93" i="2"/>
  <c r="Y93" i="2" s="1"/>
  <c r="D93" i="2"/>
  <c r="F93" i="2" s="1"/>
  <c r="K93" i="2"/>
  <c r="L93" i="2" s="1"/>
  <c r="U93" i="2"/>
  <c r="X93" i="2" s="1"/>
  <c r="V98" i="2"/>
  <c r="Y98" i="2" s="1"/>
  <c r="O98" i="2"/>
  <c r="Q98" i="2" s="1"/>
  <c r="K98" i="2"/>
  <c r="L98" i="2" s="1"/>
  <c r="U98" i="2"/>
  <c r="X98" i="2" s="1"/>
  <c r="S105" i="2"/>
  <c r="K105" i="2"/>
  <c r="L105" i="2" s="1"/>
  <c r="C105" i="2"/>
  <c r="E105" i="2" s="1"/>
  <c r="U105" i="2"/>
  <c r="B105" i="2"/>
  <c r="I108" i="2"/>
  <c r="J108" i="2" s="1"/>
  <c r="K112" i="2"/>
  <c r="L112" i="2" s="1"/>
  <c r="V114" i="2"/>
  <c r="O114" i="2"/>
  <c r="U114" i="2"/>
  <c r="X114" i="2" s="1"/>
  <c r="C114" i="2"/>
  <c r="E114" i="2" s="1"/>
  <c r="Z114" i="2"/>
  <c r="AB115" i="2"/>
  <c r="Q116" i="2"/>
  <c r="O117" i="2"/>
  <c r="G117" i="2"/>
  <c r="I117" i="2"/>
  <c r="J117" i="2" s="1"/>
  <c r="P117" i="2"/>
  <c r="O125" i="2"/>
  <c r="G125" i="2"/>
  <c r="V125" i="2"/>
  <c r="Y125" i="2" s="1"/>
  <c r="D125" i="2"/>
  <c r="F125" i="2" s="1"/>
  <c r="AC125" i="2"/>
  <c r="T125" i="2"/>
  <c r="W125" i="2" s="1"/>
  <c r="K125" i="2"/>
  <c r="L125" i="2" s="1"/>
  <c r="B125" i="2"/>
  <c r="Z125" i="2"/>
  <c r="H126" i="2"/>
  <c r="V126" i="2"/>
  <c r="G128" i="2"/>
  <c r="T128" i="2"/>
  <c r="O133" i="2"/>
  <c r="G133" i="2"/>
  <c r="AC133" i="2"/>
  <c r="T133" i="2"/>
  <c r="K133" i="2"/>
  <c r="L133" i="2" s="1"/>
  <c r="B133" i="2"/>
  <c r="I133" i="2"/>
  <c r="Z133" i="2"/>
  <c r="H133" i="2"/>
  <c r="P133" i="2"/>
  <c r="S133" i="2"/>
  <c r="AB137" i="2"/>
  <c r="X139" i="2"/>
  <c r="B140" i="2"/>
  <c r="U140" i="2"/>
  <c r="C144" i="2"/>
  <c r="E144" i="2" s="1"/>
  <c r="AA148" i="2"/>
  <c r="Q148" i="2"/>
  <c r="X152" i="2"/>
  <c r="AB170" i="2"/>
  <c r="Z172" i="2"/>
  <c r="B172" i="2"/>
  <c r="O172" i="2"/>
  <c r="U172" i="2"/>
  <c r="K172" i="2"/>
  <c r="L172" i="2" s="1"/>
  <c r="T172" i="2"/>
  <c r="I172" i="2"/>
  <c r="AC172" i="2"/>
  <c r="S172" i="2"/>
  <c r="H172" i="2"/>
  <c r="G172" i="2"/>
  <c r="P172" i="2"/>
  <c r="D172" i="2"/>
  <c r="F172" i="2" s="1"/>
  <c r="C172" i="2"/>
  <c r="E172" i="2" s="1"/>
  <c r="AB175" i="2"/>
  <c r="P104" i="2"/>
  <c r="Q104" i="2" s="1"/>
  <c r="H104" i="2"/>
  <c r="V104" i="2"/>
  <c r="Y104" i="2" s="1"/>
  <c r="D104" i="2"/>
  <c r="F104" i="2" s="1"/>
  <c r="K104" i="2"/>
  <c r="L104" i="2" s="1"/>
  <c r="U104" i="2"/>
  <c r="X104" i="2" s="1"/>
  <c r="AB106" i="2"/>
  <c r="Z110" i="2"/>
  <c r="B110" i="2"/>
  <c r="U110" i="2"/>
  <c r="C110" i="2"/>
  <c r="E110" i="2" s="1"/>
  <c r="S110" i="2"/>
  <c r="I110" i="2"/>
  <c r="Q111" i="2"/>
  <c r="P112" i="2"/>
  <c r="H112" i="2"/>
  <c r="I112" i="2"/>
  <c r="J112" i="2" s="1"/>
  <c r="O112" i="2"/>
  <c r="Q112" i="2" s="1"/>
  <c r="C125" i="2"/>
  <c r="E125" i="2" s="1"/>
  <c r="P125" i="2"/>
  <c r="AB127" i="2"/>
  <c r="C133" i="2"/>
  <c r="E133" i="2" s="1"/>
  <c r="U133" i="2"/>
  <c r="G136" i="2"/>
  <c r="Z136" i="2"/>
  <c r="G140" i="2"/>
  <c r="W142" i="2"/>
  <c r="S145" i="2"/>
  <c r="K145" i="2"/>
  <c r="L145" i="2" s="1"/>
  <c r="C145" i="2"/>
  <c r="E145" i="2" s="1"/>
  <c r="I145" i="2"/>
  <c r="P145" i="2"/>
  <c r="G145" i="2"/>
  <c r="O145" i="2"/>
  <c r="U145" i="2"/>
  <c r="B145" i="2"/>
  <c r="Z145" i="2"/>
  <c r="AB147" i="2"/>
  <c r="AB168" i="2"/>
  <c r="V176" i="2"/>
  <c r="I176" i="2"/>
  <c r="O176" i="2"/>
  <c r="K176" i="2"/>
  <c r="L176" i="2" s="1"/>
  <c r="U176" i="2"/>
  <c r="T176" i="2"/>
  <c r="H176" i="2"/>
  <c r="S176" i="2"/>
  <c r="G176" i="2"/>
  <c r="AC176" i="2"/>
  <c r="D176" i="2"/>
  <c r="F176" i="2" s="1"/>
  <c r="P176" i="2"/>
  <c r="C176" i="2"/>
  <c r="E176" i="2" s="1"/>
  <c r="Z176" i="2"/>
  <c r="B176" i="2"/>
  <c r="P120" i="2"/>
  <c r="H120" i="2"/>
  <c r="V120" i="2"/>
  <c r="Y120" i="2" s="1"/>
  <c r="D120" i="2"/>
  <c r="F120" i="2" s="1"/>
  <c r="AC120" i="2"/>
  <c r="T120" i="2"/>
  <c r="W120" i="2" s="1"/>
  <c r="K120" i="2"/>
  <c r="L120" i="2" s="1"/>
  <c r="B120" i="2"/>
  <c r="Z120" i="2"/>
  <c r="AB120" i="2" s="1"/>
  <c r="V130" i="2"/>
  <c r="Y130" i="2" s="1"/>
  <c r="O130" i="2"/>
  <c r="Q130" i="2" s="1"/>
  <c r="U130" i="2"/>
  <c r="X130" i="2" s="1"/>
  <c r="C130" i="2"/>
  <c r="E130" i="2" s="1"/>
  <c r="Z130" i="2"/>
  <c r="AB130" i="2" s="1"/>
  <c r="AB131" i="2"/>
  <c r="AA132" i="2"/>
  <c r="Q132" i="2"/>
  <c r="AC135" i="2"/>
  <c r="U135" i="2"/>
  <c r="Z135" i="2"/>
  <c r="AB135" i="2" s="1"/>
  <c r="H135" i="2"/>
  <c r="O135" i="2"/>
  <c r="D135" i="2"/>
  <c r="F135" i="2" s="1"/>
  <c r="V135" i="2"/>
  <c r="C135" i="2"/>
  <c r="E135" i="2" s="1"/>
  <c r="S135" i="2"/>
  <c r="I136" i="2"/>
  <c r="AB138" i="2"/>
  <c r="I140" i="2"/>
  <c r="S149" i="2"/>
  <c r="P152" i="2"/>
  <c r="H152" i="2"/>
  <c r="O152" i="2"/>
  <c r="Q152" i="2" s="1"/>
  <c r="V152" i="2"/>
  <c r="Y152" i="2" s="1"/>
  <c r="D152" i="2"/>
  <c r="F152" i="2" s="1"/>
  <c r="U152" i="2"/>
  <c r="C152" i="2"/>
  <c r="E152" i="2" s="1"/>
  <c r="AC152" i="2"/>
  <c r="T152" i="2"/>
  <c r="W152" i="2" s="1"/>
  <c r="K152" i="2"/>
  <c r="L152" i="2" s="1"/>
  <c r="B152" i="2"/>
  <c r="I152" i="2"/>
  <c r="J152" i="2" s="1"/>
  <c r="Z152" i="2"/>
  <c r="AB152" i="2" s="1"/>
  <c r="S161" i="2"/>
  <c r="K161" i="2"/>
  <c r="L161" i="2" s="1"/>
  <c r="C161" i="2"/>
  <c r="E161" i="2" s="1"/>
  <c r="I161" i="2"/>
  <c r="P161" i="2"/>
  <c r="G161" i="2"/>
  <c r="O161" i="2"/>
  <c r="V161" i="2"/>
  <c r="D161" i="2"/>
  <c r="F161" i="2" s="1"/>
  <c r="U161" i="2"/>
  <c r="B161" i="2"/>
  <c r="Q106" i="2"/>
  <c r="T108" i="2"/>
  <c r="W108" i="2" s="1"/>
  <c r="D108" i="2"/>
  <c r="F108" i="2" s="1"/>
  <c r="O108" i="2"/>
  <c r="Q108" i="2" s="1"/>
  <c r="V108" i="2"/>
  <c r="Y108" i="2" s="1"/>
  <c r="C108" i="2"/>
  <c r="E108" i="2" s="1"/>
  <c r="Z108" i="2"/>
  <c r="P110" i="2"/>
  <c r="Q110" i="2" s="1"/>
  <c r="AC110" i="2"/>
  <c r="C112" i="2"/>
  <c r="E112" i="2" s="1"/>
  <c r="G114" i="2"/>
  <c r="AC114" i="2"/>
  <c r="D117" i="2"/>
  <c r="F117" i="2" s="1"/>
  <c r="AC117" i="2"/>
  <c r="C120" i="2"/>
  <c r="E120" i="2" s="1"/>
  <c r="O120" i="2"/>
  <c r="Q120" i="2" s="1"/>
  <c r="AB122" i="2"/>
  <c r="Z126" i="2"/>
  <c r="AB126" i="2" s="1"/>
  <c r="B126" i="2"/>
  <c r="U126" i="2"/>
  <c r="C126" i="2"/>
  <c r="E126" i="2" s="1"/>
  <c r="S126" i="2"/>
  <c r="I126" i="2"/>
  <c r="Q127" i="2"/>
  <c r="P128" i="2"/>
  <c r="H128" i="2"/>
  <c r="I128" i="2"/>
  <c r="J128" i="2" s="1"/>
  <c r="O128" i="2"/>
  <c r="B130" i="2"/>
  <c r="P130" i="2"/>
  <c r="B135" i="2"/>
  <c r="T135" i="2"/>
  <c r="AC140" i="2"/>
  <c r="M143" i="2"/>
  <c r="N142" i="2" s="1"/>
  <c r="AA143" i="2"/>
  <c r="AB143" i="2" s="1"/>
  <c r="Q143" i="2"/>
  <c r="P160" i="2"/>
  <c r="H160" i="2"/>
  <c r="AC160" i="2"/>
  <c r="T160" i="2"/>
  <c r="W160" i="2" s="1"/>
  <c r="K160" i="2"/>
  <c r="L160" i="2" s="1"/>
  <c r="B160" i="2"/>
  <c r="I160" i="2"/>
  <c r="J160" i="2" s="1"/>
  <c r="Z160" i="2"/>
  <c r="G160" i="2"/>
  <c r="O160" i="2"/>
  <c r="V160" i="2"/>
  <c r="Y160" i="2" s="1"/>
  <c r="D160" i="2"/>
  <c r="F160" i="2" s="1"/>
  <c r="H161" i="2"/>
  <c r="AB177" i="2"/>
  <c r="D130" i="2"/>
  <c r="F130" i="2" s="1"/>
  <c r="Q131" i="2"/>
  <c r="Q135" i="2"/>
  <c r="Q137" i="2"/>
  <c r="K140" i="2"/>
  <c r="L140" i="2" s="1"/>
  <c r="O141" i="2"/>
  <c r="G141" i="2"/>
  <c r="P141" i="2"/>
  <c r="V141" i="2"/>
  <c r="D141" i="2"/>
  <c r="F141" i="2" s="1"/>
  <c r="U141" i="2"/>
  <c r="C141" i="2"/>
  <c r="E141" i="2" s="1"/>
  <c r="AC141" i="2"/>
  <c r="T141" i="2"/>
  <c r="K141" i="2"/>
  <c r="L141" i="2" s="1"/>
  <c r="B141" i="2"/>
  <c r="S141" i="2"/>
  <c r="O149" i="2"/>
  <c r="G149" i="2"/>
  <c r="AC149" i="2"/>
  <c r="T149" i="2"/>
  <c r="K149" i="2"/>
  <c r="L149" i="2" s="1"/>
  <c r="B149" i="2"/>
  <c r="I149" i="2"/>
  <c r="Z149" i="2"/>
  <c r="H149" i="2"/>
  <c r="P149" i="2"/>
  <c r="V149" i="2"/>
  <c r="D149" i="2"/>
  <c r="F149" i="2" s="1"/>
  <c r="AA152" i="2"/>
  <c r="W158" i="2"/>
  <c r="Y158" i="2"/>
  <c r="Q162" i="2"/>
  <c r="AB162" i="2"/>
  <c r="AB167" i="2"/>
  <c r="S146" i="2"/>
  <c r="Q147" i="2"/>
  <c r="AC151" i="2"/>
  <c r="U151" i="2"/>
  <c r="S151" i="2"/>
  <c r="T156" i="2"/>
  <c r="D156" i="2"/>
  <c r="F156" i="2" s="1"/>
  <c r="S156" i="2"/>
  <c r="AC156" i="2"/>
  <c r="G158" i="2"/>
  <c r="P158" i="2"/>
  <c r="S162" i="2"/>
  <c r="Q163" i="2"/>
  <c r="D165" i="2"/>
  <c r="F165" i="2" s="1"/>
  <c r="V165" i="2"/>
  <c r="AC167" i="2"/>
  <c r="U167" i="2"/>
  <c r="S167" i="2"/>
  <c r="G169" i="2"/>
  <c r="P169" i="2"/>
  <c r="P173" i="2"/>
  <c r="Z173" i="2"/>
  <c r="G174" i="2"/>
  <c r="Q177" i="2"/>
  <c r="AC181" i="2"/>
  <c r="U181" i="2"/>
  <c r="I181" i="2"/>
  <c r="O181" i="2"/>
  <c r="D181" i="2"/>
  <c r="F181" i="2" s="1"/>
  <c r="V181" i="2"/>
  <c r="C181" i="2"/>
  <c r="E181" i="2" s="1"/>
  <c r="S181" i="2"/>
  <c r="I182" i="2"/>
  <c r="O157" i="2"/>
  <c r="G157" i="2"/>
  <c r="S157" i="2"/>
  <c r="P168" i="2"/>
  <c r="H168" i="2"/>
  <c r="S168" i="2"/>
  <c r="G173" i="2"/>
  <c r="I174" i="2"/>
  <c r="S174" i="2"/>
  <c r="AC174" i="2"/>
  <c r="Y177" i="2"/>
  <c r="X177" i="2"/>
  <c r="Y115" i="2"/>
  <c r="AB116" i="2"/>
  <c r="Y131" i="2"/>
  <c r="AB132" i="2"/>
  <c r="W139" i="2"/>
  <c r="I142" i="2"/>
  <c r="J142" i="2" s="1"/>
  <c r="C146" i="2"/>
  <c r="E146" i="2" s="1"/>
  <c r="U146" i="2"/>
  <c r="Y147" i="2"/>
  <c r="AB148" i="2"/>
  <c r="C151" i="2"/>
  <c r="E151" i="2" s="1"/>
  <c r="V151" i="2"/>
  <c r="Q154" i="2"/>
  <c r="W155" i="2"/>
  <c r="C156" i="2"/>
  <c r="E156" i="2" s="1"/>
  <c r="V156" i="2"/>
  <c r="B157" i="2"/>
  <c r="K157" i="2"/>
  <c r="L157" i="2" s="1"/>
  <c r="T157" i="2"/>
  <c r="AC157" i="2"/>
  <c r="I158" i="2"/>
  <c r="J158" i="2" s="1"/>
  <c r="Q159" i="2"/>
  <c r="C162" i="2"/>
  <c r="E162" i="2" s="1"/>
  <c r="U162" i="2"/>
  <c r="Y163" i="2"/>
  <c r="Q164" i="2"/>
  <c r="P165" i="2"/>
  <c r="C167" i="2"/>
  <c r="E167" i="2" s="1"/>
  <c r="V167" i="2"/>
  <c r="B168" i="2"/>
  <c r="K168" i="2"/>
  <c r="L168" i="2" s="1"/>
  <c r="T168" i="2"/>
  <c r="AC168" i="2"/>
  <c r="Q170" i="2"/>
  <c r="H173" i="2"/>
  <c r="J177" i="2"/>
  <c r="O179" i="2"/>
  <c r="G179" i="2"/>
  <c r="U179" i="2"/>
  <c r="C179" i="2"/>
  <c r="E179" i="2" s="1"/>
  <c r="I179" i="2"/>
  <c r="Z179" i="2"/>
  <c r="H179" i="2"/>
  <c r="P179" i="2"/>
  <c r="S179" i="2"/>
  <c r="G181" i="2"/>
  <c r="S137" i="2"/>
  <c r="K137" i="2"/>
  <c r="L137" i="2" s="1"/>
  <c r="C137" i="2"/>
  <c r="E137" i="2" s="1"/>
  <c r="T137" i="2"/>
  <c r="AC137" i="2"/>
  <c r="Z142" i="2"/>
  <c r="AB142" i="2" s="1"/>
  <c r="B142" i="2"/>
  <c r="K142" i="2"/>
  <c r="L142" i="2" s="1"/>
  <c r="T142" i="2"/>
  <c r="AC142" i="2"/>
  <c r="D146" i="2"/>
  <c r="F146" i="2" s="1"/>
  <c r="D151" i="2"/>
  <c r="F151" i="2" s="1"/>
  <c r="S153" i="2"/>
  <c r="K153" i="2"/>
  <c r="L153" i="2" s="1"/>
  <c r="C153" i="2"/>
  <c r="E153" i="2" s="1"/>
  <c r="T153" i="2"/>
  <c r="AC153" i="2"/>
  <c r="C157" i="2"/>
  <c r="E157" i="2" s="1"/>
  <c r="U157" i="2"/>
  <c r="Z158" i="2"/>
  <c r="B158" i="2"/>
  <c r="K158" i="2"/>
  <c r="L158" i="2" s="1"/>
  <c r="T158" i="2"/>
  <c r="AC158" i="2"/>
  <c r="AA159" i="2"/>
  <c r="AB159" i="2" s="1"/>
  <c r="AA164" i="2"/>
  <c r="AB164" i="2" s="1"/>
  <c r="H165" i="2"/>
  <c r="Z165" i="2"/>
  <c r="C168" i="2"/>
  <c r="E168" i="2" s="1"/>
  <c r="U168" i="2"/>
  <c r="S169" i="2"/>
  <c r="K169" i="2"/>
  <c r="L169" i="2" s="1"/>
  <c r="C169" i="2"/>
  <c r="E169" i="2" s="1"/>
  <c r="T169" i="2"/>
  <c r="AC169" i="2"/>
  <c r="I173" i="2"/>
  <c r="S173" i="2"/>
  <c r="P174" i="2"/>
  <c r="H174" i="2"/>
  <c r="U174" i="2"/>
  <c r="C174" i="2"/>
  <c r="E174" i="2" s="1"/>
  <c r="K174" i="2"/>
  <c r="L174" i="2" s="1"/>
  <c r="V174" i="2"/>
  <c r="J180" i="2"/>
  <c r="Y180" i="2"/>
  <c r="X180" i="2"/>
  <c r="AA184" i="2"/>
  <c r="Q184" i="2"/>
  <c r="AC95" i="2"/>
  <c r="U95" i="2"/>
  <c r="S95" i="2"/>
  <c r="T100" i="2"/>
  <c r="D100" i="2"/>
  <c r="F100" i="2" s="1"/>
  <c r="S100" i="2"/>
  <c r="AC100" i="2"/>
  <c r="S106" i="2"/>
  <c r="Q107" i="2"/>
  <c r="AC111" i="2"/>
  <c r="U111" i="2"/>
  <c r="S111" i="2"/>
  <c r="T116" i="2"/>
  <c r="D116" i="2"/>
  <c r="F116" i="2" s="1"/>
  <c r="S116" i="2"/>
  <c r="AC116" i="2"/>
  <c r="S122" i="2"/>
  <c r="Q123" i="2"/>
  <c r="AC127" i="2"/>
  <c r="U127" i="2"/>
  <c r="S127" i="2"/>
  <c r="T132" i="2"/>
  <c r="D132" i="2"/>
  <c r="F132" i="2" s="1"/>
  <c r="S132" i="2"/>
  <c r="AC132" i="2"/>
  <c r="B137" i="2"/>
  <c r="U137" i="2"/>
  <c r="S138" i="2"/>
  <c r="Q139" i="2"/>
  <c r="C142" i="2"/>
  <c r="E142" i="2" s="1"/>
  <c r="U142" i="2"/>
  <c r="X142" i="2" s="1"/>
  <c r="AC143" i="2"/>
  <c r="U143" i="2"/>
  <c r="S143" i="2"/>
  <c r="O146" i="2"/>
  <c r="Q146" i="2" s="1"/>
  <c r="T148" i="2"/>
  <c r="D148" i="2"/>
  <c r="F148" i="2" s="1"/>
  <c r="S148" i="2"/>
  <c r="AC148" i="2"/>
  <c r="O151" i="2"/>
  <c r="Q151" i="2" s="1"/>
  <c r="B153" i="2"/>
  <c r="U153" i="2"/>
  <c r="S154" i="2"/>
  <c r="Q155" i="2"/>
  <c r="O156" i="2"/>
  <c r="Q156" i="2" s="1"/>
  <c r="D157" i="2"/>
  <c r="F157" i="2" s="1"/>
  <c r="V157" i="2"/>
  <c r="C158" i="2"/>
  <c r="E158" i="2" s="1"/>
  <c r="U158" i="2"/>
  <c r="X158" i="2" s="1"/>
  <c r="AC159" i="2"/>
  <c r="U159" i="2"/>
  <c r="S159" i="2"/>
  <c r="O162" i="2"/>
  <c r="T164" i="2"/>
  <c r="D164" i="2"/>
  <c r="F164" i="2" s="1"/>
  <c r="S164" i="2"/>
  <c r="AC164" i="2"/>
  <c r="O167" i="2"/>
  <c r="Q167" i="2" s="1"/>
  <c r="D168" i="2"/>
  <c r="F168" i="2" s="1"/>
  <c r="V168" i="2"/>
  <c r="B169" i="2"/>
  <c r="U169" i="2"/>
  <c r="S170" i="2"/>
  <c r="Q171" i="2"/>
  <c r="AA171" i="2"/>
  <c r="AB171" i="2" s="1"/>
  <c r="B174" i="2"/>
  <c r="Q178" i="2"/>
  <c r="D179" i="2"/>
  <c r="F179" i="2" s="1"/>
  <c r="V179" i="2"/>
  <c r="Q187" i="2"/>
  <c r="R187" i="2" s="1"/>
  <c r="M187" i="2"/>
  <c r="Q191" i="2"/>
  <c r="R191" i="2" s="1"/>
  <c r="M191" i="2"/>
  <c r="N190" i="2" s="1"/>
  <c r="O165" i="2"/>
  <c r="G165" i="2"/>
  <c r="S165" i="2"/>
  <c r="AC173" i="2"/>
  <c r="U173" i="2"/>
  <c r="D173" i="2"/>
  <c r="F173" i="2" s="1"/>
  <c r="K173" i="2"/>
  <c r="L173" i="2" s="1"/>
  <c r="V173" i="2"/>
  <c r="P182" i="2"/>
  <c r="H182" i="2"/>
  <c r="Z182" i="2"/>
  <c r="G182" i="2"/>
  <c r="V182" i="2"/>
  <c r="D182" i="2"/>
  <c r="F182" i="2" s="1"/>
  <c r="U182" i="2"/>
  <c r="C182" i="2"/>
  <c r="E182" i="2" s="1"/>
  <c r="AC182" i="2"/>
  <c r="T182" i="2"/>
  <c r="K182" i="2"/>
  <c r="L182" i="2" s="1"/>
  <c r="B182" i="2"/>
  <c r="S182" i="2"/>
  <c r="AA183" i="2"/>
  <c r="AB183" i="2" s="1"/>
  <c r="M183" i="2"/>
  <c r="N182" i="2" s="1"/>
  <c r="AB184" i="2"/>
  <c r="Y139" i="2"/>
  <c r="H146" i="2"/>
  <c r="Z146" i="2"/>
  <c r="AB146" i="2" s="1"/>
  <c r="H151" i="2"/>
  <c r="Z151" i="2"/>
  <c r="AB151" i="2" s="1"/>
  <c r="Y155" i="2"/>
  <c r="AB156" i="2"/>
  <c r="P157" i="2"/>
  <c r="B165" i="2"/>
  <c r="K165" i="2"/>
  <c r="L165" i="2" s="1"/>
  <c r="T165" i="2"/>
  <c r="AC165" i="2"/>
  <c r="O168" i="2"/>
  <c r="Q168" i="2" s="1"/>
  <c r="W171" i="2"/>
  <c r="B173" i="2"/>
  <c r="O174" i="2"/>
  <c r="Z174" i="2"/>
  <c r="AB189" i="2"/>
  <c r="J195" i="2"/>
  <c r="J199" i="2"/>
  <c r="AA11" i="4"/>
  <c r="AB11" i="4" s="1"/>
  <c r="N185" i="2"/>
  <c r="Q186" i="2"/>
  <c r="R186" i="2" s="1"/>
  <c r="AA186" i="2"/>
  <c r="AB186" i="2" s="1"/>
  <c r="X193" i="2"/>
  <c r="M194" i="2"/>
  <c r="Q194" i="2"/>
  <c r="R194" i="2" s="1"/>
  <c r="J194" i="2"/>
  <c r="Y194" i="2"/>
  <c r="X194" i="2"/>
  <c r="W195" i="2"/>
  <c r="M200" i="2"/>
  <c r="AA200" i="2"/>
  <c r="AB200" i="2" s="1"/>
  <c r="Q200" i="2"/>
  <c r="R200" i="2" s="1"/>
  <c r="M210" i="2"/>
  <c r="AA210" i="2"/>
  <c r="AB210" i="2" s="1"/>
  <c r="Q210" i="2"/>
  <c r="R210" i="2" s="1"/>
  <c r="W21" i="4"/>
  <c r="O38" i="4"/>
  <c r="G38" i="4"/>
  <c r="P38" i="4"/>
  <c r="V38" i="4"/>
  <c r="D38" i="4"/>
  <c r="F38" i="4" s="1"/>
  <c r="U38" i="4"/>
  <c r="C38" i="4"/>
  <c r="E38" i="4" s="1"/>
  <c r="AC38" i="4"/>
  <c r="T38" i="4"/>
  <c r="K38" i="4"/>
  <c r="L38" i="4" s="1"/>
  <c r="B38" i="4"/>
  <c r="Z38" i="4"/>
  <c r="S38" i="4"/>
  <c r="I38" i="4"/>
  <c r="H38" i="4"/>
  <c r="S183" i="2"/>
  <c r="K183" i="2"/>
  <c r="L183" i="2" s="1"/>
  <c r="C183" i="2"/>
  <c r="E183" i="2" s="1"/>
  <c r="T183" i="2"/>
  <c r="AC183" i="2"/>
  <c r="Q185" i="2"/>
  <c r="AA185" i="2"/>
  <c r="AB185" i="2" s="1"/>
  <c r="J186" i="2"/>
  <c r="Y186" i="2"/>
  <c r="J187" i="2"/>
  <c r="M190" i="2"/>
  <c r="Q190" i="2"/>
  <c r="R190" i="2" s="1"/>
  <c r="J190" i="2"/>
  <c r="Y190" i="2"/>
  <c r="J191" i="2"/>
  <c r="X195" i="2"/>
  <c r="M196" i="2"/>
  <c r="Q196" i="2"/>
  <c r="R196" i="2" s="1"/>
  <c r="J196" i="2"/>
  <c r="Y196" i="2"/>
  <c r="X196" i="2"/>
  <c r="M198" i="2"/>
  <c r="N197" i="2" s="1"/>
  <c r="AA198" i="2"/>
  <c r="AB198" i="2" s="1"/>
  <c r="Q198" i="2"/>
  <c r="R198" i="2" s="1"/>
  <c r="Q205" i="2"/>
  <c r="R205" i="2" s="1"/>
  <c r="AB25" i="4"/>
  <c r="T178" i="2"/>
  <c r="D178" i="2"/>
  <c r="F178" i="2" s="1"/>
  <c r="S178" i="2"/>
  <c r="AC178" i="2"/>
  <c r="B183" i="2"/>
  <c r="U183" i="2"/>
  <c r="S184" i="2"/>
  <c r="Q189" i="2"/>
  <c r="R189" i="2" s="1"/>
  <c r="M189" i="2"/>
  <c r="AA189" i="2"/>
  <c r="Q193" i="2"/>
  <c r="R193" i="2" s="1"/>
  <c r="M193" i="2"/>
  <c r="N192" i="2" s="1"/>
  <c r="AA193" i="2"/>
  <c r="AB193" i="2" s="1"/>
  <c r="AB195" i="2"/>
  <c r="AB197" i="2"/>
  <c r="Q203" i="2"/>
  <c r="R203" i="2" s="1"/>
  <c r="Q211" i="2"/>
  <c r="R211" i="2" s="1"/>
  <c r="Q216" i="2"/>
  <c r="R216" i="2" s="1"/>
  <c r="X14" i="4"/>
  <c r="AA33" i="4"/>
  <c r="W187" i="2"/>
  <c r="W191" i="2"/>
  <c r="AA206" i="2"/>
  <c r="AB206" i="2" s="1"/>
  <c r="Q206" i="2"/>
  <c r="R206" i="2" s="1"/>
  <c r="AB208" i="2"/>
  <c r="J213" i="2"/>
  <c r="X213" i="2"/>
  <c r="W213" i="2"/>
  <c r="M217" i="2"/>
  <c r="N216" i="2" s="1"/>
  <c r="Q217" i="2"/>
  <c r="R217" i="2" s="1"/>
  <c r="W8" i="4"/>
  <c r="X8" i="4"/>
  <c r="J8" i="4"/>
  <c r="AB33" i="4"/>
  <c r="AA40" i="4"/>
  <c r="AB40" i="4" s="1"/>
  <c r="Q40" i="4"/>
  <c r="AB41" i="4"/>
  <c r="Q195" i="2"/>
  <c r="R195" i="2" s="1"/>
  <c r="M195" i="2"/>
  <c r="Y199" i="2"/>
  <c r="W199" i="2"/>
  <c r="AB35" i="4"/>
  <c r="I171" i="2"/>
  <c r="J171" i="2" s="1"/>
  <c r="S175" i="2"/>
  <c r="K175" i="2"/>
  <c r="L175" i="2" s="1"/>
  <c r="C175" i="2"/>
  <c r="E175" i="2" s="1"/>
  <c r="T175" i="2"/>
  <c r="AC175" i="2"/>
  <c r="Z180" i="2"/>
  <c r="AB180" i="2" s="1"/>
  <c r="B180" i="2"/>
  <c r="K180" i="2"/>
  <c r="L180" i="2" s="1"/>
  <c r="T180" i="2"/>
  <c r="W180" i="2" s="1"/>
  <c r="AC180" i="2"/>
  <c r="O183" i="2"/>
  <c r="Q183" i="2" s="1"/>
  <c r="D184" i="2"/>
  <c r="F184" i="2" s="1"/>
  <c r="W186" i="2"/>
  <c r="M188" i="2"/>
  <c r="N187" i="2" s="1"/>
  <c r="Q188" i="2"/>
  <c r="R188" i="2" s="1"/>
  <c r="J188" i="2"/>
  <c r="Y188" i="2"/>
  <c r="J189" i="2"/>
  <c r="W190" i="2"/>
  <c r="M192" i="2"/>
  <c r="Q192" i="2"/>
  <c r="R192" i="2" s="1"/>
  <c r="J192" i="2"/>
  <c r="Y192" i="2"/>
  <c r="J193" i="2"/>
  <c r="W196" i="2"/>
  <c r="Q197" i="2"/>
  <c r="R197" i="2" s="1"/>
  <c r="Y197" i="2"/>
  <c r="W197" i="2"/>
  <c r="AA212" i="2"/>
  <c r="M212" i="2"/>
  <c r="N211" i="2" s="1"/>
  <c r="Z9" i="4"/>
  <c r="B9" i="4"/>
  <c r="P9" i="4"/>
  <c r="H9" i="4"/>
  <c r="U9" i="4"/>
  <c r="K9" i="4"/>
  <c r="L9" i="4" s="1"/>
  <c r="T9" i="4"/>
  <c r="I9" i="4"/>
  <c r="AC9" i="4"/>
  <c r="S9" i="4"/>
  <c r="G9" i="4"/>
  <c r="O9" i="4"/>
  <c r="D9" i="4"/>
  <c r="F9" i="4" s="1"/>
  <c r="C9" i="4"/>
  <c r="E9" i="4" s="1"/>
  <c r="V13" i="4"/>
  <c r="T13" i="4"/>
  <c r="D13" i="4"/>
  <c r="F13" i="4" s="1"/>
  <c r="U13" i="4"/>
  <c r="S13" i="4"/>
  <c r="I13" i="4"/>
  <c r="AC13" i="4"/>
  <c r="H13" i="4"/>
  <c r="G13" i="4"/>
  <c r="M117" i="4" s="1"/>
  <c r="Z13" i="4"/>
  <c r="P13" i="4"/>
  <c r="O13" i="4"/>
  <c r="C13" i="4"/>
  <c r="E13" i="4" s="1"/>
  <c r="B13" i="4"/>
  <c r="AC18" i="4"/>
  <c r="U18" i="4"/>
  <c r="S18" i="4"/>
  <c r="K18" i="4"/>
  <c r="L18" i="4" s="1"/>
  <c r="C18" i="4"/>
  <c r="E18" i="4" s="1"/>
  <c r="V18" i="4"/>
  <c r="T18" i="4"/>
  <c r="I18" i="4"/>
  <c r="H18" i="4"/>
  <c r="G18" i="4"/>
  <c r="Z18" i="4"/>
  <c r="P18" i="4"/>
  <c r="O18" i="4"/>
  <c r="D18" i="4"/>
  <c r="F18" i="4" s="1"/>
  <c r="B18" i="4"/>
  <c r="AA205" i="2"/>
  <c r="AB205" i="2" s="1"/>
  <c r="AA209" i="2"/>
  <c r="AB209" i="2" s="1"/>
  <c r="AA216" i="2"/>
  <c r="AB216" i="2" s="1"/>
  <c r="P10" i="4"/>
  <c r="Z10" i="4"/>
  <c r="K17" i="4"/>
  <c r="L17" i="4" s="1"/>
  <c r="AA19" i="4"/>
  <c r="AB19" i="4" s="1"/>
  <c r="AA20" i="4"/>
  <c r="AB20" i="4" s="1"/>
  <c r="Q20" i="4"/>
  <c r="H24" i="4"/>
  <c r="S24" i="4"/>
  <c r="AC32" i="4"/>
  <c r="U32" i="4"/>
  <c r="Z32" i="4"/>
  <c r="H32" i="4"/>
  <c r="P32" i="4"/>
  <c r="G32" i="4"/>
  <c r="O32" i="4"/>
  <c r="V32" i="4"/>
  <c r="C32" i="4"/>
  <c r="E32" i="4" s="1"/>
  <c r="S32" i="4"/>
  <c r="S42" i="4"/>
  <c r="K42" i="4"/>
  <c r="L42" i="4" s="1"/>
  <c r="C42" i="4"/>
  <c r="E42" i="4" s="1"/>
  <c r="I42" i="4"/>
  <c r="Z42" i="4"/>
  <c r="H42" i="4"/>
  <c r="P42" i="4"/>
  <c r="G42" i="4"/>
  <c r="O42" i="4"/>
  <c r="V42" i="4"/>
  <c r="S43" i="4"/>
  <c r="V53" i="4"/>
  <c r="Z53" i="4"/>
  <c r="H53" i="4"/>
  <c r="P53" i="4"/>
  <c r="K53" i="4"/>
  <c r="L53" i="4" s="1"/>
  <c r="U53" i="4"/>
  <c r="T53" i="4"/>
  <c r="I53" i="4"/>
  <c r="S53" i="4"/>
  <c r="G53" i="4"/>
  <c r="AC53" i="4"/>
  <c r="D53" i="4"/>
  <c r="F53" i="4" s="1"/>
  <c r="O53" i="4"/>
  <c r="C53" i="4"/>
  <c r="E53" i="4" s="1"/>
  <c r="B53" i="4"/>
  <c r="AA79" i="4"/>
  <c r="Q79" i="4"/>
  <c r="X198" i="2"/>
  <c r="X200" i="2"/>
  <c r="X202" i="2"/>
  <c r="X204" i="2"/>
  <c r="X207" i="2"/>
  <c r="O8" i="4"/>
  <c r="G8" i="4"/>
  <c r="M11" i="4" s="1"/>
  <c r="AC8" i="4"/>
  <c r="U8" i="4"/>
  <c r="K8" i="4"/>
  <c r="L8" i="4" s="1"/>
  <c r="V8" i="4"/>
  <c r="Y8" i="4" s="1"/>
  <c r="G10" i="4"/>
  <c r="W16" i="4"/>
  <c r="Z17" i="4"/>
  <c r="B17" i="4"/>
  <c r="P17" i="4"/>
  <c r="H17" i="4"/>
  <c r="V17" i="4"/>
  <c r="V21" i="4"/>
  <c r="Y21" i="4" s="1"/>
  <c r="AC21" i="4"/>
  <c r="U21" i="4"/>
  <c r="X21" i="4" s="1"/>
  <c r="T21" i="4"/>
  <c r="D21" i="4"/>
  <c r="F21" i="4" s="1"/>
  <c r="O21" i="4"/>
  <c r="Z21" i="4"/>
  <c r="Y28" i="4"/>
  <c r="W28" i="4"/>
  <c r="K37" i="4"/>
  <c r="L37" i="4" s="1"/>
  <c r="W49" i="4"/>
  <c r="J49" i="4"/>
  <c r="J50" i="4"/>
  <c r="X50" i="4"/>
  <c r="W50" i="4"/>
  <c r="M197" i="2"/>
  <c r="Y198" i="2"/>
  <c r="M199" i="2"/>
  <c r="Y200" i="2"/>
  <c r="M201" i="2"/>
  <c r="Q202" i="2"/>
  <c r="R202" i="2" s="1"/>
  <c r="Y202" i="2"/>
  <c r="M203" i="2"/>
  <c r="Q204" i="2"/>
  <c r="R204" i="2" s="1"/>
  <c r="Y204" i="2"/>
  <c r="M205" i="2"/>
  <c r="Y207" i="2"/>
  <c r="M213" i="2"/>
  <c r="N212" i="2" s="1"/>
  <c r="B8" i="4"/>
  <c r="H10" i="4"/>
  <c r="P11" i="4"/>
  <c r="Q11" i="4" s="1"/>
  <c r="H11" i="4"/>
  <c r="V11" i="4"/>
  <c r="Y11" i="4" s="1"/>
  <c r="K11" i="4"/>
  <c r="L11" i="4" s="1"/>
  <c r="U11" i="4"/>
  <c r="X11" i="4" s="1"/>
  <c r="W12" i="4"/>
  <c r="Q15" i="4"/>
  <c r="J16" i="4"/>
  <c r="C17" i="4"/>
  <c r="E17" i="4" s="1"/>
  <c r="I19" i="4"/>
  <c r="S19" i="4"/>
  <c r="AC19" i="4"/>
  <c r="J20" i="4"/>
  <c r="B21" i="4"/>
  <c r="P21" i="4"/>
  <c r="Y25" i="4"/>
  <c r="X25" i="4"/>
  <c r="AC26" i="4"/>
  <c r="U26" i="4"/>
  <c r="T26" i="4"/>
  <c r="D26" i="4"/>
  <c r="F26" i="4" s="1"/>
  <c r="S26" i="4"/>
  <c r="K26" i="4"/>
  <c r="L26" i="4" s="1"/>
  <c r="C26" i="4"/>
  <c r="E26" i="4" s="1"/>
  <c r="O26" i="4"/>
  <c r="Q26" i="4" s="1"/>
  <c r="Z26" i="4"/>
  <c r="Q28" i="4"/>
  <c r="S34" i="4"/>
  <c r="K34" i="4"/>
  <c r="L34" i="4" s="1"/>
  <c r="C34" i="4"/>
  <c r="E34" i="4" s="1"/>
  <c r="V34" i="4"/>
  <c r="D34" i="4"/>
  <c r="F34" i="4" s="1"/>
  <c r="U34" i="4"/>
  <c r="B34" i="4"/>
  <c r="I34" i="4"/>
  <c r="T34" i="4"/>
  <c r="V43" i="4"/>
  <c r="Z43" i="4"/>
  <c r="H43" i="4"/>
  <c r="P43" i="4"/>
  <c r="G43" i="4"/>
  <c r="O43" i="4"/>
  <c r="D43" i="4"/>
  <c r="F43" i="4" s="1"/>
  <c r="U43" i="4"/>
  <c r="C43" i="4"/>
  <c r="E43" i="4" s="1"/>
  <c r="Q44" i="4"/>
  <c r="J211" i="2"/>
  <c r="W212" i="2"/>
  <c r="C8" i="4"/>
  <c r="E8" i="4" s="1"/>
  <c r="I10" i="4"/>
  <c r="T10" i="4"/>
  <c r="B11" i="4"/>
  <c r="W11" i="4"/>
  <c r="X12" i="4"/>
  <c r="J15" i="4"/>
  <c r="O16" i="4"/>
  <c r="G16" i="4"/>
  <c r="AC16" i="4"/>
  <c r="U16" i="4"/>
  <c r="K16" i="4"/>
  <c r="L16" i="4" s="1"/>
  <c r="V16" i="4"/>
  <c r="Y16" i="4" s="1"/>
  <c r="D17" i="4"/>
  <c r="F17" i="4" s="1"/>
  <c r="C21" i="4"/>
  <c r="E21" i="4" s="1"/>
  <c r="Y22" i="4"/>
  <c r="X22" i="4"/>
  <c r="W22" i="4"/>
  <c r="T23" i="4"/>
  <c r="D23" i="4"/>
  <c r="F23" i="4" s="1"/>
  <c r="S23" i="4"/>
  <c r="K23" i="4"/>
  <c r="L23" i="4" s="1"/>
  <c r="C23" i="4"/>
  <c r="E23" i="4" s="1"/>
  <c r="Z23" i="4"/>
  <c r="B23" i="4"/>
  <c r="O23" i="4"/>
  <c r="AC23" i="4"/>
  <c r="V27" i="4"/>
  <c r="Z27" i="4"/>
  <c r="H27" i="4"/>
  <c r="P27" i="4"/>
  <c r="G27" i="4"/>
  <c r="O27" i="4"/>
  <c r="AB29" i="4"/>
  <c r="Z31" i="4"/>
  <c r="B31" i="4"/>
  <c r="S31" i="4"/>
  <c r="I31" i="4"/>
  <c r="H31" i="4"/>
  <c r="P31" i="4"/>
  <c r="G31" i="4"/>
  <c r="T31" i="4"/>
  <c r="Q35" i="4"/>
  <c r="S37" i="4"/>
  <c r="I47" i="4"/>
  <c r="AC47" i="4"/>
  <c r="T47" i="4"/>
  <c r="K47" i="4"/>
  <c r="L47" i="4" s="1"/>
  <c r="B47" i="4"/>
  <c r="C47" i="4"/>
  <c r="E47" i="4" s="1"/>
  <c r="U47" i="4"/>
  <c r="S47" i="4"/>
  <c r="H47" i="4"/>
  <c r="G47" i="4"/>
  <c r="P47" i="4"/>
  <c r="Z47" i="4"/>
  <c r="O47" i="4"/>
  <c r="Q61" i="4"/>
  <c r="Z65" i="4"/>
  <c r="B65" i="4"/>
  <c r="G65" i="4"/>
  <c r="P65" i="4"/>
  <c r="C65" i="4"/>
  <c r="E65" i="4" s="1"/>
  <c r="AC65" i="4"/>
  <c r="S65" i="4"/>
  <c r="H65" i="4"/>
  <c r="U65" i="4"/>
  <c r="T65" i="4"/>
  <c r="O65" i="4"/>
  <c r="K65" i="4"/>
  <c r="L65" i="4" s="1"/>
  <c r="I65" i="4"/>
  <c r="D65" i="4"/>
  <c r="F65" i="4" s="1"/>
  <c r="W201" i="2"/>
  <c r="AA202" i="2"/>
  <c r="AB202" i="2" s="1"/>
  <c r="W203" i="2"/>
  <c r="AA204" i="2"/>
  <c r="AB204" i="2" s="1"/>
  <c r="W205" i="2"/>
  <c r="X212" i="2"/>
  <c r="W217" i="2"/>
  <c r="D8" i="4"/>
  <c r="F8" i="4" s="1"/>
  <c r="P8" i="4"/>
  <c r="Z8" i="4"/>
  <c r="X16" i="4"/>
  <c r="O17" i="4"/>
  <c r="P19" i="4"/>
  <c r="Q19" i="4" s="1"/>
  <c r="H19" i="4"/>
  <c r="V19" i="4"/>
  <c r="K19" i="4"/>
  <c r="L19" i="4" s="1"/>
  <c r="U19" i="4"/>
  <c r="G21" i="4"/>
  <c r="O24" i="4"/>
  <c r="G24" i="4"/>
  <c r="V24" i="4"/>
  <c r="AC24" i="4"/>
  <c r="U24" i="4"/>
  <c r="Z24" i="4"/>
  <c r="J28" i="4"/>
  <c r="AA34" i="4"/>
  <c r="AB34" i="4" s="1"/>
  <c r="M34" i="4"/>
  <c r="I43" i="4"/>
  <c r="AC43" i="4"/>
  <c r="AA45" i="4"/>
  <c r="Q45" i="4"/>
  <c r="D47" i="4"/>
  <c r="F47" i="4" s="1"/>
  <c r="V65" i="4"/>
  <c r="AB212" i="2"/>
  <c r="AA213" i="2"/>
  <c r="AB213" i="2" s="1"/>
  <c r="AC10" i="4"/>
  <c r="U10" i="4"/>
  <c r="S10" i="4"/>
  <c r="K10" i="4"/>
  <c r="L10" i="4" s="1"/>
  <c r="C10" i="4"/>
  <c r="E10" i="4" s="1"/>
  <c r="Y14" i="4"/>
  <c r="W14" i="4"/>
  <c r="AA26" i="4"/>
  <c r="P33" i="4"/>
  <c r="H33" i="4"/>
  <c r="O33" i="4"/>
  <c r="Q33" i="4" s="1"/>
  <c r="V33" i="4"/>
  <c r="D33" i="4"/>
  <c r="F33" i="4" s="1"/>
  <c r="AC33" i="4"/>
  <c r="T33" i="4"/>
  <c r="K33" i="4"/>
  <c r="L33" i="4" s="1"/>
  <c r="B33" i="4"/>
  <c r="S33" i="4"/>
  <c r="T37" i="4"/>
  <c r="D37" i="4"/>
  <c r="F37" i="4" s="1"/>
  <c r="Z37" i="4"/>
  <c r="H37" i="4"/>
  <c r="P37" i="4"/>
  <c r="G37" i="4"/>
  <c r="O37" i="4"/>
  <c r="V37" i="4"/>
  <c r="C37" i="4"/>
  <c r="E37" i="4" s="1"/>
  <c r="AB44" i="4"/>
  <c r="W51" i="4"/>
  <c r="X216" i="2"/>
  <c r="AB217" i="2"/>
  <c r="H8" i="4"/>
  <c r="B10" i="4"/>
  <c r="AA12" i="4"/>
  <c r="AB12" i="4" s="1"/>
  <c r="Q12" i="4"/>
  <c r="T15" i="4"/>
  <c r="D15" i="4"/>
  <c r="F15" i="4" s="1"/>
  <c r="Z15" i="4"/>
  <c r="AB15" i="4" s="1"/>
  <c r="B15" i="4"/>
  <c r="W15" i="4"/>
  <c r="D16" i="4"/>
  <c r="F16" i="4" s="1"/>
  <c r="P16" i="4"/>
  <c r="Z16" i="4"/>
  <c r="G17" i="4"/>
  <c r="S17" i="4"/>
  <c r="AC17" i="4"/>
  <c r="C19" i="4"/>
  <c r="E19" i="4" s="1"/>
  <c r="I21" i="4"/>
  <c r="J21" i="4" s="1"/>
  <c r="G23" i="4"/>
  <c r="U23" i="4"/>
  <c r="C24" i="4"/>
  <c r="E24" i="4" s="1"/>
  <c r="W25" i="4"/>
  <c r="H26" i="4"/>
  <c r="V26" i="4"/>
  <c r="D27" i="4"/>
  <c r="F27" i="4" s="1"/>
  <c r="S27" i="4"/>
  <c r="C33" i="4"/>
  <c r="E33" i="4" s="1"/>
  <c r="U33" i="4"/>
  <c r="AC34" i="4"/>
  <c r="B37" i="4"/>
  <c r="AC37" i="4"/>
  <c r="K43" i="4"/>
  <c r="L43" i="4" s="1"/>
  <c r="AA44" i="4"/>
  <c r="I39" i="4"/>
  <c r="J39" i="4" s="1"/>
  <c r="AB45" i="4"/>
  <c r="Q48" i="4"/>
  <c r="Z50" i="4"/>
  <c r="B50" i="4"/>
  <c r="O50" i="4"/>
  <c r="V50" i="4"/>
  <c r="Y50" i="4" s="1"/>
  <c r="C51" i="4"/>
  <c r="E51" i="4" s="1"/>
  <c r="O51" i="4"/>
  <c r="Y54" i="4"/>
  <c r="W54" i="4"/>
  <c r="T55" i="4"/>
  <c r="D55" i="4"/>
  <c r="F55" i="4" s="1"/>
  <c r="V55" i="4"/>
  <c r="C55" i="4"/>
  <c r="E55" i="4" s="1"/>
  <c r="G55" i="4"/>
  <c r="S55" i="4"/>
  <c r="I55" i="4"/>
  <c r="O55" i="4"/>
  <c r="AC55" i="4"/>
  <c r="D58" i="4"/>
  <c r="F58" i="4" s="1"/>
  <c r="S58" i="4"/>
  <c r="C59" i="4"/>
  <c r="E59" i="4" s="1"/>
  <c r="T59" i="4"/>
  <c r="G60" i="4"/>
  <c r="AA61" i="4"/>
  <c r="AB61" i="4" s="1"/>
  <c r="Y70" i="4"/>
  <c r="X70" i="4"/>
  <c r="W70" i="4"/>
  <c r="J70" i="4"/>
  <c r="T71" i="4"/>
  <c r="W71" i="4" s="1"/>
  <c r="D71" i="4"/>
  <c r="F71" i="4" s="1"/>
  <c r="V71" i="4"/>
  <c r="Y71" i="4" s="1"/>
  <c r="C71" i="4"/>
  <c r="E71" i="4" s="1"/>
  <c r="AC71" i="4"/>
  <c r="P71" i="4"/>
  <c r="B71" i="4"/>
  <c r="K71" i="4"/>
  <c r="L71" i="4" s="1"/>
  <c r="G71" i="4"/>
  <c r="Z71" i="4"/>
  <c r="S76" i="4"/>
  <c r="K76" i="4"/>
  <c r="L76" i="4" s="1"/>
  <c r="C76" i="4"/>
  <c r="E76" i="4" s="1"/>
  <c r="O76" i="4"/>
  <c r="AC76" i="4"/>
  <c r="D76" i="4"/>
  <c r="F76" i="4" s="1"/>
  <c r="P76" i="4"/>
  <c r="B76" i="4"/>
  <c r="V76" i="4"/>
  <c r="U76" i="4"/>
  <c r="I76" i="4"/>
  <c r="G76" i="4"/>
  <c r="AB84" i="4"/>
  <c r="Z39" i="4"/>
  <c r="AB39" i="4" s="1"/>
  <c r="B39" i="4"/>
  <c r="K39" i="4"/>
  <c r="L39" i="4" s="1"/>
  <c r="T39" i="4"/>
  <c r="W39" i="4" s="1"/>
  <c r="AC39" i="4"/>
  <c r="O49" i="4"/>
  <c r="G49" i="4"/>
  <c r="Z49" i="4"/>
  <c r="H49" i="4"/>
  <c r="K49" i="4"/>
  <c r="L49" i="4" s="1"/>
  <c r="U49" i="4"/>
  <c r="X49" i="4" s="1"/>
  <c r="P51" i="4"/>
  <c r="Z51" i="4"/>
  <c r="G58" i="4"/>
  <c r="T58" i="4"/>
  <c r="D59" i="4"/>
  <c r="F59" i="4" s="1"/>
  <c r="U59" i="4"/>
  <c r="I60" i="4"/>
  <c r="W64" i="4"/>
  <c r="Y64" i="4"/>
  <c r="AC66" i="4"/>
  <c r="U66" i="4"/>
  <c r="V66" i="4"/>
  <c r="C66" i="4"/>
  <c r="E66" i="4" s="1"/>
  <c r="S66" i="4"/>
  <c r="I66" i="4"/>
  <c r="H66" i="4"/>
  <c r="Z66" i="4"/>
  <c r="P66" i="4"/>
  <c r="T66" i="4"/>
  <c r="S68" i="4"/>
  <c r="K68" i="4"/>
  <c r="L68" i="4" s="1"/>
  <c r="C68" i="4"/>
  <c r="E68" i="4" s="1"/>
  <c r="I68" i="4"/>
  <c r="D68" i="4"/>
  <c r="F68" i="4" s="1"/>
  <c r="B68" i="4"/>
  <c r="U68" i="4"/>
  <c r="O68" i="4"/>
  <c r="V68" i="4"/>
  <c r="AB78" i="4"/>
  <c r="M84" i="4"/>
  <c r="Q84" i="4"/>
  <c r="AA84" i="4"/>
  <c r="I12" i="4"/>
  <c r="J12" i="4" s="1"/>
  <c r="I20" i="4"/>
  <c r="H25" i="4"/>
  <c r="P25" i="4"/>
  <c r="Q25" i="4" s="1"/>
  <c r="T29" i="4"/>
  <c r="D29" i="4"/>
  <c r="F29" i="4" s="1"/>
  <c r="S29" i="4"/>
  <c r="AC29" i="4"/>
  <c r="S35" i="4"/>
  <c r="Q36" i="4"/>
  <c r="C39" i="4"/>
  <c r="E39" i="4" s="1"/>
  <c r="U39" i="4"/>
  <c r="X39" i="4" s="1"/>
  <c r="AC40" i="4"/>
  <c r="U40" i="4"/>
  <c r="S40" i="4"/>
  <c r="T45" i="4"/>
  <c r="D45" i="4"/>
  <c r="F45" i="4" s="1"/>
  <c r="S45" i="4"/>
  <c r="AC45" i="4"/>
  <c r="B49" i="4"/>
  <c r="V49" i="4"/>
  <c r="Y49" i="4" s="1"/>
  <c r="D50" i="4"/>
  <c r="F50" i="4" s="1"/>
  <c r="G51" i="4"/>
  <c r="J54" i="4"/>
  <c r="I58" i="4"/>
  <c r="V58" i="4"/>
  <c r="G59" i="4"/>
  <c r="V59" i="4"/>
  <c r="B66" i="4"/>
  <c r="Z68" i="4"/>
  <c r="T69" i="4"/>
  <c r="I25" i="4"/>
  <c r="J25" i="4" s="1"/>
  <c r="O30" i="4"/>
  <c r="G30" i="4"/>
  <c r="S30" i="4"/>
  <c r="D39" i="4"/>
  <c r="F39" i="4" s="1"/>
  <c r="V39" i="4"/>
  <c r="Y39" i="4" s="1"/>
  <c r="P41" i="4"/>
  <c r="Q41" i="4" s="1"/>
  <c r="H41" i="4"/>
  <c r="S41" i="4"/>
  <c r="O46" i="4"/>
  <c r="G46" i="4"/>
  <c r="S46" i="4"/>
  <c r="T48" i="4"/>
  <c r="W48" i="4" s="1"/>
  <c r="D48" i="4"/>
  <c r="F48" i="4" s="1"/>
  <c r="I48" i="4"/>
  <c r="J48" i="4" s="1"/>
  <c r="K48" i="4"/>
  <c r="L48" i="4" s="1"/>
  <c r="V48" i="4"/>
  <c r="Y48" i="4" s="1"/>
  <c r="C49" i="4"/>
  <c r="E49" i="4" s="1"/>
  <c r="P50" i="4"/>
  <c r="H51" i="4"/>
  <c r="U55" i="4"/>
  <c r="Z59" i="4"/>
  <c r="V61" i="4"/>
  <c r="U61" i="4"/>
  <c r="C61" i="4"/>
  <c r="E61" i="4" s="1"/>
  <c r="T61" i="4"/>
  <c r="H61" i="4"/>
  <c r="B61" i="4"/>
  <c r="Q63" i="4"/>
  <c r="D66" i="4"/>
  <c r="F66" i="4" s="1"/>
  <c r="G68" i="4"/>
  <c r="AC68" i="4"/>
  <c r="P75" i="4"/>
  <c r="H75" i="4"/>
  <c r="Z75" i="4"/>
  <c r="G75" i="4"/>
  <c r="O75" i="4"/>
  <c r="U75" i="4"/>
  <c r="T75" i="4"/>
  <c r="W75" i="4" s="1"/>
  <c r="I75" i="4"/>
  <c r="AC75" i="4"/>
  <c r="D75" i="4"/>
  <c r="F75" i="4" s="1"/>
  <c r="C75" i="4"/>
  <c r="E75" i="4" s="1"/>
  <c r="B75" i="4"/>
  <c r="V75" i="4"/>
  <c r="K75" i="4"/>
  <c r="L75" i="4" s="1"/>
  <c r="T76" i="4"/>
  <c r="S86" i="4"/>
  <c r="K86" i="4"/>
  <c r="L86" i="4" s="1"/>
  <c r="C86" i="4"/>
  <c r="E86" i="4" s="1"/>
  <c r="I86" i="4"/>
  <c r="AC86" i="4"/>
  <c r="G86" i="4"/>
  <c r="Z86" i="4"/>
  <c r="P86" i="4"/>
  <c r="O86" i="4"/>
  <c r="B86" i="4"/>
  <c r="T86" i="4"/>
  <c r="H86" i="4"/>
  <c r="D86" i="4"/>
  <c r="F86" i="4" s="1"/>
  <c r="U86" i="4"/>
  <c r="C12" i="4"/>
  <c r="E12" i="4" s="1"/>
  <c r="K12" i="4"/>
  <c r="L12" i="4" s="1"/>
  <c r="C20" i="4"/>
  <c r="E20" i="4" s="1"/>
  <c r="K20" i="4"/>
  <c r="L20" i="4" s="1"/>
  <c r="B25" i="4"/>
  <c r="C29" i="4"/>
  <c r="E29" i="4" s="1"/>
  <c r="V29" i="4"/>
  <c r="B30" i="4"/>
  <c r="K30" i="4"/>
  <c r="L30" i="4" s="1"/>
  <c r="T30" i="4"/>
  <c r="AC30" i="4"/>
  <c r="C35" i="4"/>
  <c r="E35" i="4" s="1"/>
  <c r="U35" i="4"/>
  <c r="Y36" i="4"/>
  <c r="C40" i="4"/>
  <c r="E40" i="4" s="1"/>
  <c r="V40" i="4"/>
  <c r="B41" i="4"/>
  <c r="K41" i="4"/>
  <c r="L41" i="4" s="1"/>
  <c r="T41" i="4"/>
  <c r="AC41" i="4"/>
  <c r="W44" i="4"/>
  <c r="C45" i="4"/>
  <c r="E45" i="4" s="1"/>
  <c r="V45" i="4"/>
  <c r="B46" i="4"/>
  <c r="K46" i="4"/>
  <c r="L46" i="4" s="1"/>
  <c r="T46" i="4"/>
  <c r="AC46" i="4"/>
  <c r="B48" i="4"/>
  <c r="D49" i="4"/>
  <c r="F49" i="4" s="1"/>
  <c r="G50" i="4"/>
  <c r="I51" i="4"/>
  <c r="J51" i="4" s="1"/>
  <c r="S52" i="4"/>
  <c r="K52" i="4"/>
  <c r="L52" i="4" s="1"/>
  <c r="C52" i="4"/>
  <c r="E52" i="4" s="1"/>
  <c r="I52" i="4"/>
  <c r="D52" i="4"/>
  <c r="F52" i="4" s="1"/>
  <c r="X54" i="4"/>
  <c r="H55" i="4"/>
  <c r="M57" i="4"/>
  <c r="D61" i="4"/>
  <c r="F61" i="4" s="1"/>
  <c r="S61" i="4"/>
  <c r="G66" i="4"/>
  <c r="H68" i="4"/>
  <c r="V69" i="4"/>
  <c r="Z69" i="4"/>
  <c r="H69" i="4"/>
  <c r="AC69" i="4"/>
  <c r="P69" i="4"/>
  <c r="O69" i="4"/>
  <c r="D69" i="4"/>
  <c r="F69" i="4" s="1"/>
  <c r="B69" i="4"/>
  <c r="S69" i="4"/>
  <c r="G69" i="4"/>
  <c r="Z76" i="4"/>
  <c r="V95" i="4"/>
  <c r="U95" i="4"/>
  <c r="C95" i="4"/>
  <c r="E95" i="4" s="1"/>
  <c r="P95" i="4"/>
  <c r="G95" i="4"/>
  <c r="K95" i="4"/>
  <c r="L95" i="4" s="1"/>
  <c r="T95" i="4"/>
  <c r="I95" i="4"/>
  <c r="S95" i="4"/>
  <c r="H95" i="4"/>
  <c r="AC95" i="4"/>
  <c r="D95" i="4"/>
  <c r="F95" i="4" s="1"/>
  <c r="Z95" i="4"/>
  <c r="O95" i="4"/>
  <c r="B95" i="4"/>
  <c r="S60" i="4"/>
  <c r="K60" i="4"/>
  <c r="L60" i="4" s="1"/>
  <c r="C60" i="4"/>
  <c r="E60" i="4" s="1"/>
  <c r="AC60" i="4"/>
  <c r="H60" i="4"/>
  <c r="Z60" i="4"/>
  <c r="P60" i="4"/>
  <c r="U60" i="4"/>
  <c r="X67" i="4"/>
  <c r="J67" i="4"/>
  <c r="J73" i="4"/>
  <c r="Y73" i="4"/>
  <c r="W73" i="4"/>
  <c r="AC51" i="4"/>
  <c r="U51" i="4"/>
  <c r="X51" i="4" s="1"/>
  <c r="D51" i="4"/>
  <c r="F51" i="4" s="1"/>
  <c r="K51" i="4"/>
  <c r="L51" i="4" s="1"/>
  <c r="V51" i="4"/>
  <c r="Y51" i="4" s="1"/>
  <c r="AC58" i="4"/>
  <c r="U58" i="4"/>
  <c r="Z58" i="4"/>
  <c r="H58" i="4"/>
  <c r="C58" i="4"/>
  <c r="E58" i="4" s="1"/>
  <c r="P58" i="4"/>
  <c r="O58" i="4"/>
  <c r="P59" i="4"/>
  <c r="H59" i="4"/>
  <c r="O59" i="4"/>
  <c r="AC59" i="4"/>
  <c r="S59" i="4"/>
  <c r="I59" i="4"/>
  <c r="B60" i="4"/>
  <c r="T60" i="4"/>
  <c r="Y67" i="4"/>
  <c r="X75" i="4"/>
  <c r="Y75" i="4"/>
  <c r="J75" i="4"/>
  <c r="X90" i="4"/>
  <c r="J90" i="4"/>
  <c r="Q54" i="4"/>
  <c r="O56" i="4"/>
  <c r="G56" i="4"/>
  <c r="AC56" i="4"/>
  <c r="T56" i="4"/>
  <c r="K56" i="4"/>
  <c r="L56" i="4" s="1"/>
  <c r="B56" i="4"/>
  <c r="V56" i="4"/>
  <c r="Y56" i="4" s="1"/>
  <c r="C67" i="4"/>
  <c r="E67" i="4" s="1"/>
  <c r="O72" i="4"/>
  <c r="G72" i="4"/>
  <c r="U72" i="4"/>
  <c r="X72" i="4" s="1"/>
  <c r="C72" i="4"/>
  <c r="E72" i="4" s="1"/>
  <c r="AC72" i="4"/>
  <c r="T72" i="4"/>
  <c r="K72" i="4"/>
  <c r="L72" i="4" s="1"/>
  <c r="B72" i="4"/>
  <c r="Z72" i="4"/>
  <c r="C74" i="4"/>
  <c r="E74" i="4" s="1"/>
  <c r="O74" i="4"/>
  <c r="V77" i="4"/>
  <c r="Y77" i="4" s="1"/>
  <c r="D77" i="4"/>
  <c r="F77" i="4" s="1"/>
  <c r="U77" i="4"/>
  <c r="X77" i="4" s="1"/>
  <c r="C77" i="4"/>
  <c r="E77" i="4" s="1"/>
  <c r="O77" i="4"/>
  <c r="Q77" i="4" s="1"/>
  <c r="Z77" i="4"/>
  <c r="AB77" i="4" s="1"/>
  <c r="H81" i="4"/>
  <c r="U81" i="4"/>
  <c r="H82" i="4"/>
  <c r="T82" i="4"/>
  <c r="G83" i="4"/>
  <c r="W84" i="4"/>
  <c r="J84" i="4"/>
  <c r="AA89" i="4"/>
  <c r="K91" i="4"/>
  <c r="L91" i="4" s="1"/>
  <c r="B92" i="4"/>
  <c r="AB93" i="4"/>
  <c r="Q78" i="4"/>
  <c r="AA78" i="4"/>
  <c r="K81" i="4"/>
  <c r="L81" i="4" s="1"/>
  <c r="Z82" i="4"/>
  <c r="Z83" i="4"/>
  <c r="O90" i="4"/>
  <c r="G90" i="4"/>
  <c r="AC90" i="4"/>
  <c r="T90" i="4"/>
  <c r="W90" i="4" s="1"/>
  <c r="K90" i="4"/>
  <c r="L90" i="4" s="1"/>
  <c r="B90" i="4"/>
  <c r="Z90" i="4"/>
  <c r="P90" i="4"/>
  <c r="D90" i="4"/>
  <c r="F90" i="4" s="1"/>
  <c r="C90" i="4"/>
  <c r="E90" i="4" s="1"/>
  <c r="U90" i="4"/>
  <c r="V90" i="4"/>
  <c r="Y90" i="4" s="1"/>
  <c r="AA74" i="4"/>
  <c r="Q74" i="4"/>
  <c r="K82" i="4"/>
  <c r="L82" i="4" s="1"/>
  <c r="V87" i="4"/>
  <c r="Z87" i="4"/>
  <c r="H87" i="4"/>
  <c r="T87" i="4"/>
  <c r="AC87" i="4"/>
  <c r="S87" i="4"/>
  <c r="I87" i="4"/>
  <c r="G87" i="4"/>
  <c r="O87" i="4"/>
  <c r="D87" i="4"/>
  <c r="F87" i="4" s="1"/>
  <c r="U87" i="4"/>
  <c r="Q88" i="4"/>
  <c r="AA88" i="4"/>
  <c r="AB88" i="4" s="1"/>
  <c r="T91" i="4"/>
  <c r="K92" i="4"/>
  <c r="L92" i="4" s="1"/>
  <c r="AA111" i="4"/>
  <c r="Q62" i="4"/>
  <c r="AA62" i="4"/>
  <c r="AB62" i="4" s="1"/>
  <c r="O64" i="4"/>
  <c r="G64" i="4"/>
  <c r="P64" i="4"/>
  <c r="K64" i="4"/>
  <c r="L64" i="4" s="1"/>
  <c r="U64" i="4"/>
  <c r="X64" i="4" s="1"/>
  <c r="G67" i="4"/>
  <c r="Q70" i="4"/>
  <c r="W72" i="4"/>
  <c r="J74" i="4"/>
  <c r="W77" i="4"/>
  <c r="O80" i="4"/>
  <c r="G80" i="4"/>
  <c r="I80" i="4"/>
  <c r="Z80" i="4"/>
  <c r="H80" i="4"/>
  <c r="P80" i="4"/>
  <c r="AC80" i="4"/>
  <c r="B87" i="4"/>
  <c r="H90" i="4"/>
  <c r="Z81" i="4"/>
  <c r="B81" i="4"/>
  <c r="P81" i="4"/>
  <c r="G81" i="4"/>
  <c r="O81" i="4"/>
  <c r="AC82" i="4"/>
  <c r="U82" i="4"/>
  <c r="O82" i="4"/>
  <c r="D82" i="4"/>
  <c r="F82" i="4" s="1"/>
  <c r="V82" i="4"/>
  <c r="C82" i="4"/>
  <c r="E82" i="4" s="1"/>
  <c r="P83" i="4"/>
  <c r="H83" i="4"/>
  <c r="V83" i="4"/>
  <c r="D83" i="4"/>
  <c r="F83" i="4" s="1"/>
  <c r="U83" i="4"/>
  <c r="C83" i="4"/>
  <c r="E83" i="4" s="1"/>
  <c r="AC83" i="4"/>
  <c r="T83" i="4"/>
  <c r="K83" i="4"/>
  <c r="L83" i="4" s="1"/>
  <c r="B83" i="4"/>
  <c r="P85" i="4"/>
  <c r="H85" i="4"/>
  <c r="AC85" i="4"/>
  <c r="T85" i="4"/>
  <c r="K85" i="4"/>
  <c r="L85" i="4" s="1"/>
  <c r="B85" i="4"/>
  <c r="Z85" i="4"/>
  <c r="O85" i="4"/>
  <c r="D85" i="4"/>
  <c r="F85" i="4" s="1"/>
  <c r="C85" i="4"/>
  <c r="E85" i="4" s="1"/>
  <c r="U85" i="4"/>
  <c r="S85" i="4"/>
  <c r="X89" i="4"/>
  <c r="J89" i="4"/>
  <c r="Z91" i="4"/>
  <c r="B91" i="4"/>
  <c r="S91" i="4"/>
  <c r="I91" i="4"/>
  <c r="AC91" i="4"/>
  <c r="G91" i="4"/>
  <c r="P91" i="4"/>
  <c r="O91" i="4"/>
  <c r="C91" i="4"/>
  <c r="E91" i="4" s="1"/>
  <c r="V91" i="4"/>
  <c r="X93" i="4"/>
  <c r="Y93" i="4"/>
  <c r="J93" i="4"/>
  <c r="W56" i="4"/>
  <c r="Z57" i="4"/>
  <c r="AB57" i="4" s="1"/>
  <c r="B57" i="4"/>
  <c r="S57" i="4"/>
  <c r="I57" i="4"/>
  <c r="V57" i="4"/>
  <c r="T63" i="4"/>
  <c r="W63" i="4" s="1"/>
  <c r="D63" i="4"/>
  <c r="F63" i="4" s="1"/>
  <c r="Z63" i="4"/>
  <c r="AB63" i="4" s="1"/>
  <c r="H63" i="4"/>
  <c r="K63" i="4"/>
  <c r="L63" i="4" s="1"/>
  <c r="V63" i="4"/>
  <c r="Y63" i="4" s="1"/>
  <c r="C64" i="4"/>
  <c r="E64" i="4" s="1"/>
  <c r="AC74" i="4"/>
  <c r="U74" i="4"/>
  <c r="X74" i="4" s="1"/>
  <c r="I74" i="4"/>
  <c r="Z74" i="4"/>
  <c r="H74" i="4"/>
  <c r="C80" i="4"/>
  <c r="E80" i="4" s="1"/>
  <c r="S80" i="4"/>
  <c r="C81" i="4"/>
  <c r="E81" i="4" s="1"/>
  <c r="S81" i="4"/>
  <c r="B82" i="4"/>
  <c r="V85" i="4"/>
  <c r="D91" i="4"/>
  <c r="F91" i="4" s="1"/>
  <c r="P67" i="4"/>
  <c r="H67" i="4"/>
  <c r="AC67" i="4"/>
  <c r="T67" i="4"/>
  <c r="W67" i="4" s="1"/>
  <c r="K67" i="4"/>
  <c r="L67" i="4" s="1"/>
  <c r="B67" i="4"/>
  <c r="V67" i="4"/>
  <c r="D81" i="4"/>
  <c r="F81" i="4" s="1"/>
  <c r="T81" i="4"/>
  <c r="G82" i="4"/>
  <c r="S82" i="4"/>
  <c r="S83" i="4"/>
  <c r="G85" i="4"/>
  <c r="K87" i="4"/>
  <c r="L87" i="4" s="1"/>
  <c r="AB89" i="4"/>
  <c r="H91" i="4"/>
  <c r="AC92" i="4"/>
  <c r="U92" i="4"/>
  <c r="Z92" i="4"/>
  <c r="H92" i="4"/>
  <c r="T92" i="4"/>
  <c r="S92" i="4"/>
  <c r="I92" i="4"/>
  <c r="G92" i="4"/>
  <c r="O92" i="4"/>
  <c r="D92" i="4"/>
  <c r="F92" i="4" s="1"/>
  <c r="V92" i="4"/>
  <c r="W93" i="4"/>
  <c r="AA94" i="4"/>
  <c r="Q94" i="4"/>
  <c r="M94" i="4"/>
  <c r="AC100" i="4"/>
  <c r="U100" i="4"/>
  <c r="V100" i="4"/>
  <c r="C100" i="4"/>
  <c r="E100" i="4" s="1"/>
  <c r="I100" i="4"/>
  <c r="P100" i="4"/>
  <c r="G100" i="4"/>
  <c r="O100" i="4"/>
  <c r="P101" i="4"/>
  <c r="H101" i="4"/>
  <c r="AC101" i="4"/>
  <c r="T101" i="4"/>
  <c r="K101" i="4"/>
  <c r="L101" i="4" s="1"/>
  <c r="B101" i="4"/>
  <c r="Z101" i="4"/>
  <c r="G101" i="4"/>
  <c r="O101" i="4"/>
  <c r="S102" i="4"/>
  <c r="K102" i="4"/>
  <c r="L102" i="4" s="1"/>
  <c r="C102" i="4"/>
  <c r="E102" i="4" s="1"/>
  <c r="I102" i="4"/>
  <c r="O102" i="4"/>
  <c r="V102" i="4"/>
  <c r="D102" i="4"/>
  <c r="F102" i="4" s="1"/>
  <c r="P102" i="4"/>
  <c r="V103" i="4"/>
  <c r="Z103" i="4"/>
  <c r="H103" i="4"/>
  <c r="D103" i="4"/>
  <c r="F103" i="4" s="1"/>
  <c r="AC103" i="4"/>
  <c r="T103" i="4"/>
  <c r="K103" i="4"/>
  <c r="L103" i="4" s="1"/>
  <c r="B103" i="4"/>
  <c r="P103" i="4"/>
  <c r="W109" i="4"/>
  <c r="J109" i="4"/>
  <c r="Z113" i="4"/>
  <c r="B113" i="4"/>
  <c r="O113" i="4"/>
  <c r="P113" i="4"/>
  <c r="D113" i="4"/>
  <c r="F113" i="4" s="1"/>
  <c r="C113" i="4"/>
  <c r="E113" i="4" s="1"/>
  <c r="U113" i="4"/>
  <c r="K113" i="4"/>
  <c r="L113" i="4" s="1"/>
  <c r="T113" i="4"/>
  <c r="AC113" i="4"/>
  <c r="S113" i="4"/>
  <c r="H113" i="4"/>
  <c r="Q96" i="4"/>
  <c r="B100" i="4"/>
  <c r="C101" i="4"/>
  <c r="E101" i="4" s="1"/>
  <c r="B102" i="4"/>
  <c r="C103" i="4"/>
  <c r="E103" i="4" s="1"/>
  <c r="G107" i="4"/>
  <c r="G113" i="4"/>
  <c r="T97" i="4"/>
  <c r="D97" i="4"/>
  <c r="F97" i="4" s="1"/>
  <c r="Z97" i="4"/>
  <c r="H97" i="4"/>
  <c r="U97" i="4"/>
  <c r="K97" i="4"/>
  <c r="L97" i="4" s="1"/>
  <c r="B97" i="4"/>
  <c r="J99" i="4"/>
  <c r="D100" i="4"/>
  <c r="F100" i="4" s="1"/>
  <c r="S100" i="4"/>
  <c r="D101" i="4"/>
  <c r="F101" i="4" s="1"/>
  <c r="S101" i="4"/>
  <c r="T102" i="4"/>
  <c r="S103" i="4"/>
  <c r="K107" i="4"/>
  <c r="L107" i="4" s="1"/>
  <c r="AC107" i="4"/>
  <c r="I113" i="4"/>
  <c r="T119" i="4"/>
  <c r="D119" i="4"/>
  <c r="F119" i="4" s="1"/>
  <c r="AC119" i="4"/>
  <c r="I119" i="4"/>
  <c r="S119" i="4"/>
  <c r="G119" i="4"/>
  <c r="P119" i="4"/>
  <c r="C119" i="4"/>
  <c r="E119" i="4" s="1"/>
  <c r="Z119" i="4"/>
  <c r="O119" i="4"/>
  <c r="B119" i="4"/>
  <c r="K119" i="4"/>
  <c r="L119" i="4" s="1"/>
  <c r="V119" i="4"/>
  <c r="U119" i="4"/>
  <c r="H119" i="4"/>
  <c r="Y62" i="4"/>
  <c r="I73" i="4"/>
  <c r="Y78" i="4"/>
  <c r="H79" i="4"/>
  <c r="Z79" i="4"/>
  <c r="AB79" i="4" s="1"/>
  <c r="Y88" i="4"/>
  <c r="W88" i="4"/>
  <c r="S94" i="4"/>
  <c r="K94" i="4"/>
  <c r="L94" i="4" s="1"/>
  <c r="C94" i="4"/>
  <c r="E94" i="4" s="1"/>
  <c r="Z94" i="4"/>
  <c r="AB94" i="4" s="1"/>
  <c r="C97" i="4"/>
  <c r="E97" i="4" s="1"/>
  <c r="O97" i="4"/>
  <c r="T100" i="4"/>
  <c r="U101" i="4"/>
  <c r="G102" i="4"/>
  <c r="U102" i="4"/>
  <c r="G103" i="4"/>
  <c r="U103" i="4"/>
  <c r="S108" i="4"/>
  <c r="K108" i="4"/>
  <c r="L108" i="4" s="1"/>
  <c r="C108" i="4"/>
  <c r="E108" i="4" s="1"/>
  <c r="O108" i="4"/>
  <c r="Q108" i="4" s="1"/>
  <c r="T108" i="4"/>
  <c r="I108" i="4"/>
  <c r="AC108" i="4"/>
  <c r="H108" i="4"/>
  <c r="Z108" i="4"/>
  <c r="P108" i="4"/>
  <c r="B108" i="4"/>
  <c r="V108" i="4"/>
  <c r="W114" i="4"/>
  <c r="J114" i="4"/>
  <c r="Q129" i="4"/>
  <c r="Z73" i="4"/>
  <c r="AB73" i="4" s="1"/>
  <c r="B73" i="4"/>
  <c r="K73" i="4"/>
  <c r="L73" i="4" s="1"/>
  <c r="T73" i="4"/>
  <c r="AC73" i="4"/>
  <c r="AC84" i="4"/>
  <c r="U84" i="4"/>
  <c r="X84" i="4" s="1"/>
  <c r="V84" i="4"/>
  <c r="Y84" i="4" s="1"/>
  <c r="C84" i="4"/>
  <c r="E84" i="4" s="1"/>
  <c r="K84" i="4"/>
  <c r="L84" i="4" s="1"/>
  <c r="T89" i="4"/>
  <c r="W89" i="4" s="1"/>
  <c r="D89" i="4"/>
  <c r="F89" i="4" s="1"/>
  <c r="V89" i="4"/>
  <c r="Y89" i="4" s="1"/>
  <c r="C89" i="4"/>
  <c r="E89" i="4" s="1"/>
  <c r="K89" i="4"/>
  <c r="L89" i="4" s="1"/>
  <c r="P93" i="4"/>
  <c r="H93" i="4"/>
  <c r="O93" i="4"/>
  <c r="Q93" i="4" s="1"/>
  <c r="K93" i="4"/>
  <c r="L93" i="4" s="1"/>
  <c r="U93" i="4"/>
  <c r="P97" i="4"/>
  <c r="AC97" i="4"/>
  <c r="AA99" i="4"/>
  <c r="Q99" i="4"/>
  <c r="H100" i="4"/>
  <c r="I101" i="4"/>
  <c r="V101" i="4"/>
  <c r="H102" i="4"/>
  <c r="I103" i="4"/>
  <c r="Y104" i="4"/>
  <c r="W104" i="4"/>
  <c r="T105" i="4"/>
  <c r="D105" i="4"/>
  <c r="F105" i="4" s="1"/>
  <c r="V105" i="4"/>
  <c r="C105" i="4"/>
  <c r="E105" i="4" s="1"/>
  <c r="U105" i="4"/>
  <c r="K105" i="4"/>
  <c r="L105" i="4" s="1"/>
  <c r="B105" i="4"/>
  <c r="I105" i="4"/>
  <c r="P105" i="4"/>
  <c r="G105" i="4"/>
  <c r="S105" i="4"/>
  <c r="Q116" i="4"/>
  <c r="T79" i="4"/>
  <c r="D79" i="4"/>
  <c r="F79" i="4" s="1"/>
  <c r="S79" i="4"/>
  <c r="AC79" i="4"/>
  <c r="X99" i="4"/>
  <c r="Q104" i="4"/>
  <c r="AA104" i="4"/>
  <c r="AB104" i="4" s="1"/>
  <c r="AA108" i="4"/>
  <c r="AA109" i="4"/>
  <c r="AB109" i="4" s="1"/>
  <c r="V113" i="4"/>
  <c r="P115" i="4"/>
  <c r="H115" i="4"/>
  <c r="U115" i="4"/>
  <c r="C115" i="4"/>
  <c r="E115" i="4" s="1"/>
  <c r="T115" i="4"/>
  <c r="AC115" i="4"/>
  <c r="S115" i="4"/>
  <c r="I115" i="4"/>
  <c r="G115" i="4"/>
  <c r="Z115" i="4"/>
  <c r="O115" i="4"/>
  <c r="D115" i="4"/>
  <c r="F115" i="4" s="1"/>
  <c r="B115" i="4"/>
  <c r="G97" i="4"/>
  <c r="S97" i="4"/>
  <c r="K100" i="4"/>
  <c r="L100" i="4" s="1"/>
  <c r="Z100" i="4"/>
  <c r="Z102" i="4"/>
  <c r="Z107" i="4"/>
  <c r="B107" i="4"/>
  <c r="S107" i="4"/>
  <c r="I107" i="4"/>
  <c r="H107" i="4"/>
  <c r="O107" i="4"/>
  <c r="V107" i="4"/>
  <c r="D107" i="4"/>
  <c r="F107" i="4" s="1"/>
  <c r="T107" i="4"/>
  <c r="O98" i="4"/>
  <c r="G98" i="4"/>
  <c r="S98" i="4"/>
  <c r="C111" i="4"/>
  <c r="E111" i="4" s="1"/>
  <c r="P112" i="4"/>
  <c r="P117" i="4"/>
  <c r="Q117" i="4" s="1"/>
  <c r="Z117" i="4"/>
  <c r="AB117" i="4" s="1"/>
  <c r="AA118" i="4"/>
  <c r="AB118" i="4" s="1"/>
  <c r="W120" i="4"/>
  <c r="Y120" i="4"/>
  <c r="J120" i="4"/>
  <c r="AC122" i="4"/>
  <c r="U122" i="4"/>
  <c r="O122" i="4"/>
  <c r="S122" i="4"/>
  <c r="I122" i="4"/>
  <c r="C122" i="4"/>
  <c r="E122" i="4" s="1"/>
  <c r="P122" i="4"/>
  <c r="Q122" i="4" s="1"/>
  <c r="Q125" i="4"/>
  <c r="K129" i="4"/>
  <c r="L129" i="4" s="1"/>
  <c r="G131" i="4"/>
  <c r="AA135" i="4"/>
  <c r="AC114" i="4"/>
  <c r="U114" i="4"/>
  <c r="X114" i="4" s="1"/>
  <c r="D114" i="4"/>
  <c r="F114" i="4" s="1"/>
  <c r="K114" i="4"/>
  <c r="L114" i="4" s="1"/>
  <c r="V114" i="4"/>
  <c r="Y114" i="4" s="1"/>
  <c r="J121" i="4"/>
  <c r="Y121" i="4"/>
  <c r="Z124" i="4"/>
  <c r="AB127" i="4"/>
  <c r="Z99" i="4"/>
  <c r="AB99" i="4" s="1"/>
  <c r="B99" i="4"/>
  <c r="K99" i="4"/>
  <c r="L99" i="4" s="1"/>
  <c r="T99" i="4"/>
  <c r="W99" i="4" s="1"/>
  <c r="AC99" i="4"/>
  <c r="H106" i="4"/>
  <c r="Q110" i="4"/>
  <c r="P111" i="4"/>
  <c r="Q111" i="4" s="1"/>
  <c r="Z111" i="4"/>
  <c r="AB111" i="4" s="1"/>
  <c r="I112" i="4"/>
  <c r="S112" i="4"/>
  <c r="B114" i="4"/>
  <c r="H117" i="4"/>
  <c r="S117" i="4"/>
  <c r="Y118" i="4"/>
  <c r="X118" i="4"/>
  <c r="H120" i="4"/>
  <c r="D122" i="4"/>
  <c r="F122" i="4" s="1"/>
  <c r="AB139" i="4"/>
  <c r="W147" i="4"/>
  <c r="S124" i="4"/>
  <c r="K124" i="4"/>
  <c r="L124" i="4" s="1"/>
  <c r="C124" i="4"/>
  <c r="E124" i="4" s="1"/>
  <c r="U124" i="4"/>
  <c r="B124" i="4"/>
  <c r="D124" i="4"/>
  <c r="F124" i="4" s="1"/>
  <c r="AC124" i="4"/>
  <c r="H124" i="4"/>
  <c r="P124" i="4"/>
  <c r="Y133" i="4"/>
  <c r="W133" i="4"/>
  <c r="O106" i="4"/>
  <c r="G106" i="4"/>
  <c r="S106" i="4"/>
  <c r="Y110" i="4"/>
  <c r="H111" i="4"/>
  <c r="S111" i="4"/>
  <c r="O112" i="4"/>
  <c r="G112" i="4"/>
  <c r="Z112" i="4"/>
  <c r="H112" i="4"/>
  <c r="K112" i="4"/>
  <c r="L112" i="4" s="1"/>
  <c r="U112" i="4"/>
  <c r="P114" i="4"/>
  <c r="Z114" i="4"/>
  <c r="V117" i="4"/>
  <c r="I117" i="4"/>
  <c r="K117" i="4"/>
  <c r="L117" i="4" s="1"/>
  <c r="U117" i="4"/>
  <c r="W121" i="4"/>
  <c r="Z129" i="4"/>
  <c r="AB129" i="4" s="1"/>
  <c r="B129" i="4"/>
  <c r="U129" i="4"/>
  <c r="C129" i="4"/>
  <c r="E129" i="4" s="1"/>
  <c r="AC129" i="4"/>
  <c r="S129" i="4"/>
  <c r="H129" i="4"/>
  <c r="P129" i="4"/>
  <c r="D129" i="4"/>
  <c r="F129" i="4" s="1"/>
  <c r="T129" i="4"/>
  <c r="P131" i="4"/>
  <c r="H131" i="4"/>
  <c r="I131" i="4"/>
  <c r="V131" i="4"/>
  <c r="B131" i="4"/>
  <c r="T131" i="4"/>
  <c r="O131" i="4"/>
  <c r="Y134" i="4"/>
  <c r="X134" i="4"/>
  <c r="W134" i="4"/>
  <c r="Y96" i="4"/>
  <c r="P98" i="4"/>
  <c r="B106" i="4"/>
  <c r="K106" i="4"/>
  <c r="L106" i="4" s="1"/>
  <c r="T106" i="4"/>
  <c r="AC106" i="4"/>
  <c r="V109" i="4"/>
  <c r="Y109" i="4" s="1"/>
  <c r="D109" i="4"/>
  <c r="F109" i="4" s="1"/>
  <c r="K109" i="4"/>
  <c r="L109" i="4" s="1"/>
  <c r="U109" i="4"/>
  <c r="X109" i="4" s="1"/>
  <c r="B112" i="4"/>
  <c r="V112" i="4"/>
  <c r="G114" i="4"/>
  <c r="B117" i="4"/>
  <c r="M118" i="4"/>
  <c r="O120" i="4"/>
  <c r="G120" i="4"/>
  <c r="I120" i="4"/>
  <c r="D120" i="4"/>
  <c r="F120" i="4" s="1"/>
  <c r="T120" i="4"/>
  <c r="X121" i="4"/>
  <c r="AA123" i="4"/>
  <c r="AB123" i="4" s="1"/>
  <c r="Q123" i="4"/>
  <c r="T124" i="4"/>
  <c r="X127" i="4"/>
  <c r="Y127" i="4"/>
  <c r="V129" i="4"/>
  <c r="C131" i="4"/>
  <c r="E131" i="4" s="1"/>
  <c r="S131" i="4"/>
  <c r="Q134" i="4"/>
  <c r="Q139" i="4"/>
  <c r="AA140" i="4"/>
  <c r="Q140" i="4"/>
  <c r="T111" i="4"/>
  <c r="D111" i="4"/>
  <c r="F111" i="4" s="1"/>
  <c r="I111" i="4"/>
  <c r="K111" i="4"/>
  <c r="L111" i="4" s="1"/>
  <c r="V111" i="4"/>
  <c r="H114" i="4"/>
  <c r="W123" i="4"/>
  <c r="G124" i="4"/>
  <c r="V124" i="4"/>
  <c r="AB125" i="4"/>
  <c r="W128" i="4"/>
  <c r="AA122" i="4"/>
  <c r="AB122" i="4" s="1"/>
  <c r="I124" i="4"/>
  <c r="J134" i="4"/>
  <c r="J143" i="4"/>
  <c r="W144" i="4"/>
  <c r="Z121" i="4"/>
  <c r="B121" i="4"/>
  <c r="P121" i="4"/>
  <c r="G121" i="4"/>
  <c r="V121" i="4"/>
  <c r="Y126" i="4"/>
  <c r="I127" i="4"/>
  <c r="J127" i="4" s="1"/>
  <c r="O128" i="4"/>
  <c r="G128" i="4"/>
  <c r="V128" i="4"/>
  <c r="Y128" i="4" s="1"/>
  <c r="D128" i="4"/>
  <c r="F128" i="4" s="1"/>
  <c r="K128" i="4"/>
  <c r="L128" i="4" s="1"/>
  <c r="U128" i="4"/>
  <c r="X128" i="4" s="1"/>
  <c r="I132" i="4"/>
  <c r="V133" i="4"/>
  <c r="O133" i="4"/>
  <c r="K133" i="4"/>
  <c r="L133" i="4" s="1"/>
  <c r="U133" i="4"/>
  <c r="X133" i="4" s="1"/>
  <c r="W136" i="4"/>
  <c r="Z137" i="4"/>
  <c r="B137" i="4"/>
  <c r="P137" i="4"/>
  <c r="G137" i="4"/>
  <c r="O137" i="4"/>
  <c r="AA139" i="4"/>
  <c r="AA141" i="4"/>
  <c r="AB141" i="4" s="1"/>
  <c r="Q141" i="4"/>
  <c r="Y142" i="4"/>
  <c r="X142" i="4"/>
  <c r="W142" i="4"/>
  <c r="Y143" i="4"/>
  <c r="W143" i="4"/>
  <c r="X143" i="4"/>
  <c r="T127" i="4"/>
  <c r="W127" i="4" s="1"/>
  <c r="D127" i="4"/>
  <c r="F127" i="4" s="1"/>
  <c r="O127" i="4"/>
  <c r="Q127" i="4" s="1"/>
  <c r="K127" i="4"/>
  <c r="L127" i="4" s="1"/>
  <c r="V127" i="4"/>
  <c r="Q130" i="4"/>
  <c r="AA130" i="4"/>
  <c r="AB130" i="4" s="1"/>
  <c r="S132" i="4"/>
  <c r="K132" i="4"/>
  <c r="L132" i="4" s="1"/>
  <c r="C132" i="4"/>
  <c r="E132" i="4" s="1"/>
  <c r="P132" i="4"/>
  <c r="G132" i="4"/>
  <c r="V132" i="4"/>
  <c r="AC138" i="4"/>
  <c r="U138" i="4"/>
  <c r="O138" i="4"/>
  <c r="D138" i="4"/>
  <c r="F138" i="4" s="1"/>
  <c r="V138" i="4"/>
  <c r="C138" i="4"/>
  <c r="E138" i="4" s="1"/>
  <c r="P139" i="4"/>
  <c r="H139" i="4"/>
  <c r="V139" i="4"/>
  <c r="D139" i="4"/>
  <c r="F139" i="4" s="1"/>
  <c r="U139" i="4"/>
  <c r="C139" i="4"/>
  <c r="E139" i="4" s="1"/>
  <c r="AC139" i="4"/>
  <c r="T139" i="4"/>
  <c r="K139" i="4"/>
  <c r="L139" i="4" s="1"/>
  <c r="B139" i="4"/>
  <c r="AB140" i="4"/>
  <c r="AB135" i="4"/>
  <c r="J137" i="4"/>
  <c r="Y137" i="4"/>
  <c r="X137" i="4"/>
  <c r="V144" i="4"/>
  <c r="Y144" i="4" s="1"/>
  <c r="T144" i="4"/>
  <c r="D144" i="4"/>
  <c r="F144" i="4" s="1"/>
  <c r="AC144" i="4"/>
  <c r="H144" i="4"/>
  <c r="Z144" i="4"/>
  <c r="P144" i="4"/>
  <c r="K144" i="4"/>
  <c r="L144" i="4" s="1"/>
  <c r="I144" i="4"/>
  <c r="J144" i="4" s="1"/>
  <c r="U144" i="4"/>
  <c r="X144" i="4" s="1"/>
  <c r="G144" i="4"/>
  <c r="Q158" i="4"/>
  <c r="S116" i="4"/>
  <c r="K116" i="4"/>
  <c r="L116" i="4" s="1"/>
  <c r="C116" i="4"/>
  <c r="E116" i="4" s="1"/>
  <c r="T116" i="4"/>
  <c r="AC116" i="4"/>
  <c r="P123" i="4"/>
  <c r="H123" i="4"/>
  <c r="V123" i="4"/>
  <c r="Y123" i="4" s="1"/>
  <c r="D123" i="4"/>
  <c r="F123" i="4" s="1"/>
  <c r="K123" i="4"/>
  <c r="L123" i="4" s="1"/>
  <c r="U123" i="4"/>
  <c r="X123" i="4" s="1"/>
  <c r="W126" i="4"/>
  <c r="C127" i="4"/>
  <c r="E127" i="4" s="1"/>
  <c r="D132" i="4"/>
  <c r="F132" i="4" s="1"/>
  <c r="G133" i="4"/>
  <c r="O136" i="4"/>
  <c r="G136" i="4"/>
  <c r="I136" i="4"/>
  <c r="J136" i="4" s="1"/>
  <c r="Z136" i="4"/>
  <c r="H136" i="4"/>
  <c r="X136" i="4"/>
  <c r="H137" i="4"/>
  <c r="T137" i="4"/>
  <c r="W137" i="4" s="1"/>
  <c r="G138" i="4"/>
  <c r="S138" i="4"/>
  <c r="S139" i="4"/>
  <c r="J142" i="4"/>
  <c r="B144" i="4"/>
  <c r="O147" i="4"/>
  <c r="G147" i="4"/>
  <c r="AC147" i="4"/>
  <c r="U147" i="4"/>
  <c r="X147" i="4" s="1"/>
  <c r="Z147" i="4"/>
  <c r="P147" i="4"/>
  <c r="D147" i="4"/>
  <c r="F147" i="4" s="1"/>
  <c r="C147" i="4"/>
  <c r="E147" i="4" s="1"/>
  <c r="B147" i="4"/>
  <c r="K147" i="4"/>
  <c r="L147" i="4" s="1"/>
  <c r="I147" i="4"/>
  <c r="J147" i="4" s="1"/>
  <c r="V147" i="4"/>
  <c r="Y147" i="4" s="1"/>
  <c r="H147" i="4"/>
  <c r="T147" i="4"/>
  <c r="C144" i="4"/>
  <c r="E144" i="4" s="1"/>
  <c r="AA143" i="4"/>
  <c r="AB143" i="4" s="1"/>
  <c r="Q143" i="4"/>
  <c r="S159" i="4"/>
  <c r="K159" i="4"/>
  <c r="L159" i="4" s="1"/>
  <c r="C159" i="4"/>
  <c r="E159" i="4" s="1"/>
  <c r="I159" i="4"/>
  <c r="P159" i="4"/>
  <c r="G159" i="4"/>
  <c r="V159" i="4"/>
  <c r="U159" i="4"/>
  <c r="H159" i="4"/>
  <c r="T159" i="4"/>
  <c r="AC159" i="4"/>
  <c r="O159" i="4"/>
  <c r="D159" i="4"/>
  <c r="F159" i="4" s="1"/>
  <c r="Z159" i="4"/>
  <c r="B159" i="4"/>
  <c r="X160" i="4"/>
  <c r="W160" i="4"/>
  <c r="J160" i="4"/>
  <c r="AC149" i="4"/>
  <c r="U149" i="4"/>
  <c r="S149" i="4"/>
  <c r="K149" i="4"/>
  <c r="L149" i="4" s="1"/>
  <c r="C149" i="4"/>
  <c r="E149" i="4" s="1"/>
  <c r="V149" i="4"/>
  <c r="T149" i="4"/>
  <c r="I149" i="4"/>
  <c r="H149" i="4"/>
  <c r="P149" i="4"/>
  <c r="Q149" i="4" s="1"/>
  <c r="Y151" i="4"/>
  <c r="X151" i="4"/>
  <c r="W151" i="4"/>
  <c r="O156" i="4"/>
  <c r="AA162" i="4"/>
  <c r="S140" i="4"/>
  <c r="K140" i="4"/>
  <c r="L140" i="4" s="1"/>
  <c r="C140" i="4"/>
  <c r="E140" i="4" s="1"/>
  <c r="T140" i="4"/>
  <c r="AC140" i="4"/>
  <c r="B149" i="4"/>
  <c r="V152" i="4"/>
  <c r="T152" i="4"/>
  <c r="D152" i="4"/>
  <c r="F152" i="4" s="1"/>
  <c r="AC152" i="4"/>
  <c r="H152" i="4"/>
  <c r="G152" i="4"/>
  <c r="Z152" i="4"/>
  <c r="P152" i="4"/>
  <c r="S152" i="4"/>
  <c r="Q154" i="4"/>
  <c r="AA160" i="4"/>
  <c r="S125" i="4"/>
  <c r="Q126" i="4"/>
  <c r="AC130" i="4"/>
  <c r="U130" i="4"/>
  <c r="S130" i="4"/>
  <c r="T135" i="4"/>
  <c r="D135" i="4"/>
  <c r="F135" i="4" s="1"/>
  <c r="S135" i="4"/>
  <c r="AC135" i="4"/>
  <c r="B140" i="4"/>
  <c r="U140" i="4"/>
  <c r="S141" i="4"/>
  <c r="Q142" i="4"/>
  <c r="X146" i="4"/>
  <c r="D149" i="4"/>
  <c r="F149" i="4" s="1"/>
  <c r="W150" i="4"/>
  <c r="B152" i="4"/>
  <c r="U152" i="4"/>
  <c r="W155" i="4"/>
  <c r="Y155" i="4"/>
  <c r="X155" i="4"/>
  <c r="Y146" i="4"/>
  <c r="Z148" i="4"/>
  <c r="B148" i="4"/>
  <c r="P148" i="4"/>
  <c r="H148" i="4"/>
  <c r="AC148" i="4"/>
  <c r="S148" i="4"/>
  <c r="G148" i="4"/>
  <c r="O148" i="4"/>
  <c r="T148" i="4"/>
  <c r="C152" i="4"/>
  <c r="E152" i="4" s="1"/>
  <c r="X158" i="4"/>
  <c r="Y158" i="4"/>
  <c r="AA149" i="4"/>
  <c r="AB149" i="4" s="1"/>
  <c r="AA151" i="4"/>
  <c r="AB151" i="4" s="1"/>
  <c r="Q151" i="4"/>
  <c r="AA154" i="4"/>
  <c r="Z156" i="4"/>
  <c r="B156" i="4"/>
  <c r="U156" i="4"/>
  <c r="C156" i="4"/>
  <c r="E156" i="4" s="1"/>
  <c r="K156" i="4"/>
  <c r="L156" i="4" s="1"/>
  <c r="V156" i="4"/>
  <c r="I156" i="4"/>
  <c r="T156" i="4"/>
  <c r="H156" i="4"/>
  <c r="S156" i="4"/>
  <c r="G156" i="4"/>
  <c r="AC156" i="4"/>
  <c r="X210" i="4"/>
  <c r="W210" i="4"/>
  <c r="J210" i="4"/>
  <c r="M216" i="4"/>
  <c r="N215" i="4" s="1"/>
  <c r="AA216" i="4"/>
  <c r="AB216" i="4" s="1"/>
  <c r="Q216" i="4"/>
  <c r="R216" i="4" s="1"/>
  <c r="O155" i="4"/>
  <c r="P155" i="4"/>
  <c r="G155" i="4"/>
  <c r="V155" i="4"/>
  <c r="K155" i="4"/>
  <c r="L155" i="4" s="1"/>
  <c r="Y176" i="4"/>
  <c r="X176" i="4"/>
  <c r="W176" i="4"/>
  <c r="I146" i="4"/>
  <c r="J146" i="4" s="1"/>
  <c r="U146" i="4"/>
  <c r="P150" i="4"/>
  <c r="Q150" i="4" s="1"/>
  <c r="H150" i="4"/>
  <c r="V150" i="4"/>
  <c r="Y150" i="4" s="1"/>
  <c r="K150" i="4"/>
  <c r="L150" i="4" s="1"/>
  <c r="U150" i="4"/>
  <c r="X150" i="4" s="1"/>
  <c r="I154" i="4"/>
  <c r="J154" i="4" s="1"/>
  <c r="U154" i="4"/>
  <c r="B155" i="4"/>
  <c r="Z155" i="4"/>
  <c r="AB157" i="4"/>
  <c r="V160" i="4"/>
  <c r="Y160" i="4" s="1"/>
  <c r="Z160" i="4"/>
  <c r="AB160" i="4" s="1"/>
  <c r="H160" i="4"/>
  <c r="O160" i="4"/>
  <c r="Q160" i="4" s="1"/>
  <c r="S163" i="4"/>
  <c r="K163" i="4"/>
  <c r="L163" i="4" s="1"/>
  <c r="C163" i="4"/>
  <c r="E163" i="4" s="1"/>
  <c r="Z163" i="4"/>
  <c r="H163" i="4"/>
  <c r="V163" i="4"/>
  <c r="D163" i="4"/>
  <c r="F163" i="4" s="1"/>
  <c r="U163" i="4"/>
  <c r="I163" i="4"/>
  <c r="T163" i="4"/>
  <c r="G163" i="4"/>
  <c r="Y145" i="4"/>
  <c r="W145" i="4"/>
  <c r="K146" i="4"/>
  <c r="L146" i="4" s="1"/>
  <c r="Y153" i="4"/>
  <c r="W153" i="4"/>
  <c r="K154" i="4"/>
  <c r="L154" i="4" s="1"/>
  <c r="C155" i="4"/>
  <c r="E155" i="4" s="1"/>
  <c r="AA157" i="4"/>
  <c r="B160" i="4"/>
  <c r="Q161" i="4"/>
  <c r="Y161" i="4"/>
  <c r="B163" i="4"/>
  <c r="AA170" i="4"/>
  <c r="AB170" i="4" s="1"/>
  <c r="J145" i="4"/>
  <c r="T146" i="4"/>
  <c r="W146" i="4" s="1"/>
  <c r="D146" i="4"/>
  <c r="F146" i="4" s="1"/>
  <c r="Z146" i="4"/>
  <c r="AB146" i="4" s="1"/>
  <c r="B146" i="4"/>
  <c r="T154" i="4"/>
  <c r="W154" i="4" s="1"/>
  <c r="D154" i="4"/>
  <c r="F154" i="4" s="1"/>
  <c r="Z154" i="4"/>
  <c r="AB154" i="4" s="1"/>
  <c r="B154" i="4"/>
  <c r="D155" i="4"/>
  <c r="F155" i="4" s="1"/>
  <c r="P158" i="4"/>
  <c r="H158" i="4"/>
  <c r="AC158" i="4"/>
  <c r="T158" i="4"/>
  <c r="W158" i="4" s="1"/>
  <c r="K158" i="4"/>
  <c r="L158" i="4" s="1"/>
  <c r="B158" i="4"/>
  <c r="I158" i="4"/>
  <c r="J158" i="4" s="1"/>
  <c r="AC163" i="4"/>
  <c r="AB165" i="4"/>
  <c r="X154" i="4"/>
  <c r="AC155" i="4"/>
  <c r="C158" i="4"/>
  <c r="E158" i="4" s="1"/>
  <c r="Z158" i="4"/>
  <c r="AB158" i="4" s="1"/>
  <c r="Y166" i="4"/>
  <c r="W166" i="4"/>
  <c r="J166" i="4"/>
  <c r="X172" i="4"/>
  <c r="O176" i="4"/>
  <c r="V164" i="4"/>
  <c r="P164" i="4"/>
  <c r="G164" i="4"/>
  <c r="AC164" i="4"/>
  <c r="T164" i="4"/>
  <c r="K164" i="4"/>
  <c r="L164" i="4" s="1"/>
  <c r="B164" i="4"/>
  <c r="Z164" i="4"/>
  <c r="O168" i="4"/>
  <c r="J172" i="4"/>
  <c r="Q165" i="4"/>
  <c r="AA165" i="4"/>
  <c r="Z168" i="4"/>
  <c r="B168" i="4"/>
  <c r="H168" i="4"/>
  <c r="V168" i="4"/>
  <c r="D168" i="4"/>
  <c r="F168" i="4" s="1"/>
  <c r="U168" i="4"/>
  <c r="C168" i="4"/>
  <c r="E168" i="4" s="1"/>
  <c r="P168" i="4"/>
  <c r="Q173" i="4"/>
  <c r="AA173" i="4"/>
  <c r="AB173" i="4" s="1"/>
  <c r="Z176" i="4"/>
  <c r="B176" i="4"/>
  <c r="V176" i="4"/>
  <c r="D176" i="4"/>
  <c r="F176" i="4" s="1"/>
  <c r="U176" i="4"/>
  <c r="C176" i="4"/>
  <c r="E176" i="4" s="1"/>
  <c r="H176" i="4"/>
  <c r="P176" i="4"/>
  <c r="G176" i="4"/>
  <c r="T176" i="4"/>
  <c r="Y185" i="4"/>
  <c r="X185" i="4"/>
  <c r="W185" i="4"/>
  <c r="J185" i="4"/>
  <c r="I143" i="4"/>
  <c r="G145" i="4"/>
  <c r="O145" i="4"/>
  <c r="I151" i="4"/>
  <c r="J151" i="4" s="1"/>
  <c r="G153" i="4"/>
  <c r="O153" i="4"/>
  <c r="AC157" i="4"/>
  <c r="U157" i="4"/>
  <c r="S157" i="4"/>
  <c r="AB162" i="4"/>
  <c r="D164" i="4"/>
  <c r="F164" i="4" s="1"/>
  <c r="T166" i="4"/>
  <c r="D166" i="4"/>
  <c r="F166" i="4" s="1"/>
  <c r="U166" i="4"/>
  <c r="X166" i="4" s="1"/>
  <c r="K166" i="4"/>
  <c r="L166" i="4" s="1"/>
  <c r="B166" i="4"/>
  <c r="P166" i="4"/>
  <c r="G166" i="4"/>
  <c r="Z166" i="4"/>
  <c r="S168" i="4"/>
  <c r="S171" i="4"/>
  <c r="K171" i="4"/>
  <c r="L171" i="4" s="1"/>
  <c r="C171" i="4"/>
  <c r="E171" i="4" s="1"/>
  <c r="V171" i="4"/>
  <c r="D171" i="4"/>
  <c r="F171" i="4" s="1"/>
  <c r="Z171" i="4"/>
  <c r="H171" i="4"/>
  <c r="P171" i="4"/>
  <c r="G171" i="4"/>
  <c r="O171" i="4"/>
  <c r="V172" i="4"/>
  <c r="Y172" i="4" s="1"/>
  <c r="AC172" i="4"/>
  <c r="T172" i="4"/>
  <c r="W172" i="4" s="1"/>
  <c r="K172" i="4"/>
  <c r="L172" i="4" s="1"/>
  <c r="B172" i="4"/>
  <c r="P172" i="4"/>
  <c r="G172" i="4"/>
  <c r="O172" i="4"/>
  <c r="J173" i="4"/>
  <c r="Q181" i="4"/>
  <c r="C151" i="4"/>
  <c r="E151" i="4" s="1"/>
  <c r="K151" i="4"/>
  <c r="L151" i="4" s="1"/>
  <c r="C157" i="4"/>
  <c r="E157" i="4" s="1"/>
  <c r="V157" i="4"/>
  <c r="W161" i="4"/>
  <c r="H164" i="4"/>
  <c r="S164" i="4"/>
  <c r="AC166" i="4"/>
  <c r="G168" i="4"/>
  <c r="B171" i="4"/>
  <c r="C172" i="4"/>
  <c r="E172" i="4" s="1"/>
  <c r="W173" i="4"/>
  <c r="I176" i="4"/>
  <c r="J176" i="4" s="1"/>
  <c r="Q186" i="4"/>
  <c r="R186" i="4" s="1"/>
  <c r="G180" i="4"/>
  <c r="AB181" i="4"/>
  <c r="AA182" i="4"/>
  <c r="Q182" i="4"/>
  <c r="J184" i="4"/>
  <c r="X184" i="4"/>
  <c r="W184" i="4"/>
  <c r="AA187" i="4"/>
  <c r="AB187" i="4" s="1"/>
  <c r="Q187" i="4"/>
  <c r="R187" i="4" s="1"/>
  <c r="AC169" i="4"/>
  <c r="U169" i="4"/>
  <c r="S169" i="4"/>
  <c r="T174" i="4"/>
  <c r="D174" i="4"/>
  <c r="F174" i="4" s="1"/>
  <c r="S174" i="4"/>
  <c r="AC174" i="4"/>
  <c r="O177" i="4"/>
  <c r="D178" i="4"/>
  <c r="F178" i="4" s="1"/>
  <c r="Y178" i="4"/>
  <c r="I180" i="4"/>
  <c r="S180" i="4"/>
  <c r="AC180" i="4"/>
  <c r="Z184" i="4"/>
  <c r="B184" i="4"/>
  <c r="H184" i="4"/>
  <c r="P184" i="4"/>
  <c r="G184" i="4"/>
  <c r="O184" i="4"/>
  <c r="V184" i="4"/>
  <c r="Y184" i="4" s="1"/>
  <c r="D184" i="4"/>
  <c r="F184" i="4" s="1"/>
  <c r="U184" i="4"/>
  <c r="I161" i="4"/>
  <c r="J161" i="4" s="1"/>
  <c r="B169" i="4"/>
  <c r="K169" i="4"/>
  <c r="L169" i="4" s="1"/>
  <c r="T169" i="4"/>
  <c r="P170" i="4"/>
  <c r="Q170" i="4" s="1"/>
  <c r="H170" i="4"/>
  <c r="S170" i="4"/>
  <c r="B174" i="4"/>
  <c r="K174" i="4"/>
  <c r="L174" i="4" s="1"/>
  <c r="U174" i="4"/>
  <c r="O175" i="4"/>
  <c r="G175" i="4"/>
  <c r="S175" i="4"/>
  <c r="G177" i="4"/>
  <c r="O178" i="4"/>
  <c r="Q178" i="4" s="1"/>
  <c r="H179" i="4"/>
  <c r="C184" i="4"/>
  <c r="E184" i="4" s="1"/>
  <c r="Q193" i="4"/>
  <c r="R193" i="4" s="1"/>
  <c r="M193" i="4"/>
  <c r="AA193" i="4"/>
  <c r="AB193" i="4" s="1"/>
  <c r="V180" i="4"/>
  <c r="O180" i="4"/>
  <c r="K180" i="4"/>
  <c r="L180" i="4" s="1"/>
  <c r="U180" i="4"/>
  <c r="I184" i="4"/>
  <c r="AC184" i="4"/>
  <c r="B180" i="4"/>
  <c r="M186" i="4"/>
  <c r="AA186" i="4"/>
  <c r="AB186" i="4" s="1"/>
  <c r="AC177" i="4"/>
  <c r="U177" i="4"/>
  <c r="S177" i="4"/>
  <c r="S179" i="4"/>
  <c r="K179" i="4"/>
  <c r="L179" i="4" s="1"/>
  <c r="C179" i="4"/>
  <c r="E179" i="4" s="1"/>
  <c r="P179" i="4"/>
  <c r="G179" i="4"/>
  <c r="V179" i="4"/>
  <c r="C180" i="4"/>
  <c r="E180" i="4" s="1"/>
  <c r="M187" i="4"/>
  <c r="P162" i="4"/>
  <c r="Q162" i="4" s="1"/>
  <c r="H162" i="4"/>
  <c r="S162" i="4"/>
  <c r="O167" i="4"/>
  <c r="G167" i="4"/>
  <c r="S167" i="4"/>
  <c r="G169" i="4"/>
  <c r="P169" i="4"/>
  <c r="G174" i="4"/>
  <c r="P174" i="4"/>
  <c r="B177" i="4"/>
  <c r="K177" i="4"/>
  <c r="L177" i="4" s="1"/>
  <c r="T177" i="4"/>
  <c r="P178" i="4"/>
  <c r="H178" i="4"/>
  <c r="I178" i="4"/>
  <c r="J178" i="4" s="1"/>
  <c r="K178" i="4"/>
  <c r="L178" i="4" s="1"/>
  <c r="U178" i="4"/>
  <c r="X178" i="4" s="1"/>
  <c r="B179" i="4"/>
  <c r="D180" i="4"/>
  <c r="F180" i="4" s="1"/>
  <c r="P180" i="4"/>
  <c r="Z180" i="4"/>
  <c r="Y191" i="4"/>
  <c r="X191" i="4"/>
  <c r="W196" i="4"/>
  <c r="J196" i="4"/>
  <c r="X196" i="4"/>
  <c r="J190" i="4"/>
  <c r="X190" i="4"/>
  <c r="J191" i="4"/>
  <c r="Y193" i="4"/>
  <c r="X193" i="4"/>
  <c r="AB208" i="4"/>
  <c r="AB182" i="4"/>
  <c r="Q195" i="4"/>
  <c r="R195" i="4" s="1"/>
  <c r="AB205" i="4"/>
  <c r="Z183" i="4"/>
  <c r="Y188" i="4"/>
  <c r="W189" i="4"/>
  <c r="M191" i="4"/>
  <c r="W191" i="4"/>
  <c r="J192" i="4"/>
  <c r="X192" i="4"/>
  <c r="J193" i="4"/>
  <c r="Y195" i="4"/>
  <c r="X195" i="4"/>
  <c r="Y196" i="4"/>
  <c r="AA197" i="4"/>
  <c r="AB197" i="4" s="1"/>
  <c r="Q197" i="4"/>
  <c r="R197" i="4" s="1"/>
  <c r="AB210" i="4"/>
  <c r="M212" i="4"/>
  <c r="N211" i="4" s="1"/>
  <c r="AA212" i="4"/>
  <c r="AB212" i="4" s="1"/>
  <c r="Q212" i="4"/>
  <c r="R212" i="4" s="1"/>
  <c r="T182" i="4"/>
  <c r="D182" i="4"/>
  <c r="F182" i="4" s="1"/>
  <c r="S182" i="4"/>
  <c r="AC182" i="4"/>
  <c r="Q188" i="4"/>
  <c r="R188" i="4" s="1"/>
  <c r="X189" i="4"/>
  <c r="Q194" i="4"/>
  <c r="R194" i="4" s="1"/>
  <c r="AA194" i="4"/>
  <c r="AB194" i="4" s="1"/>
  <c r="O183" i="4"/>
  <c r="G183" i="4"/>
  <c r="S183" i="4"/>
  <c r="W186" i="4"/>
  <c r="W190" i="4"/>
  <c r="AA191" i="4"/>
  <c r="AB191" i="4" s="1"/>
  <c r="W193" i="4"/>
  <c r="J194" i="4"/>
  <c r="X194" i="4"/>
  <c r="AA196" i="4"/>
  <c r="AB196" i="4" s="1"/>
  <c r="AB203" i="4"/>
  <c r="X214" i="4"/>
  <c r="W214" i="4"/>
  <c r="J214" i="4"/>
  <c r="AB217" i="4"/>
  <c r="Q196" i="4"/>
  <c r="R196" i="4" s="1"/>
  <c r="X198" i="4"/>
  <c r="X200" i="4"/>
  <c r="X202" i="4"/>
  <c r="X204" i="4"/>
  <c r="X206" i="4"/>
  <c r="X208" i="4"/>
  <c r="M209" i="4"/>
  <c r="N208" i="4" s="1"/>
  <c r="W212" i="4"/>
  <c r="J198" i="4"/>
  <c r="J200" i="4"/>
  <c r="J202" i="4"/>
  <c r="J204" i="4"/>
  <c r="J206" i="4"/>
  <c r="J208" i="4"/>
  <c r="AA208" i="4"/>
  <c r="W209" i="4"/>
  <c r="J211" i="4"/>
  <c r="J215" i="4"/>
  <c r="W217" i="4"/>
  <c r="AA202" i="4"/>
  <c r="AB202" i="4" s="1"/>
  <c r="AA204" i="4"/>
  <c r="AB204" i="4" s="1"/>
  <c r="AA206" i="4"/>
  <c r="AB206" i="4" s="1"/>
  <c r="X209" i="4"/>
  <c r="X217" i="4"/>
  <c r="X197" i="4"/>
  <c r="X199" i="4"/>
  <c r="X201" i="4"/>
  <c r="X203" i="4"/>
  <c r="X205" i="4"/>
  <c r="X207" i="4"/>
  <c r="Q199" i="4"/>
  <c r="R199" i="4" s="1"/>
  <c r="Q201" i="4"/>
  <c r="R201" i="4" s="1"/>
  <c r="Q203" i="4"/>
  <c r="R203" i="4" s="1"/>
  <c r="Q205" i="4"/>
  <c r="R205" i="4" s="1"/>
  <c r="Q207" i="4"/>
  <c r="R207" i="4" s="1"/>
  <c r="Q213" i="4"/>
  <c r="R213" i="4" s="1"/>
  <c r="Q217" i="4"/>
  <c r="R217" i="4" s="1"/>
  <c r="Q210" i="4"/>
  <c r="R210" i="4" s="1"/>
  <c r="Q214" i="4"/>
  <c r="R214" i="4" s="1"/>
  <c r="Q97" i="4" l="1"/>
  <c r="AA97" i="4"/>
  <c r="M97" i="4"/>
  <c r="J149" i="4"/>
  <c r="Y149" i="4"/>
  <c r="X149" i="4"/>
  <c r="W149" i="4"/>
  <c r="M15" i="4"/>
  <c r="W173" i="2"/>
  <c r="X173" i="2"/>
  <c r="J173" i="2"/>
  <c r="Y173" i="2"/>
  <c r="W153" i="2"/>
  <c r="J153" i="2"/>
  <c r="Y153" i="2"/>
  <c r="X153" i="2"/>
  <c r="W157" i="2"/>
  <c r="Y157" i="2"/>
  <c r="J157" i="2"/>
  <c r="X157" i="2"/>
  <c r="X162" i="2"/>
  <c r="W162" i="2"/>
  <c r="J162" i="2"/>
  <c r="Y162" i="2"/>
  <c r="AA149" i="2"/>
  <c r="Q149" i="2"/>
  <c r="M149" i="2"/>
  <c r="N148" i="2" s="1"/>
  <c r="AA114" i="2"/>
  <c r="M114" i="2"/>
  <c r="N113" i="2" s="1"/>
  <c r="Q114" i="2"/>
  <c r="AA161" i="2"/>
  <c r="M161" i="2"/>
  <c r="N160" i="2" s="1"/>
  <c r="Q161" i="2"/>
  <c r="Y145" i="2"/>
  <c r="X145" i="2"/>
  <c r="W145" i="2"/>
  <c r="J145" i="2"/>
  <c r="M125" i="2"/>
  <c r="N124" i="2" s="1"/>
  <c r="Q125" i="2"/>
  <c r="AA125" i="2"/>
  <c r="AB114" i="2"/>
  <c r="M164" i="2"/>
  <c r="N163" i="2" s="1"/>
  <c r="AA144" i="2"/>
  <c r="Q144" i="2"/>
  <c r="M144" i="2"/>
  <c r="N143" i="2" s="1"/>
  <c r="W121" i="2"/>
  <c r="J121" i="2"/>
  <c r="Y121" i="2"/>
  <c r="X121" i="2"/>
  <c r="W101" i="2"/>
  <c r="Y101" i="2"/>
  <c r="X101" i="2"/>
  <c r="J101" i="2"/>
  <c r="X96" i="2"/>
  <c r="J96" i="2"/>
  <c r="Y96" i="2"/>
  <c r="W96" i="2"/>
  <c r="J86" i="2"/>
  <c r="Y86" i="2"/>
  <c r="X86" i="2"/>
  <c r="W86" i="2"/>
  <c r="M48" i="2"/>
  <c r="N47" i="2" s="1"/>
  <c r="AA48" i="2"/>
  <c r="Q48" i="2"/>
  <c r="X124" i="2"/>
  <c r="W124" i="2"/>
  <c r="J124" i="2"/>
  <c r="Y124" i="2"/>
  <c r="W56" i="2"/>
  <c r="Y56" i="2"/>
  <c r="J56" i="2"/>
  <c r="X56" i="2"/>
  <c r="W32" i="2"/>
  <c r="J32" i="2"/>
  <c r="Y32" i="2"/>
  <c r="X32" i="2"/>
  <c r="W8" i="2"/>
  <c r="Y8" i="2"/>
  <c r="J8" i="2"/>
  <c r="X8" i="2"/>
  <c r="M109" i="2"/>
  <c r="N108" i="2" s="1"/>
  <c r="Q109" i="2"/>
  <c r="AA109" i="2"/>
  <c r="AB109" i="2" s="1"/>
  <c r="J29" i="2"/>
  <c r="Y29" i="2"/>
  <c r="X29" i="2"/>
  <c r="W29" i="2"/>
  <c r="W82" i="2"/>
  <c r="Y82" i="2"/>
  <c r="X82" i="2"/>
  <c r="J82" i="2"/>
  <c r="M99" i="2"/>
  <c r="N98" i="2" s="1"/>
  <c r="Y71" i="2"/>
  <c r="X71" i="2"/>
  <c r="W71" i="2"/>
  <c r="J71" i="2"/>
  <c r="M50" i="2"/>
  <c r="N49" i="2" s="1"/>
  <c r="Q121" i="4"/>
  <c r="AA121" i="4"/>
  <c r="M121" i="4"/>
  <c r="J79" i="4"/>
  <c r="Y79" i="4"/>
  <c r="X79" i="4"/>
  <c r="W79" i="4"/>
  <c r="M24" i="4"/>
  <c r="Q24" i="4"/>
  <c r="AA24" i="4"/>
  <c r="J143" i="2"/>
  <c r="X143" i="2"/>
  <c r="W143" i="2"/>
  <c r="Y143" i="2"/>
  <c r="M154" i="4"/>
  <c r="AA124" i="4"/>
  <c r="Q124" i="4"/>
  <c r="M124" i="4"/>
  <c r="M78" i="4"/>
  <c r="AA86" i="4"/>
  <c r="Q86" i="4"/>
  <c r="M86" i="4"/>
  <c r="M71" i="4"/>
  <c r="Q71" i="4"/>
  <c r="AA71" i="4"/>
  <c r="AB71" i="4" s="1"/>
  <c r="M55" i="4"/>
  <c r="AA55" i="4"/>
  <c r="AB55" i="4" s="1"/>
  <c r="Q55" i="4"/>
  <c r="M29" i="4"/>
  <c r="AA23" i="4"/>
  <c r="Q23" i="4"/>
  <c r="M23" i="4"/>
  <c r="Y47" i="4"/>
  <c r="W47" i="4"/>
  <c r="J47" i="4"/>
  <c r="X47" i="4"/>
  <c r="M39" i="4"/>
  <c r="J31" i="4"/>
  <c r="Y31" i="4"/>
  <c r="W31" i="4"/>
  <c r="X31" i="4"/>
  <c r="J23" i="4"/>
  <c r="Y23" i="4"/>
  <c r="X23" i="4"/>
  <c r="W23" i="4"/>
  <c r="N204" i="2"/>
  <c r="N198" i="2"/>
  <c r="M10" i="4"/>
  <c r="AA10" i="4"/>
  <c r="Q10" i="4"/>
  <c r="Y42" i="4"/>
  <c r="X42" i="4"/>
  <c r="W42" i="4"/>
  <c r="J42" i="4"/>
  <c r="M18" i="4"/>
  <c r="AA18" i="4"/>
  <c r="AB18" i="4" s="1"/>
  <c r="Q18" i="4"/>
  <c r="N206" i="2"/>
  <c r="M40" i="4"/>
  <c r="W178" i="2"/>
  <c r="J178" i="2"/>
  <c r="Y178" i="2"/>
  <c r="X178" i="2"/>
  <c r="W38" i="4"/>
  <c r="Y38" i="4"/>
  <c r="X38" i="4"/>
  <c r="J38" i="4"/>
  <c r="J122" i="2"/>
  <c r="Y122" i="2"/>
  <c r="X122" i="2"/>
  <c r="W122" i="2"/>
  <c r="X174" i="2"/>
  <c r="Y174" i="2"/>
  <c r="W174" i="2"/>
  <c r="J174" i="2"/>
  <c r="M157" i="2"/>
  <c r="N156" i="2" s="1"/>
  <c r="AA157" i="2"/>
  <c r="AB157" i="2" s="1"/>
  <c r="Q157" i="2"/>
  <c r="AA169" i="2"/>
  <c r="AB169" i="2" s="1"/>
  <c r="M169" i="2"/>
  <c r="N168" i="2" s="1"/>
  <c r="Q169" i="2"/>
  <c r="M135" i="2"/>
  <c r="N134" i="2" s="1"/>
  <c r="M111" i="2"/>
  <c r="N110" i="2" s="1"/>
  <c r="AB125" i="2"/>
  <c r="AB161" i="2"/>
  <c r="AB144" i="2"/>
  <c r="X140" i="2"/>
  <c r="W140" i="2"/>
  <c r="J140" i="2"/>
  <c r="Y140" i="2"/>
  <c r="X136" i="2"/>
  <c r="Y136" i="2"/>
  <c r="J136" i="2"/>
  <c r="W136" i="2"/>
  <c r="M32" i="2"/>
  <c r="N31" i="2" s="1"/>
  <c r="AA32" i="2"/>
  <c r="Q32" i="2"/>
  <c r="M16" i="2"/>
  <c r="N15" i="2" s="1"/>
  <c r="AA16" i="2"/>
  <c r="Q16" i="2"/>
  <c r="M106" i="2"/>
  <c r="N105" i="2" s="1"/>
  <c r="W90" i="2"/>
  <c r="J90" i="2"/>
  <c r="Y90" i="2"/>
  <c r="X90" i="2"/>
  <c r="AA87" i="2"/>
  <c r="AB87" i="2" s="1"/>
  <c r="Q87" i="2"/>
  <c r="M87" i="2"/>
  <c r="N86" i="2" s="1"/>
  <c r="W74" i="2"/>
  <c r="J74" i="2"/>
  <c r="Y74" i="2"/>
  <c r="X74" i="2"/>
  <c r="AA71" i="2"/>
  <c r="AB71" i="2" s="1"/>
  <c r="Q71" i="2"/>
  <c r="M71" i="2"/>
  <c r="N70" i="2" s="1"/>
  <c r="W73" i="2"/>
  <c r="J73" i="2"/>
  <c r="Y73" i="2"/>
  <c r="X73" i="2"/>
  <c r="J134" i="2"/>
  <c r="Y134" i="2"/>
  <c r="X134" i="2"/>
  <c r="W134" i="2"/>
  <c r="W89" i="2"/>
  <c r="Y89" i="2"/>
  <c r="J89" i="2"/>
  <c r="X89" i="2"/>
  <c r="J37" i="2"/>
  <c r="Y37" i="2"/>
  <c r="X37" i="2"/>
  <c r="W37" i="2"/>
  <c r="X43" i="2"/>
  <c r="W43" i="2"/>
  <c r="J43" i="2"/>
  <c r="Y43" i="2"/>
  <c r="M110" i="2"/>
  <c r="N109" i="2" s="1"/>
  <c r="Q150" i="2"/>
  <c r="M150" i="2"/>
  <c r="N149" i="2" s="1"/>
  <c r="AA150" i="2"/>
  <c r="Q82" i="2"/>
  <c r="M82" i="2"/>
  <c r="N81" i="2" s="1"/>
  <c r="AA82" i="2"/>
  <c r="M108" i="2"/>
  <c r="N107" i="2" s="1"/>
  <c r="M94" i="2"/>
  <c r="N93" i="2" s="1"/>
  <c r="M59" i="2"/>
  <c r="N58" i="2" s="1"/>
  <c r="M19" i="2"/>
  <c r="N18" i="2" s="1"/>
  <c r="X162" i="4"/>
  <c r="J162" i="4"/>
  <c r="W162" i="4"/>
  <c r="Y162" i="4"/>
  <c r="Y169" i="4"/>
  <c r="J169" i="4"/>
  <c r="W169" i="4"/>
  <c r="X169" i="4"/>
  <c r="J130" i="4"/>
  <c r="Y130" i="4"/>
  <c r="X130" i="4"/>
  <c r="W130" i="4"/>
  <c r="M123" i="4"/>
  <c r="AB86" i="4"/>
  <c r="M175" i="4"/>
  <c r="AA175" i="4"/>
  <c r="AB175" i="4" s="1"/>
  <c r="Q175" i="4"/>
  <c r="Q172" i="4"/>
  <c r="M172" i="4"/>
  <c r="AA172" i="4"/>
  <c r="AB172" i="4" s="1"/>
  <c r="J141" i="4"/>
  <c r="Y141" i="4"/>
  <c r="X141" i="4"/>
  <c r="W141" i="4"/>
  <c r="X108" i="4"/>
  <c r="W108" i="4"/>
  <c r="J108" i="4"/>
  <c r="Y108" i="4"/>
  <c r="M74" i="4"/>
  <c r="AA183" i="4"/>
  <c r="Q183" i="4"/>
  <c r="M183" i="4"/>
  <c r="Q174" i="4"/>
  <c r="AA174" i="4"/>
  <c r="AB174" i="4" s="1"/>
  <c r="M174" i="4"/>
  <c r="Q153" i="4"/>
  <c r="AA153" i="4"/>
  <c r="AB153" i="4" s="1"/>
  <c r="M153" i="4"/>
  <c r="M158" i="4"/>
  <c r="M156" i="4"/>
  <c r="AA156" i="4"/>
  <c r="Q156" i="4"/>
  <c r="M128" i="4"/>
  <c r="AA128" i="4"/>
  <c r="AB128" i="4" s="1"/>
  <c r="Q128" i="4"/>
  <c r="AB121" i="4"/>
  <c r="M140" i="4"/>
  <c r="AA131" i="4"/>
  <c r="AB131" i="4" s="1"/>
  <c r="Q131" i="4"/>
  <c r="M131" i="4"/>
  <c r="X122" i="4"/>
  <c r="Y122" i="4"/>
  <c r="W122" i="4"/>
  <c r="J122" i="4"/>
  <c r="AA113" i="4"/>
  <c r="M113" i="4"/>
  <c r="Q113" i="4"/>
  <c r="M96" i="4"/>
  <c r="M88" i="4"/>
  <c r="Q81" i="4"/>
  <c r="M81" i="4"/>
  <c r="AA81" i="4"/>
  <c r="M61" i="4"/>
  <c r="AB95" i="4"/>
  <c r="Q95" i="4"/>
  <c r="AA95" i="4"/>
  <c r="M95" i="4"/>
  <c r="AA69" i="4"/>
  <c r="Q69" i="4"/>
  <c r="M69" i="4"/>
  <c r="AB69" i="4"/>
  <c r="Q50" i="4"/>
  <c r="AA50" i="4"/>
  <c r="M50" i="4"/>
  <c r="Q75" i="4"/>
  <c r="AA75" i="4"/>
  <c r="M75" i="4"/>
  <c r="W46" i="4"/>
  <c r="J46" i="4"/>
  <c r="Y46" i="4"/>
  <c r="X46" i="4"/>
  <c r="W30" i="4"/>
  <c r="J30" i="4"/>
  <c r="Y30" i="4"/>
  <c r="X30" i="4"/>
  <c r="AA59" i="4"/>
  <c r="AB59" i="4" s="1"/>
  <c r="Q59" i="4"/>
  <c r="M59" i="4"/>
  <c r="X68" i="4"/>
  <c r="W68" i="4"/>
  <c r="J68" i="4"/>
  <c r="Y68" i="4"/>
  <c r="Y27" i="4"/>
  <c r="X27" i="4"/>
  <c r="W27" i="4"/>
  <c r="J27" i="4"/>
  <c r="M21" i="4"/>
  <c r="Q21" i="4"/>
  <c r="AA21" i="4"/>
  <c r="Y37" i="4"/>
  <c r="X37" i="4"/>
  <c r="W37" i="4"/>
  <c r="J37" i="4"/>
  <c r="M44" i="4"/>
  <c r="AB26" i="4"/>
  <c r="X19" i="4"/>
  <c r="Y19" i="4"/>
  <c r="W19" i="4"/>
  <c r="J19" i="4"/>
  <c r="AA42" i="4"/>
  <c r="Q42" i="4"/>
  <c r="M42" i="4"/>
  <c r="Y32" i="4"/>
  <c r="X32" i="4"/>
  <c r="J32" i="4"/>
  <c r="W32" i="4"/>
  <c r="N191" i="2"/>
  <c r="X182" i="2"/>
  <c r="W182" i="2"/>
  <c r="J182" i="2"/>
  <c r="Y182" i="2"/>
  <c r="N186" i="2"/>
  <c r="J164" i="2"/>
  <c r="Y164" i="2"/>
  <c r="X164" i="2"/>
  <c r="W164" i="2"/>
  <c r="J132" i="2"/>
  <c r="W132" i="2"/>
  <c r="X132" i="2"/>
  <c r="Y132" i="2"/>
  <c r="J106" i="2"/>
  <c r="Y106" i="2"/>
  <c r="X106" i="2"/>
  <c r="W106" i="2"/>
  <c r="N205" i="2"/>
  <c r="Y167" i="2"/>
  <c r="X167" i="2"/>
  <c r="W167" i="2"/>
  <c r="J167" i="2"/>
  <c r="AA158" i="2"/>
  <c r="AB158" i="2" s="1"/>
  <c r="Q158" i="2"/>
  <c r="M158" i="2"/>
  <c r="N157" i="2" s="1"/>
  <c r="AB149" i="2"/>
  <c r="W141" i="2"/>
  <c r="Y141" i="2"/>
  <c r="J141" i="2"/>
  <c r="X141" i="2"/>
  <c r="AA160" i="2"/>
  <c r="Q160" i="2"/>
  <c r="M160" i="2"/>
  <c r="N159" i="2" s="1"/>
  <c r="X135" i="2"/>
  <c r="W135" i="2"/>
  <c r="Y135" i="2"/>
  <c r="J135" i="2"/>
  <c r="AA176" i="2"/>
  <c r="Q176" i="2"/>
  <c r="M176" i="2"/>
  <c r="N175" i="2" s="1"/>
  <c r="W133" i="2"/>
  <c r="Y133" i="2"/>
  <c r="J133" i="2"/>
  <c r="X133" i="2"/>
  <c r="M146" i="2"/>
  <c r="N145" i="2" s="1"/>
  <c r="Q77" i="2"/>
  <c r="M77" i="2"/>
  <c r="N76" i="2" s="1"/>
  <c r="AA77" i="2"/>
  <c r="AB77" i="2" s="1"/>
  <c r="M126" i="2"/>
  <c r="N125" i="2" s="1"/>
  <c r="Q102" i="2"/>
  <c r="AA102" i="2"/>
  <c r="M102" i="2"/>
  <c r="N101" i="2" s="1"/>
  <c r="AA90" i="2"/>
  <c r="AB90" i="2" s="1"/>
  <c r="Q90" i="2"/>
  <c r="M90" i="2"/>
  <c r="N89" i="2" s="1"/>
  <c r="Q74" i="2"/>
  <c r="AA74" i="2"/>
  <c r="AB74" i="2" s="1"/>
  <c r="M74" i="2"/>
  <c r="N73" i="2" s="1"/>
  <c r="J58" i="2"/>
  <c r="Y58" i="2"/>
  <c r="X58" i="2"/>
  <c r="W58" i="2"/>
  <c r="X35" i="2"/>
  <c r="W35" i="2"/>
  <c r="J35" i="2"/>
  <c r="Y35" i="2"/>
  <c r="Q118" i="2"/>
  <c r="M118" i="2"/>
  <c r="N117" i="2" s="1"/>
  <c r="AA118" i="2"/>
  <c r="M119" i="2"/>
  <c r="N118" i="2" s="1"/>
  <c r="Q119" i="2"/>
  <c r="AA119" i="2"/>
  <c r="Y129" i="2"/>
  <c r="W129" i="2"/>
  <c r="J129" i="2"/>
  <c r="X129" i="2"/>
  <c r="M95" i="2"/>
  <c r="N94" i="2" s="1"/>
  <c r="X51" i="2"/>
  <c r="W51" i="2"/>
  <c r="J51" i="2"/>
  <c r="Y51" i="2"/>
  <c r="M105" i="2"/>
  <c r="N104" i="2" s="1"/>
  <c r="X59" i="2"/>
  <c r="W59" i="2"/>
  <c r="J59" i="2"/>
  <c r="Y59" i="2"/>
  <c r="W66" i="2"/>
  <c r="Y66" i="2"/>
  <c r="X66" i="2"/>
  <c r="J66" i="2"/>
  <c r="Y81" i="2"/>
  <c r="X81" i="2"/>
  <c r="W81" i="2"/>
  <c r="J81" i="2"/>
  <c r="J65" i="2"/>
  <c r="Y65" i="2"/>
  <c r="X65" i="2"/>
  <c r="W65" i="2"/>
  <c r="J57" i="2"/>
  <c r="Y57" i="2"/>
  <c r="X57" i="2"/>
  <c r="W57" i="2"/>
  <c r="J49" i="2"/>
  <c r="Y49" i="2"/>
  <c r="X49" i="2"/>
  <c r="W49" i="2"/>
  <c r="J41" i="2"/>
  <c r="Y41" i="2"/>
  <c r="X41" i="2"/>
  <c r="W41" i="2"/>
  <c r="J33" i="2"/>
  <c r="Y33" i="2"/>
  <c r="X33" i="2"/>
  <c r="W33" i="2"/>
  <c r="J25" i="2"/>
  <c r="X25" i="2"/>
  <c r="W25" i="2"/>
  <c r="Y25" i="2"/>
  <c r="J17" i="2"/>
  <c r="Y17" i="2"/>
  <c r="X17" i="2"/>
  <c r="W17" i="2"/>
  <c r="J9" i="2"/>
  <c r="X9" i="2"/>
  <c r="W9" i="2"/>
  <c r="Y9" i="2"/>
  <c r="M58" i="2"/>
  <c r="N57" i="2" s="1"/>
  <c r="M18" i="2"/>
  <c r="N17" i="2" s="1"/>
  <c r="M43" i="2"/>
  <c r="N42" i="2" s="1"/>
  <c r="M83" i="2"/>
  <c r="N82" i="2" s="1"/>
  <c r="M177" i="4"/>
  <c r="AA177" i="4"/>
  <c r="AB177" i="4" s="1"/>
  <c r="Q177" i="4"/>
  <c r="X138" i="4"/>
  <c r="W138" i="4"/>
  <c r="J138" i="4"/>
  <c r="Y138" i="4"/>
  <c r="AA98" i="4"/>
  <c r="AB98" i="4" s="1"/>
  <c r="M98" i="4"/>
  <c r="Q98" i="4"/>
  <c r="M135" i="4"/>
  <c r="M105" i="4"/>
  <c r="AA105" i="4"/>
  <c r="AB105" i="4" s="1"/>
  <c r="Q105" i="4"/>
  <c r="J66" i="4"/>
  <c r="Y66" i="4"/>
  <c r="X66" i="4"/>
  <c r="W66" i="4"/>
  <c r="Y55" i="4"/>
  <c r="X55" i="4"/>
  <c r="J55" i="4"/>
  <c r="W55" i="4"/>
  <c r="Q65" i="4"/>
  <c r="AA65" i="4"/>
  <c r="AB65" i="4" s="1"/>
  <c r="M65" i="4"/>
  <c r="Q43" i="4"/>
  <c r="M43" i="4"/>
  <c r="AA43" i="4"/>
  <c r="J18" i="4"/>
  <c r="Y18" i="4"/>
  <c r="X18" i="4"/>
  <c r="W18" i="4"/>
  <c r="AA171" i="4"/>
  <c r="M171" i="4"/>
  <c r="Q171" i="4"/>
  <c r="X152" i="4"/>
  <c r="W152" i="4"/>
  <c r="J152" i="4"/>
  <c r="Y152" i="4"/>
  <c r="J111" i="4"/>
  <c r="X111" i="4"/>
  <c r="Y111" i="4"/>
  <c r="W111" i="4"/>
  <c r="W103" i="4"/>
  <c r="Y103" i="4"/>
  <c r="J103" i="4"/>
  <c r="X103" i="4"/>
  <c r="J92" i="4"/>
  <c r="Y92" i="4"/>
  <c r="W92" i="4"/>
  <c r="X92" i="4"/>
  <c r="M89" i="4"/>
  <c r="J57" i="4"/>
  <c r="X57" i="4"/>
  <c r="Y57" i="4"/>
  <c r="W57" i="4"/>
  <c r="AA168" i="4"/>
  <c r="Q168" i="4"/>
  <c r="M168" i="4"/>
  <c r="J168" i="4"/>
  <c r="W168" i="4"/>
  <c r="X168" i="4"/>
  <c r="Y168" i="4"/>
  <c r="M165" i="4"/>
  <c r="J156" i="4"/>
  <c r="W156" i="4"/>
  <c r="Y156" i="4"/>
  <c r="X156" i="4"/>
  <c r="M149" i="4"/>
  <c r="M162" i="4"/>
  <c r="M139" i="4"/>
  <c r="M130" i="4"/>
  <c r="M104" i="4"/>
  <c r="M125" i="4"/>
  <c r="Q103" i="4"/>
  <c r="M103" i="4"/>
  <c r="AA103" i="4"/>
  <c r="AB103" i="4" s="1"/>
  <c r="X101" i="4"/>
  <c r="W101" i="4"/>
  <c r="Y101" i="4"/>
  <c r="J101" i="4"/>
  <c r="M109" i="4"/>
  <c r="M67" i="4"/>
  <c r="Q67" i="4"/>
  <c r="AA67" i="4"/>
  <c r="AB67" i="4" s="1"/>
  <c r="M111" i="4"/>
  <c r="M83" i="4"/>
  <c r="Q83" i="4"/>
  <c r="AA83" i="4"/>
  <c r="X69" i="4"/>
  <c r="Y69" i="4"/>
  <c r="W69" i="4"/>
  <c r="J69" i="4"/>
  <c r="M52" i="4"/>
  <c r="AB75" i="4"/>
  <c r="M46" i="4"/>
  <c r="AA46" i="4"/>
  <c r="AB46" i="4" s="1"/>
  <c r="Q46" i="4"/>
  <c r="AA30" i="4"/>
  <c r="AB30" i="4" s="1"/>
  <c r="Q30" i="4"/>
  <c r="M30" i="4"/>
  <c r="Q49" i="4"/>
  <c r="M49" i="4"/>
  <c r="AA49" i="4"/>
  <c r="AB49" i="4" s="1"/>
  <c r="X58" i="4"/>
  <c r="Y58" i="4"/>
  <c r="W58" i="4"/>
  <c r="J58" i="4"/>
  <c r="X33" i="4"/>
  <c r="Y33" i="4"/>
  <c r="W33" i="4"/>
  <c r="J33" i="4"/>
  <c r="X10" i="4"/>
  <c r="W10" i="4"/>
  <c r="J10" i="4"/>
  <c r="Y10" i="4"/>
  <c r="AB43" i="4"/>
  <c r="N196" i="2"/>
  <c r="M19" i="4"/>
  <c r="N188" i="2"/>
  <c r="N209" i="2"/>
  <c r="Q182" i="2"/>
  <c r="M182" i="2"/>
  <c r="N181" i="2" s="1"/>
  <c r="AA182" i="2"/>
  <c r="J170" i="2"/>
  <c r="Y170" i="2"/>
  <c r="X170" i="2"/>
  <c r="W170" i="2"/>
  <c r="J116" i="2"/>
  <c r="W116" i="2"/>
  <c r="X116" i="2"/>
  <c r="Y116" i="2"/>
  <c r="M173" i="2"/>
  <c r="N172" i="2" s="1"/>
  <c r="AA173" i="2"/>
  <c r="Q173" i="2"/>
  <c r="X146" i="2"/>
  <c r="W146" i="2"/>
  <c r="J146" i="2"/>
  <c r="Y146" i="2"/>
  <c r="AB160" i="2"/>
  <c r="M127" i="2"/>
  <c r="N126" i="2" s="1"/>
  <c r="X176" i="2"/>
  <c r="W176" i="2"/>
  <c r="J176" i="2"/>
  <c r="Y176" i="2"/>
  <c r="AA145" i="2"/>
  <c r="Q145" i="2"/>
  <c r="M145" i="2"/>
  <c r="N144" i="2" s="1"/>
  <c r="Q140" i="2"/>
  <c r="M140" i="2"/>
  <c r="N139" i="2" s="1"/>
  <c r="AA140" i="2"/>
  <c r="J110" i="2"/>
  <c r="Y110" i="2"/>
  <c r="X110" i="2"/>
  <c r="W110" i="2"/>
  <c r="Q172" i="2"/>
  <c r="AA172" i="2"/>
  <c r="M172" i="2"/>
  <c r="N171" i="2" s="1"/>
  <c r="AA133" i="2"/>
  <c r="Q133" i="2"/>
  <c r="M133" i="2"/>
  <c r="N132" i="2" s="1"/>
  <c r="X105" i="2"/>
  <c r="W105" i="2"/>
  <c r="J105" i="2"/>
  <c r="Y105" i="2"/>
  <c r="AA97" i="2"/>
  <c r="AB97" i="2" s="1"/>
  <c r="M97" i="2"/>
  <c r="N96" i="2" s="1"/>
  <c r="Q97" i="2"/>
  <c r="M56" i="2"/>
  <c r="N55" i="2" s="1"/>
  <c r="AA56" i="2"/>
  <c r="Q56" i="2"/>
  <c r="AA166" i="2"/>
  <c r="AB166" i="2" s="1"/>
  <c r="Q166" i="2"/>
  <c r="M166" i="2"/>
  <c r="N165" i="2" s="1"/>
  <c r="M138" i="2"/>
  <c r="N137" i="2" s="1"/>
  <c r="X103" i="2"/>
  <c r="J103" i="2"/>
  <c r="Y103" i="2"/>
  <c r="W103" i="2"/>
  <c r="J50" i="2"/>
  <c r="W50" i="2"/>
  <c r="Y50" i="2"/>
  <c r="X50" i="2"/>
  <c r="J61" i="2"/>
  <c r="X61" i="2"/>
  <c r="Y61" i="2"/>
  <c r="W61" i="2"/>
  <c r="Q57" i="2"/>
  <c r="M57" i="2"/>
  <c r="N56" i="2" s="1"/>
  <c r="AA57" i="2"/>
  <c r="AB57" i="2" s="1"/>
  <c r="AB50" i="2"/>
  <c r="X45" i="2"/>
  <c r="J45" i="2"/>
  <c r="Y45" i="2"/>
  <c r="W45" i="2"/>
  <c r="AB26" i="2"/>
  <c r="W24" i="2"/>
  <c r="J24" i="2"/>
  <c r="Y24" i="2"/>
  <c r="X24" i="2"/>
  <c r="M98" i="2"/>
  <c r="N97" i="2" s="1"/>
  <c r="AA65" i="2"/>
  <c r="AB65" i="2" s="1"/>
  <c r="Q65" i="2"/>
  <c r="M65" i="2"/>
  <c r="N64" i="2" s="1"/>
  <c r="M84" i="2"/>
  <c r="N83" i="2" s="1"/>
  <c r="M130" i="2"/>
  <c r="N129" i="2" s="1"/>
  <c r="AA113" i="2"/>
  <c r="AB113" i="2" s="1"/>
  <c r="Q113" i="2"/>
  <c r="M113" i="2"/>
  <c r="N112" i="2" s="1"/>
  <c r="W48" i="2"/>
  <c r="Y48" i="2"/>
  <c r="J48" i="2"/>
  <c r="X48" i="2"/>
  <c r="AB32" i="2"/>
  <c r="Q66" i="2"/>
  <c r="M66" i="2"/>
  <c r="N65" i="2" s="1"/>
  <c r="AA66" i="2"/>
  <c r="AB66" i="2" s="1"/>
  <c r="M120" i="2"/>
  <c r="N119" i="2" s="1"/>
  <c r="M73" i="2"/>
  <c r="N72" i="2" s="1"/>
  <c r="M42" i="2"/>
  <c r="N41" i="2" s="1"/>
  <c r="J116" i="4"/>
  <c r="Y116" i="4"/>
  <c r="X116" i="4"/>
  <c r="W116" i="4"/>
  <c r="W175" i="4"/>
  <c r="X175" i="4"/>
  <c r="J175" i="4"/>
  <c r="Y175" i="4"/>
  <c r="AB159" i="4"/>
  <c r="Y132" i="4"/>
  <c r="X132" i="4"/>
  <c r="W132" i="4"/>
  <c r="J132" i="4"/>
  <c r="W119" i="4"/>
  <c r="X119" i="4"/>
  <c r="J119" i="4"/>
  <c r="Y119" i="4"/>
  <c r="M28" i="4"/>
  <c r="AA13" i="4"/>
  <c r="Q13" i="4"/>
  <c r="M13" i="4"/>
  <c r="W183" i="4"/>
  <c r="J183" i="4"/>
  <c r="Y183" i="4"/>
  <c r="X183" i="4"/>
  <c r="AA144" i="4"/>
  <c r="M144" i="4"/>
  <c r="Q144" i="4"/>
  <c r="AB108" i="4"/>
  <c r="M116" i="4"/>
  <c r="AB113" i="4"/>
  <c r="J182" i="4"/>
  <c r="Y182" i="4"/>
  <c r="X182" i="4"/>
  <c r="W182" i="4"/>
  <c r="Y179" i="4"/>
  <c r="W179" i="4"/>
  <c r="J179" i="4"/>
  <c r="X179" i="4"/>
  <c r="M169" i="4"/>
  <c r="Q169" i="4"/>
  <c r="AA169" i="4"/>
  <c r="AB169" i="4" s="1"/>
  <c r="J177" i="4"/>
  <c r="Y177" i="4"/>
  <c r="X177" i="4"/>
  <c r="W177" i="4"/>
  <c r="M182" i="4"/>
  <c r="M181" i="4"/>
  <c r="AB171" i="4"/>
  <c r="AA163" i="4"/>
  <c r="AB163" i="4" s="1"/>
  <c r="Q163" i="4"/>
  <c r="M163" i="4"/>
  <c r="AB156" i="4"/>
  <c r="Q148" i="4"/>
  <c r="AA148" i="4"/>
  <c r="AB148" i="4" s="1"/>
  <c r="M148" i="4"/>
  <c r="M146" i="4"/>
  <c r="J125" i="4"/>
  <c r="Y125" i="4"/>
  <c r="X125" i="4"/>
  <c r="W125" i="4"/>
  <c r="AA152" i="4"/>
  <c r="AB152" i="4" s="1"/>
  <c r="Q152" i="4"/>
  <c r="M152" i="4"/>
  <c r="AA132" i="4"/>
  <c r="AB132" i="4" s="1"/>
  <c r="Q132" i="4"/>
  <c r="M132" i="4"/>
  <c r="Q137" i="4"/>
  <c r="M137" i="4"/>
  <c r="AA137" i="4"/>
  <c r="W106" i="4"/>
  <c r="J106" i="4"/>
  <c r="X106" i="4"/>
  <c r="Y106" i="4"/>
  <c r="X124" i="4"/>
  <c r="W124" i="4"/>
  <c r="Y124" i="4"/>
  <c r="J124" i="4"/>
  <c r="M122" i="4"/>
  <c r="AA107" i="4"/>
  <c r="AB107" i="4" s="1"/>
  <c r="Q107" i="4"/>
  <c r="M107" i="4"/>
  <c r="X102" i="4"/>
  <c r="Y102" i="4"/>
  <c r="J102" i="4"/>
  <c r="W102" i="4"/>
  <c r="M85" i="4"/>
  <c r="AA85" i="4"/>
  <c r="AB85" i="4" s="1"/>
  <c r="Q85" i="4"/>
  <c r="AB74" i="4"/>
  <c r="Q91" i="4"/>
  <c r="AA91" i="4"/>
  <c r="AB91" i="4" s="1"/>
  <c r="M91" i="4"/>
  <c r="M48" i="4"/>
  <c r="X45" i="4"/>
  <c r="J45" i="4"/>
  <c r="Y45" i="4"/>
  <c r="W45" i="4"/>
  <c r="M58" i="4"/>
  <c r="Q58" i="4"/>
  <c r="AA58" i="4"/>
  <c r="AA76" i="4"/>
  <c r="AB76" i="4" s="1"/>
  <c r="Q76" i="4"/>
  <c r="M76" i="4"/>
  <c r="Q37" i="4"/>
  <c r="M37" i="4"/>
  <c r="AA37" i="4"/>
  <c r="AB24" i="4"/>
  <c r="J65" i="4"/>
  <c r="W65" i="4"/>
  <c r="X65" i="4"/>
  <c r="Y65" i="4"/>
  <c r="N202" i="2"/>
  <c r="AB21" i="4"/>
  <c r="W24" i="4"/>
  <c r="Y24" i="4"/>
  <c r="X24" i="4"/>
  <c r="J24" i="4"/>
  <c r="J13" i="4"/>
  <c r="Y13" i="4"/>
  <c r="X13" i="4"/>
  <c r="W13" i="4"/>
  <c r="Q9" i="4"/>
  <c r="AA9" i="4"/>
  <c r="M9" i="4"/>
  <c r="N194" i="2"/>
  <c r="N189" i="2"/>
  <c r="M38" i="4"/>
  <c r="Q38" i="4"/>
  <c r="AA38" i="4"/>
  <c r="AB38" i="4" s="1"/>
  <c r="N193" i="2"/>
  <c r="AB174" i="2"/>
  <c r="AB182" i="2"/>
  <c r="M167" i="2"/>
  <c r="N166" i="2" s="1"/>
  <c r="J148" i="2"/>
  <c r="X148" i="2"/>
  <c r="Y148" i="2"/>
  <c r="W148" i="2"/>
  <c r="J100" i="2"/>
  <c r="W100" i="2"/>
  <c r="X100" i="2"/>
  <c r="Y100" i="2"/>
  <c r="W137" i="2"/>
  <c r="J137" i="2"/>
  <c r="Y137" i="2"/>
  <c r="X137" i="2"/>
  <c r="X168" i="2"/>
  <c r="Y168" i="2"/>
  <c r="W168" i="2"/>
  <c r="J168" i="2"/>
  <c r="X181" i="2"/>
  <c r="W181" i="2"/>
  <c r="J181" i="2"/>
  <c r="Y181" i="2"/>
  <c r="X156" i="2"/>
  <c r="W156" i="2"/>
  <c r="J156" i="2"/>
  <c r="Y156" i="2"/>
  <c r="M141" i="2"/>
  <c r="N140" i="2" s="1"/>
  <c r="Q141" i="2"/>
  <c r="AA141" i="2"/>
  <c r="AB141" i="2" s="1"/>
  <c r="M156" i="2"/>
  <c r="N155" i="2" s="1"/>
  <c r="AB108" i="2"/>
  <c r="M137" i="2"/>
  <c r="N136" i="2" s="1"/>
  <c r="M148" i="2"/>
  <c r="N147" i="2" s="1"/>
  <c r="AA117" i="2"/>
  <c r="AB117" i="2" s="1"/>
  <c r="Q117" i="2"/>
  <c r="M117" i="2"/>
  <c r="N116" i="2" s="1"/>
  <c r="M93" i="2"/>
  <c r="N92" i="2" s="1"/>
  <c r="Q93" i="2"/>
  <c r="AA93" i="2"/>
  <c r="AB93" i="2" s="1"/>
  <c r="AB82" i="2"/>
  <c r="X85" i="2"/>
  <c r="J85" i="2"/>
  <c r="W85" i="2"/>
  <c r="Y85" i="2"/>
  <c r="M78" i="2"/>
  <c r="N77" i="2" s="1"/>
  <c r="X69" i="2"/>
  <c r="J69" i="2"/>
  <c r="Y69" i="2"/>
  <c r="W69" i="2"/>
  <c r="Q62" i="2"/>
  <c r="M62" i="2"/>
  <c r="N61" i="2" s="1"/>
  <c r="AA62" i="2"/>
  <c r="AB62" i="2" s="1"/>
  <c r="J42" i="2"/>
  <c r="Y42" i="2"/>
  <c r="X42" i="2"/>
  <c r="W42" i="2"/>
  <c r="J34" i="2"/>
  <c r="Y34" i="2"/>
  <c r="X34" i="2"/>
  <c r="W34" i="2"/>
  <c r="J26" i="2"/>
  <c r="Y26" i="2"/>
  <c r="X26" i="2"/>
  <c r="W26" i="2"/>
  <c r="J18" i="2"/>
  <c r="W18" i="2"/>
  <c r="Y18" i="2"/>
  <c r="X18" i="2"/>
  <c r="J10" i="2"/>
  <c r="Y10" i="2"/>
  <c r="X10" i="2"/>
  <c r="W10" i="2"/>
  <c r="Q41" i="2"/>
  <c r="M41" i="2"/>
  <c r="N40" i="2" s="1"/>
  <c r="AA41" i="2"/>
  <c r="AB41" i="2" s="1"/>
  <c r="J13" i="2"/>
  <c r="Y13" i="2"/>
  <c r="W13" i="2"/>
  <c r="X13" i="2"/>
  <c r="X119" i="2"/>
  <c r="J119" i="2"/>
  <c r="Y119" i="2"/>
  <c r="W119" i="2"/>
  <c r="M96" i="2"/>
  <c r="N95" i="2" s="1"/>
  <c r="AB34" i="2"/>
  <c r="X78" i="2"/>
  <c r="W78" i="2"/>
  <c r="J78" i="2"/>
  <c r="Y78" i="2"/>
  <c r="AB56" i="2"/>
  <c r="J150" i="2"/>
  <c r="Y150" i="2"/>
  <c r="X150" i="2"/>
  <c r="W150" i="2"/>
  <c r="J118" i="2"/>
  <c r="Y118" i="2"/>
  <c r="W118" i="2"/>
  <c r="X118" i="2"/>
  <c r="AA136" i="4"/>
  <c r="Q136" i="4"/>
  <c r="M136" i="4"/>
  <c r="Q112" i="4"/>
  <c r="M112" i="4"/>
  <c r="AA112" i="4"/>
  <c r="X115" i="4"/>
  <c r="J115" i="4"/>
  <c r="Y115" i="4"/>
  <c r="W115" i="4"/>
  <c r="AA159" i="4"/>
  <c r="Q159" i="4"/>
  <c r="M159" i="4"/>
  <c r="M138" i="4"/>
  <c r="Q138" i="4"/>
  <c r="AA138" i="4"/>
  <c r="AB138" i="4" s="1"/>
  <c r="M108" i="4"/>
  <c r="AA60" i="4"/>
  <c r="AB60" i="4" s="1"/>
  <c r="Q60" i="4"/>
  <c r="M60" i="4"/>
  <c r="AB168" i="4"/>
  <c r="J140" i="4"/>
  <c r="Y140" i="4"/>
  <c r="X140" i="4"/>
  <c r="W140" i="4"/>
  <c r="M147" i="4"/>
  <c r="AA147" i="4"/>
  <c r="AB147" i="4" s="1"/>
  <c r="Q147" i="4"/>
  <c r="M114" i="4"/>
  <c r="AA114" i="4"/>
  <c r="AB114" i="4" s="1"/>
  <c r="Q114" i="4"/>
  <c r="W112" i="4"/>
  <c r="X112" i="4"/>
  <c r="Y112" i="4"/>
  <c r="J112" i="4"/>
  <c r="AB183" i="4"/>
  <c r="AB180" i="4"/>
  <c r="W167" i="4"/>
  <c r="J167" i="4"/>
  <c r="X167" i="4"/>
  <c r="Y167" i="4"/>
  <c r="Y174" i="4"/>
  <c r="X174" i="4"/>
  <c r="J174" i="4"/>
  <c r="W174" i="4"/>
  <c r="M180" i="4"/>
  <c r="AA180" i="4"/>
  <c r="Q180" i="4"/>
  <c r="Y164" i="4"/>
  <c r="W164" i="4"/>
  <c r="J164" i="4"/>
  <c r="X164" i="4"/>
  <c r="Q166" i="4"/>
  <c r="M166" i="4"/>
  <c r="AA166" i="4"/>
  <c r="AB166" i="4" s="1"/>
  <c r="Q145" i="4"/>
  <c r="AA145" i="4"/>
  <c r="AB145" i="4" s="1"/>
  <c r="M145" i="4"/>
  <c r="M176" i="4"/>
  <c r="AA176" i="4"/>
  <c r="AB176" i="4" s="1"/>
  <c r="Q176" i="4"/>
  <c r="Q164" i="4"/>
  <c r="AA164" i="4"/>
  <c r="M164" i="4"/>
  <c r="M157" i="4"/>
  <c r="M170" i="4"/>
  <c r="J148" i="4"/>
  <c r="X148" i="4"/>
  <c r="Y148" i="4"/>
  <c r="W148" i="4"/>
  <c r="J135" i="4"/>
  <c r="Y135" i="4"/>
  <c r="X135" i="4"/>
  <c r="W135" i="4"/>
  <c r="M160" i="4"/>
  <c r="Y159" i="4"/>
  <c r="J159" i="4"/>
  <c r="X159" i="4"/>
  <c r="W159" i="4"/>
  <c r="AB136" i="4"/>
  <c r="AA120" i="4"/>
  <c r="AB120" i="4" s="1"/>
  <c r="Q120" i="4"/>
  <c r="M120" i="4"/>
  <c r="J129" i="4"/>
  <c r="X129" i="4"/>
  <c r="Y129" i="4"/>
  <c r="W129" i="4"/>
  <c r="Q106" i="4"/>
  <c r="AA106" i="4"/>
  <c r="AB106" i="4" s="1"/>
  <c r="M106" i="4"/>
  <c r="M115" i="4"/>
  <c r="AA115" i="4"/>
  <c r="AB115" i="4" s="1"/>
  <c r="Q115" i="4"/>
  <c r="AA102" i="4"/>
  <c r="AB102" i="4" s="1"/>
  <c r="M102" i="4"/>
  <c r="Q102" i="4"/>
  <c r="W94" i="4"/>
  <c r="Y94" i="4"/>
  <c r="X94" i="4"/>
  <c r="J94" i="4"/>
  <c r="Y100" i="4"/>
  <c r="X100" i="4"/>
  <c r="J100" i="4"/>
  <c r="W100" i="4"/>
  <c r="AB97" i="4"/>
  <c r="X83" i="4"/>
  <c r="J83" i="4"/>
  <c r="W83" i="4"/>
  <c r="Y83" i="4"/>
  <c r="J81" i="4"/>
  <c r="Y81" i="4"/>
  <c r="X81" i="4"/>
  <c r="W81" i="4"/>
  <c r="X85" i="4"/>
  <c r="Y85" i="4"/>
  <c r="W85" i="4"/>
  <c r="J85" i="4"/>
  <c r="AB81" i="4"/>
  <c r="AA80" i="4"/>
  <c r="AB80" i="4" s="1"/>
  <c r="Q80" i="4"/>
  <c r="M80" i="4"/>
  <c r="Q87" i="4"/>
  <c r="AA87" i="4"/>
  <c r="AB87" i="4" s="1"/>
  <c r="M87" i="4"/>
  <c r="M90" i="4"/>
  <c r="Q90" i="4"/>
  <c r="AA90" i="4"/>
  <c r="AB90" i="4" s="1"/>
  <c r="M66" i="4"/>
  <c r="AA66" i="4"/>
  <c r="Q66" i="4"/>
  <c r="X41" i="4"/>
  <c r="J41" i="4"/>
  <c r="Y41" i="4"/>
  <c r="W41" i="4"/>
  <c r="J35" i="4"/>
  <c r="Y35" i="4"/>
  <c r="X35" i="4"/>
  <c r="W35" i="4"/>
  <c r="AB66" i="4"/>
  <c r="AB50" i="4"/>
  <c r="J17" i="4"/>
  <c r="X17" i="4"/>
  <c r="Y17" i="4"/>
  <c r="W17" i="4"/>
  <c r="M45" i="4"/>
  <c r="AA31" i="4"/>
  <c r="AB31" i="4" s="1"/>
  <c r="Q31" i="4"/>
  <c r="M31" i="4"/>
  <c r="M16" i="4"/>
  <c r="AA16" i="4"/>
  <c r="Q16" i="4"/>
  <c r="R79" i="4" s="1"/>
  <c r="M79" i="4"/>
  <c r="Q53" i="4"/>
  <c r="R74" i="4" s="1"/>
  <c r="AA53" i="4"/>
  <c r="M53" i="4"/>
  <c r="AB53" i="4"/>
  <c r="AB42" i="4"/>
  <c r="J9" i="4"/>
  <c r="X9" i="4"/>
  <c r="Y9" i="4"/>
  <c r="W9" i="4"/>
  <c r="J175" i="2"/>
  <c r="Y175" i="2"/>
  <c r="X175" i="2"/>
  <c r="W175" i="2"/>
  <c r="N208" i="2"/>
  <c r="W184" i="2"/>
  <c r="J184" i="2"/>
  <c r="Y184" i="2"/>
  <c r="X184" i="2"/>
  <c r="N195" i="2"/>
  <c r="W165" i="2"/>
  <c r="J165" i="2"/>
  <c r="Y165" i="2"/>
  <c r="X165" i="2"/>
  <c r="J127" i="2"/>
  <c r="Y127" i="2"/>
  <c r="X127" i="2"/>
  <c r="W127" i="2"/>
  <c r="M184" i="2"/>
  <c r="N183" i="2" s="1"/>
  <c r="M181" i="2"/>
  <c r="N180" i="2" s="1"/>
  <c r="AA181" i="2"/>
  <c r="AB181" i="2" s="1"/>
  <c r="Q181" i="2"/>
  <c r="N203" i="2"/>
  <c r="M174" i="2"/>
  <c r="N173" i="2" s="1"/>
  <c r="AA174" i="2"/>
  <c r="Q174" i="2"/>
  <c r="M152" i="2"/>
  <c r="N151" i="2" s="1"/>
  <c r="J126" i="2"/>
  <c r="Y126" i="2"/>
  <c r="X126" i="2"/>
  <c r="W126" i="2"/>
  <c r="Y161" i="2"/>
  <c r="X161" i="2"/>
  <c r="W161" i="2"/>
  <c r="J161" i="2"/>
  <c r="M151" i="2"/>
  <c r="N150" i="2" s="1"/>
  <c r="AB176" i="2"/>
  <c r="J172" i="2"/>
  <c r="X172" i="2"/>
  <c r="Y172" i="2"/>
  <c r="W172" i="2"/>
  <c r="AB172" i="2"/>
  <c r="AB133" i="2"/>
  <c r="M122" i="2"/>
  <c r="N121" i="2" s="1"/>
  <c r="M40" i="2"/>
  <c r="N39" i="2" s="1"/>
  <c r="Q40" i="2"/>
  <c r="AA40" i="2"/>
  <c r="AB40" i="2" s="1"/>
  <c r="M24" i="2"/>
  <c r="N23" i="2" s="1"/>
  <c r="AA24" i="2"/>
  <c r="AB24" i="2" s="1"/>
  <c r="Q24" i="2"/>
  <c r="N207" i="2"/>
  <c r="M185" i="2"/>
  <c r="N184" i="2" s="1"/>
  <c r="M175" i="2"/>
  <c r="N174" i="2" s="1"/>
  <c r="M178" i="2"/>
  <c r="N177" i="2" s="1"/>
  <c r="M171" i="2"/>
  <c r="N170" i="2" s="1"/>
  <c r="M155" i="2"/>
  <c r="N154" i="2" s="1"/>
  <c r="M139" i="2"/>
  <c r="N138" i="2" s="1"/>
  <c r="M170" i="2"/>
  <c r="N169" i="2" s="1"/>
  <c r="M153" i="2"/>
  <c r="N152" i="2" s="1"/>
  <c r="M163" i="2"/>
  <c r="N162" i="2" s="1"/>
  <c r="M154" i="2"/>
  <c r="N153" i="2" s="1"/>
  <c r="M123" i="2"/>
  <c r="N122" i="2" s="1"/>
  <c r="M147" i="2"/>
  <c r="N146" i="2" s="1"/>
  <c r="M131" i="2"/>
  <c r="N130" i="2" s="1"/>
  <c r="M180" i="2"/>
  <c r="N179" i="2" s="1"/>
  <c r="M61" i="2"/>
  <c r="N60" i="2" s="1"/>
  <c r="M53" i="2"/>
  <c r="N52" i="2" s="1"/>
  <c r="M45" i="2"/>
  <c r="N44" i="2" s="1"/>
  <c r="M13" i="2"/>
  <c r="N12" i="2" s="1"/>
  <c r="M115" i="2"/>
  <c r="N114" i="2" s="1"/>
  <c r="M37" i="2"/>
  <c r="N36" i="2" s="1"/>
  <c r="M142" i="2"/>
  <c r="N141" i="2" s="1"/>
  <c r="M8" i="2"/>
  <c r="M91" i="2"/>
  <c r="N90" i="2" s="1"/>
  <c r="M52" i="2"/>
  <c r="N51" i="2" s="1"/>
  <c r="M12" i="2"/>
  <c r="N11" i="2" s="1"/>
  <c r="M132" i="2"/>
  <c r="N131" i="2" s="1"/>
  <c r="AA8" i="2"/>
  <c r="AB8" i="2" s="1"/>
  <c r="M70" i="2"/>
  <c r="N69" i="2" s="1"/>
  <c r="M44" i="2"/>
  <c r="N43" i="2" s="1"/>
  <c r="M116" i="2"/>
  <c r="N115" i="2" s="1"/>
  <c r="M107" i="2"/>
  <c r="N106" i="2" s="1"/>
  <c r="M86" i="2"/>
  <c r="N85" i="2" s="1"/>
  <c r="M80" i="2"/>
  <c r="N79" i="2" s="1"/>
  <c r="M20" i="2"/>
  <c r="N19" i="2" s="1"/>
  <c r="M75" i="2"/>
  <c r="N74" i="2" s="1"/>
  <c r="M60" i="2"/>
  <c r="N59" i="2" s="1"/>
  <c r="M36" i="2"/>
  <c r="N35" i="2" s="1"/>
  <c r="M28" i="2"/>
  <c r="N27" i="2" s="1"/>
  <c r="M85" i="2"/>
  <c r="N84" i="2" s="1"/>
  <c r="M69" i="2"/>
  <c r="N68" i="2" s="1"/>
  <c r="M63" i="2"/>
  <c r="N62" i="2" s="1"/>
  <c r="M55" i="2"/>
  <c r="N54" i="2" s="1"/>
  <c r="M47" i="2"/>
  <c r="N46" i="2" s="1"/>
  <c r="M39" i="2"/>
  <c r="N38" i="2" s="1"/>
  <c r="M31" i="2"/>
  <c r="N30" i="2" s="1"/>
  <c r="M23" i="2"/>
  <c r="N22" i="2" s="1"/>
  <c r="M15" i="2"/>
  <c r="N14" i="2" s="1"/>
  <c r="M29" i="2"/>
  <c r="N28" i="2" s="1"/>
  <c r="M21" i="2"/>
  <c r="N20" i="2" s="1"/>
  <c r="Q8" i="2"/>
  <c r="R130" i="2" s="1"/>
  <c r="AB124" i="2"/>
  <c r="AB102" i="2"/>
  <c r="AA81" i="2"/>
  <c r="AB81" i="2" s="1"/>
  <c r="Q81" i="2"/>
  <c r="M81" i="2"/>
  <c r="N80" i="2" s="1"/>
  <c r="Q54" i="2"/>
  <c r="AA54" i="2"/>
  <c r="AB54" i="2" s="1"/>
  <c r="M54" i="2"/>
  <c r="N53" i="2" s="1"/>
  <c r="M25" i="2"/>
  <c r="N24" i="2" s="1"/>
  <c r="AA25" i="2"/>
  <c r="AB25" i="2" s="1"/>
  <c r="Q25" i="2"/>
  <c r="AB118" i="2"/>
  <c r="W84" i="2"/>
  <c r="J84" i="2"/>
  <c r="Y84" i="2"/>
  <c r="X84" i="2"/>
  <c r="Q33" i="2"/>
  <c r="M33" i="2"/>
  <c r="N32" i="2" s="1"/>
  <c r="AA33" i="2"/>
  <c r="AB33" i="2" s="1"/>
  <c r="W64" i="2"/>
  <c r="J64" i="2"/>
  <c r="Y64" i="2"/>
  <c r="X64" i="2"/>
  <c r="AB16" i="2"/>
  <c r="M103" i="2"/>
  <c r="N102" i="2" s="1"/>
  <c r="Q103" i="2"/>
  <c r="AA103" i="2"/>
  <c r="AB103" i="2" s="1"/>
  <c r="Y76" i="2"/>
  <c r="X76" i="2"/>
  <c r="W76" i="2"/>
  <c r="J76" i="2"/>
  <c r="M26" i="2"/>
  <c r="N25" i="2" s="1"/>
  <c r="M27" i="2"/>
  <c r="N26" i="2" s="1"/>
  <c r="X180" i="4"/>
  <c r="Y180" i="4"/>
  <c r="W180" i="4"/>
  <c r="J180" i="4"/>
  <c r="AB164" i="4"/>
  <c r="X131" i="4"/>
  <c r="J131" i="4"/>
  <c r="W131" i="4"/>
  <c r="Y131" i="4"/>
  <c r="J107" i="4"/>
  <c r="X107" i="4"/>
  <c r="Y107" i="4"/>
  <c r="W107" i="4"/>
  <c r="X52" i="4"/>
  <c r="Y52" i="4"/>
  <c r="W52" i="4"/>
  <c r="J52" i="4"/>
  <c r="AA184" i="4"/>
  <c r="AB184" i="4" s="1"/>
  <c r="Q184" i="4"/>
  <c r="M184" i="4"/>
  <c r="Y171" i="4"/>
  <c r="X171" i="4"/>
  <c r="J171" i="4"/>
  <c r="W171" i="4"/>
  <c r="M150" i="4"/>
  <c r="AA133" i="4"/>
  <c r="AB133" i="4" s="1"/>
  <c r="Q133" i="4"/>
  <c r="M133" i="4"/>
  <c r="Q167" i="4"/>
  <c r="AA167" i="4"/>
  <c r="AB167" i="4" s="1"/>
  <c r="M167" i="4"/>
  <c r="AA179" i="4"/>
  <c r="AB179" i="4" s="1"/>
  <c r="M179" i="4"/>
  <c r="Q179" i="4"/>
  <c r="X170" i="4"/>
  <c r="W170" i="4"/>
  <c r="J170" i="4"/>
  <c r="Y170" i="4"/>
  <c r="J157" i="4"/>
  <c r="Y157" i="4"/>
  <c r="X157" i="4"/>
  <c r="W157" i="4"/>
  <c r="M173" i="4"/>
  <c r="X163" i="4"/>
  <c r="J163" i="4"/>
  <c r="Y163" i="4"/>
  <c r="W163" i="4"/>
  <c r="M155" i="4"/>
  <c r="Q155" i="4"/>
  <c r="AA155" i="4"/>
  <c r="AB155" i="4" s="1"/>
  <c r="M151" i="4"/>
  <c r="M143" i="4"/>
  <c r="X139" i="4"/>
  <c r="W139" i="4"/>
  <c r="J139" i="4"/>
  <c r="Y139" i="4"/>
  <c r="AB144" i="4"/>
  <c r="M134" i="4"/>
  <c r="AB112" i="4"/>
  <c r="X117" i="4"/>
  <c r="W117" i="4"/>
  <c r="J117" i="4"/>
  <c r="Y117" i="4"/>
  <c r="AB124" i="4"/>
  <c r="W98" i="4"/>
  <c r="Y98" i="4"/>
  <c r="J98" i="4"/>
  <c r="X98" i="4"/>
  <c r="Y97" i="4"/>
  <c r="X97" i="4"/>
  <c r="J97" i="4"/>
  <c r="W97" i="4"/>
  <c r="Q101" i="4"/>
  <c r="AA101" i="4"/>
  <c r="M101" i="4"/>
  <c r="X82" i="4"/>
  <c r="W82" i="4"/>
  <c r="J82" i="4"/>
  <c r="Y82" i="4"/>
  <c r="M77" i="4"/>
  <c r="X59" i="4"/>
  <c r="Y59" i="4"/>
  <c r="W59" i="4"/>
  <c r="J59" i="4"/>
  <c r="Y95" i="4"/>
  <c r="X95" i="4"/>
  <c r="W95" i="4"/>
  <c r="J95" i="4"/>
  <c r="J61" i="4"/>
  <c r="X61" i="4"/>
  <c r="Y61" i="4"/>
  <c r="W61" i="4"/>
  <c r="Y86" i="4"/>
  <c r="W86" i="4"/>
  <c r="J86" i="4"/>
  <c r="X86" i="4"/>
  <c r="M51" i="4"/>
  <c r="AA51" i="4"/>
  <c r="AB51" i="4" s="1"/>
  <c r="Q51" i="4"/>
  <c r="M62" i="4"/>
  <c r="R48" i="4"/>
  <c r="Q17" i="4"/>
  <c r="AA17" i="4"/>
  <c r="AB17" i="4" s="1"/>
  <c r="M17" i="4"/>
  <c r="M26" i="4"/>
  <c r="Q27" i="4"/>
  <c r="M27" i="4"/>
  <c r="AA27" i="4"/>
  <c r="AB27" i="4" s="1"/>
  <c r="AB23" i="4"/>
  <c r="W34" i="4"/>
  <c r="J34" i="4"/>
  <c r="Y34" i="4"/>
  <c r="X34" i="4"/>
  <c r="Y26" i="4"/>
  <c r="X26" i="4"/>
  <c r="J26" i="4"/>
  <c r="W26" i="4"/>
  <c r="M178" i="4"/>
  <c r="M161" i="4"/>
  <c r="M142" i="4"/>
  <c r="M141" i="4"/>
  <c r="M127" i="4"/>
  <c r="M129" i="4"/>
  <c r="M126" i="4"/>
  <c r="M110" i="4"/>
  <c r="M99" i="4"/>
  <c r="M93" i="4"/>
  <c r="M63" i="4"/>
  <c r="M70" i="4"/>
  <c r="M54" i="4"/>
  <c r="M73" i="4"/>
  <c r="M8" i="4"/>
  <c r="M22" i="4"/>
  <c r="AA8" i="4"/>
  <c r="AB8" i="4" s="1"/>
  <c r="Q8" i="4"/>
  <c r="R170" i="4" s="1"/>
  <c r="M20" i="4"/>
  <c r="M36" i="4"/>
  <c r="M12" i="4"/>
  <c r="M41" i="4"/>
  <c r="M14" i="4"/>
  <c r="M35" i="4"/>
  <c r="M25" i="4"/>
  <c r="W53" i="4"/>
  <c r="J53" i="4"/>
  <c r="Y53" i="4"/>
  <c r="X53" i="4"/>
  <c r="M32" i="4"/>
  <c r="Q32" i="4"/>
  <c r="AA32" i="4"/>
  <c r="AB32" i="4" s="1"/>
  <c r="AB10" i="4"/>
  <c r="AB9" i="4"/>
  <c r="M33" i="4"/>
  <c r="X183" i="2"/>
  <c r="J183" i="2"/>
  <c r="Y183" i="2"/>
  <c r="W183" i="2"/>
  <c r="N199" i="2"/>
  <c r="N201" i="2"/>
  <c r="N210" i="2"/>
  <c r="AA165" i="2"/>
  <c r="AB165" i="2" s="1"/>
  <c r="Q165" i="2"/>
  <c r="M165" i="2"/>
  <c r="N164" i="2" s="1"/>
  <c r="J159" i="2"/>
  <c r="Y159" i="2"/>
  <c r="X159" i="2"/>
  <c r="W159" i="2"/>
  <c r="J138" i="2"/>
  <c r="Y138" i="2"/>
  <c r="X138" i="2"/>
  <c r="W138" i="2"/>
  <c r="J111" i="2"/>
  <c r="Y111" i="2"/>
  <c r="X111" i="2"/>
  <c r="W111" i="2"/>
  <c r="W169" i="2"/>
  <c r="J169" i="2"/>
  <c r="Y169" i="2"/>
  <c r="X169" i="2"/>
  <c r="AA179" i="2"/>
  <c r="AB179" i="2" s="1"/>
  <c r="Q179" i="2"/>
  <c r="M179" i="2"/>
  <c r="N178" i="2" s="1"/>
  <c r="AB173" i="2"/>
  <c r="M162" i="2"/>
  <c r="N161" i="2" s="1"/>
  <c r="W149" i="2"/>
  <c r="Y149" i="2"/>
  <c r="X149" i="2"/>
  <c r="J149" i="2"/>
  <c r="M136" i="2"/>
  <c r="N135" i="2" s="1"/>
  <c r="AA136" i="2"/>
  <c r="AB136" i="2" s="1"/>
  <c r="Q136" i="2"/>
  <c r="AA128" i="2"/>
  <c r="AB128" i="2" s="1"/>
  <c r="M128" i="2"/>
  <c r="N127" i="2" s="1"/>
  <c r="Q128" i="2"/>
  <c r="AB140" i="2"/>
  <c r="J102" i="2"/>
  <c r="Y102" i="2"/>
  <c r="X102" i="2"/>
  <c r="W102" i="2"/>
  <c r="M64" i="2"/>
  <c r="N63" i="2" s="1"/>
  <c r="AA64" i="2"/>
  <c r="AB64" i="2" s="1"/>
  <c r="Q64" i="2"/>
  <c r="M124" i="2"/>
  <c r="N123" i="2" s="1"/>
  <c r="AA124" i="2"/>
  <c r="Q124" i="2"/>
  <c r="M100" i="2"/>
  <c r="N99" i="2" s="1"/>
  <c r="Q46" i="2"/>
  <c r="R163" i="2" s="1"/>
  <c r="M46" i="2"/>
  <c r="N45" i="2" s="1"/>
  <c r="AA46" i="2"/>
  <c r="AB46" i="2" s="1"/>
  <c r="Q38" i="2"/>
  <c r="M38" i="2"/>
  <c r="N37" i="2" s="1"/>
  <c r="AA38" i="2"/>
  <c r="AB38" i="2" s="1"/>
  <c r="Q30" i="2"/>
  <c r="AA30" i="2"/>
  <c r="AB30" i="2" s="1"/>
  <c r="M30" i="2"/>
  <c r="N29" i="2" s="1"/>
  <c r="Q22" i="2"/>
  <c r="M22" i="2"/>
  <c r="N21" i="2" s="1"/>
  <c r="AA22" i="2"/>
  <c r="AB22" i="2" s="1"/>
  <c r="Q14" i="2"/>
  <c r="R143" i="2" s="1"/>
  <c r="AA14" i="2"/>
  <c r="AB14" i="2" s="1"/>
  <c r="M14" i="2"/>
  <c r="N13" i="2" s="1"/>
  <c r="X53" i="2"/>
  <c r="J53" i="2"/>
  <c r="Y53" i="2"/>
  <c r="W53" i="2"/>
  <c r="Q49" i="2"/>
  <c r="M49" i="2"/>
  <c r="N48" i="2" s="1"/>
  <c r="AA49" i="2"/>
  <c r="AB49" i="2" s="1"/>
  <c r="X11" i="2"/>
  <c r="J11" i="2"/>
  <c r="Y11" i="2"/>
  <c r="W11" i="2"/>
  <c r="Q134" i="2"/>
  <c r="M134" i="2"/>
  <c r="N133" i="2" s="1"/>
  <c r="AA134" i="2"/>
  <c r="AB134" i="2" s="1"/>
  <c r="AB119" i="2"/>
  <c r="M112" i="2"/>
  <c r="N111" i="2" s="1"/>
  <c r="W79" i="2"/>
  <c r="J79" i="2"/>
  <c r="Y79" i="2"/>
  <c r="X79" i="2"/>
  <c r="M17" i="2"/>
  <c r="N16" i="2" s="1"/>
  <c r="AA17" i="2"/>
  <c r="AB17" i="2" s="1"/>
  <c r="Q17" i="2"/>
  <c r="R159" i="2" s="1"/>
  <c r="AB10" i="2"/>
  <c r="AA129" i="2"/>
  <c r="AB129" i="2" s="1"/>
  <c r="Q129" i="2"/>
  <c r="M129" i="2"/>
  <c r="N128" i="2" s="1"/>
  <c r="X19" i="2"/>
  <c r="W19" i="2"/>
  <c r="J19" i="2"/>
  <c r="Y19" i="2"/>
  <c r="AB150" i="2"/>
  <c r="AB48" i="2"/>
  <c r="M89" i="2"/>
  <c r="N88" i="2" s="1"/>
  <c r="M35" i="2"/>
  <c r="N34" i="2" s="1"/>
  <c r="M79" i="2"/>
  <c r="N78" i="2" s="1"/>
  <c r="AB137" i="4"/>
  <c r="Y105" i="4"/>
  <c r="X105" i="4"/>
  <c r="W105" i="4"/>
  <c r="J105" i="4"/>
  <c r="AA119" i="4"/>
  <c r="AB119" i="4" s="1"/>
  <c r="Q119" i="4"/>
  <c r="M119" i="4"/>
  <c r="J113" i="4"/>
  <c r="X113" i="4"/>
  <c r="Y113" i="4"/>
  <c r="W113" i="4"/>
  <c r="AB101" i="4"/>
  <c r="M100" i="4"/>
  <c r="AA100" i="4"/>
  <c r="AB100" i="4" s="1"/>
  <c r="Q100" i="4"/>
  <c r="M92" i="4"/>
  <c r="Q92" i="4"/>
  <c r="AA92" i="4"/>
  <c r="AB92" i="4" s="1"/>
  <c r="M82" i="4"/>
  <c r="Q82" i="4"/>
  <c r="AA82" i="4"/>
  <c r="AB82" i="4" s="1"/>
  <c r="W80" i="4"/>
  <c r="Y80" i="4"/>
  <c r="X80" i="4"/>
  <c r="J80" i="4"/>
  <c r="J91" i="4"/>
  <c r="Y91" i="4"/>
  <c r="W91" i="4"/>
  <c r="X91" i="4"/>
  <c r="M64" i="4"/>
  <c r="AA64" i="4"/>
  <c r="AB64" i="4" s="1"/>
  <c r="Q64" i="4"/>
  <c r="J87" i="4"/>
  <c r="Y87" i="4"/>
  <c r="X87" i="4"/>
  <c r="W87" i="4"/>
  <c r="AB83" i="4"/>
  <c r="M72" i="4"/>
  <c r="AA72" i="4"/>
  <c r="AB72" i="4" s="1"/>
  <c r="Q72" i="4"/>
  <c r="R72" i="4" s="1"/>
  <c r="Q56" i="4"/>
  <c r="AA56" i="4"/>
  <c r="AB56" i="4" s="1"/>
  <c r="M56" i="4"/>
  <c r="AB58" i="4"/>
  <c r="W60" i="4"/>
  <c r="J60" i="4"/>
  <c r="Y60" i="4"/>
  <c r="X60" i="4"/>
  <c r="AA68" i="4"/>
  <c r="M68" i="4"/>
  <c r="Q68" i="4"/>
  <c r="AB68" i="4"/>
  <c r="J40" i="4"/>
  <c r="Y40" i="4"/>
  <c r="X40" i="4"/>
  <c r="W40" i="4"/>
  <c r="J29" i="4"/>
  <c r="Y29" i="4"/>
  <c r="X29" i="4"/>
  <c r="W29" i="4"/>
  <c r="X76" i="4"/>
  <c r="W76" i="4"/>
  <c r="Y76" i="4"/>
  <c r="J76" i="4"/>
  <c r="AB16" i="4"/>
  <c r="AB37" i="4"/>
  <c r="Q47" i="4"/>
  <c r="M47" i="4"/>
  <c r="AA47" i="4"/>
  <c r="AB47" i="4" s="1"/>
  <c r="N200" i="2"/>
  <c r="Y43" i="4"/>
  <c r="X43" i="4"/>
  <c r="W43" i="4"/>
  <c r="J43" i="4"/>
  <c r="AB13" i="4"/>
  <c r="R40" i="4"/>
  <c r="M177" i="2"/>
  <c r="N176" i="2" s="1"/>
  <c r="J154" i="2"/>
  <c r="Y154" i="2"/>
  <c r="X154" i="2"/>
  <c r="W154" i="2"/>
  <c r="J95" i="2"/>
  <c r="Y95" i="2"/>
  <c r="W95" i="2"/>
  <c r="X95" i="2"/>
  <c r="W179" i="2"/>
  <c r="Y179" i="2"/>
  <c r="J179" i="2"/>
  <c r="X179" i="2"/>
  <c r="M159" i="2"/>
  <c r="N158" i="2" s="1"/>
  <c r="X151" i="2"/>
  <c r="W151" i="2"/>
  <c r="J151" i="2"/>
  <c r="Y151" i="2"/>
  <c r="AB145" i="2"/>
  <c r="AB110" i="2"/>
  <c r="M168" i="2"/>
  <c r="N167" i="2" s="1"/>
  <c r="AA121" i="2"/>
  <c r="AB121" i="2" s="1"/>
  <c r="Q121" i="2"/>
  <c r="M121" i="2"/>
  <c r="N120" i="2" s="1"/>
  <c r="Y97" i="2"/>
  <c r="X97" i="2"/>
  <c r="W97" i="2"/>
  <c r="J97" i="2"/>
  <c r="J70" i="2"/>
  <c r="Y70" i="2"/>
  <c r="X70" i="2"/>
  <c r="W70" i="2"/>
  <c r="J166" i="2"/>
  <c r="Y166" i="2"/>
  <c r="X166" i="2"/>
  <c r="W166" i="2"/>
  <c r="AA101" i="2"/>
  <c r="AB101" i="2" s="1"/>
  <c r="M101" i="2"/>
  <c r="N100" i="2" s="1"/>
  <c r="Q101" i="2"/>
  <c r="M88" i="2"/>
  <c r="N87" i="2" s="1"/>
  <c r="M76" i="2"/>
  <c r="N75" i="2" s="1"/>
  <c r="AA76" i="2"/>
  <c r="AB76" i="2" s="1"/>
  <c r="Q76" i="2"/>
  <c r="M72" i="2"/>
  <c r="N71" i="2" s="1"/>
  <c r="R60" i="2"/>
  <c r="J21" i="2"/>
  <c r="X21" i="2"/>
  <c r="Y21" i="2"/>
  <c r="W21" i="2"/>
  <c r="M9" i="2"/>
  <c r="N8" i="2" s="1"/>
  <c r="AA9" i="2"/>
  <c r="AB9" i="2" s="1"/>
  <c r="Q9" i="2"/>
  <c r="R138" i="2" s="1"/>
  <c r="W40" i="2"/>
  <c r="Y40" i="2"/>
  <c r="J40" i="2"/>
  <c r="X40" i="2"/>
  <c r="M68" i="2"/>
  <c r="N67" i="2" s="1"/>
  <c r="AA92" i="2"/>
  <c r="AB92" i="2" s="1"/>
  <c r="Q92" i="2"/>
  <c r="R92" i="2" s="1"/>
  <c r="M92" i="2"/>
  <c r="N91" i="2" s="1"/>
  <c r="W68" i="2"/>
  <c r="J68" i="2"/>
  <c r="Y68" i="2"/>
  <c r="X68" i="2"/>
  <c r="X27" i="2"/>
  <c r="J27" i="2"/>
  <c r="Y27" i="2"/>
  <c r="W27" i="2"/>
  <c r="Y113" i="2"/>
  <c r="W113" i="2"/>
  <c r="J113" i="2"/>
  <c r="X113" i="2"/>
  <c r="W16" i="2"/>
  <c r="J16" i="2"/>
  <c r="Y16" i="2"/>
  <c r="X16" i="2"/>
  <c r="X77" i="2"/>
  <c r="Y77" i="2"/>
  <c r="W77" i="2"/>
  <c r="J77" i="2"/>
  <c r="Y87" i="2"/>
  <c r="X87" i="2"/>
  <c r="W87" i="2"/>
  <c r="J87" i="2"/>
  <c r="M67" i="2"/>
  <c r="N66" i="2" s="1"/>
  <c r="M34" i="2"/>
  <c r="N33" i="2" s="1"/>
  <c r="M51" i="2"/>
  <c r="N50" i="2" s="1"/>
  <c r="M11" i="2"/>
  <c r="N10" i="2" s="1"/>
  <c r="R92" i="4" l="1"/>
  <c r="R42" i="2"/>
  <c r="R124" i="2"/>
  <c r="R45" i="2"/>
  <c r="R64" i="4"/>
  <c r="R104" i="2"/>
  <c r="R115" i="2"/>
  <c r="R54" i="2"/>
  <c r="R80" i="4"/>
  <c r="R102" i="4"/>
  <c r="R120" i="4"/>
  <c r="R181" i="4"/>
  <c r="R158" i="4"/>
  <c r="R136" i="4"/>
  <c r="R93" i="2"/>
  <c r="R177" i="2"/>
  <c r="R9" i="4"/>
  <c r="R104" i="4"/>
  <c r="R182" i="2"/>
  <c r="R35" i="4"/>
  <c r="R98" i="4"/>
  <c r="R177" i="4"/>
  <c r="R119" i="2"/>
  <c r="R69" i="4"/>
  <c r="R62" i="4"/>
  <c r="R113" i="4"/>
  <c r="R130" i="4"/>
  <c r="R123" i="2"/>
  <c r="R82" i="2"/>
  <c r="R87" i="2"/>
  <c r="R16" i="2"/>
  <c r="R157" i="2"/>
  <c r="R35" i="2"/>
  <c r="R61" i="2"/>
  <c r="R111" i="2"/>
  <c r="R114" i="2"/>
  <c r="R25" i="4"/>
  <c r="R111" i="4"/>
  <c r="R108" i="4"/>
  <c r="R108" i="2"/>
  <c r="R10" i="2"/>
  <c r="R100" i="4"/>
  <c r="R165" i="2"/>
  <c r="R51" i="4"/>
  <c r="R34" i="2"/>
  <c r="R24" i="2"/>
  <c r="R114" i="4"/>
  <c r="R36" i="4"/>
  <c r="R91" i="4"/>
  <c r="R165" i="4"/>
  <c r="R56" i="2"/>
  <c r="R140" i="2"/>
  <c r="R132" i="2"/>
  <c r="R173" i="2"/>
  <c r="R61" i="4"/>
  <c r="R49" i="4"/>
  <c r="R78" i="4"/>
  <c r="R96" i="4"/>
  <c r="R103" i="4"/>
  <c r="R79" i="2"/>
  <c r="R74" i="2"/>
  <c r="R102" i="2"/>
  <c r="R131" i="2"/>
  <c r="R158" i="2"/>
  <c r="R70" i="4"/>
  <c r="R131" i="4"/>
  <c r="R153" i="4"/>
  <c r="R71" i="2"/>
  <c r="R107" i="2"/>
  <c r="R18" i="4"/>
  <c r="R10" i="4"/>
  <c r="R55" i="4"/>
  <c r="R86" i="4"/>
  <c r="R124" i="4"/>
  <c r="R43" i="2"/>
  <c r="R144" i="2"/>
  <c r="R117" i="4"/>
  <c r="R150" i="4"/>
  <c r="R69" i="2"/>
  <c r="R17" i="2"/>
  <c r="R30" i="2"/>
  <c r="R137" i="2"/>
  <c r="R20" i="4"/>
  <c r="R14" i="2"/>
  <c r="R122" i="2"/>
  <c r="R136" i="2"/>
  <c r="R53" i="2"/>
  <c r="R162" i="2"/>
  <c r="R47" i="4"/>
  <c r="R84" i="4"/>
  <c r="R119" i="4"/>
  <c r="R134" i="2"/>
  <c r="R49" i="2"/>
  <c r="R38" i="2"/>
  <c r="R64" i="2"/>
  <c r="R155" i="2"/>
  <c r="R27" i="4"/>
  <c r="R84" i="2"/>
  <c r="R29" i="2"/>
  <c r="R33" i="2"/>
  <c r="R58" i="2"/>
  <c r="R81" i="2"/>
  <c r="R174" i="2"/>
  <c r="R90" i="4"/>
  <c r="R106" i="4"/>
  <c r="R139" i="4"/>
  <c r="R138" i="4"/>
  <c r="R141" i="2"/>
  <c r="R38" i="4"/>
  <c r="R37" i="4"/>
  <c r="R152" i="4"/>
  <c r="R144" i="4"/>
  <c r="R13" i="4"/>
  <c r="R113" i="2"/>
  <c r="R172" i="2"/>
  <c r="R120" i="2"/>
  <c r="R45" i="4"/>
  <c r="R126" i="4"/>
  <c r="R65" i="4"/>
  <c r="R86" i="2"/>
  <c r="R21" i="4"/>
  <c r="R75" i="4"/>
  <c r="R156" i="4"/>
  <c r="R182" i="4"/>
  <c r="R185" i="2"/>
  <c r="R24" i="4"/>
  <c r="R51" i="2"/>
  <c r="R97" i="4"/>
  <c r="R149" i="4"/>
  <c r="R112" i="2"/>
  <c r="R94" i="2"/>
  <c r="R121" i="2"/>
  <c r="R101" i="4"/>
  <c r="R123" i="4"/>
  <c r="R167" i="4"/>
  <c r="R73" i="2"/>
  <c r="R80" i="2"/>
  <c r="R25" i="2"/>
  <c r="R31" i="4"/>
  <c r="R116" i="4"/>
  <c r="R129" i="4"/>
  <c r="R62" i="2"/>
  <c r="R117" i="2"/>
  <c r="R85" i="4"/>
  <c r="R148" i="4"/>
  <c r="R169" i="4"/>
  <c r="R66" i="2"/>
  <c r="R145" i="2"/>
  <c r="R30" i="4"/>
  <c r="R67" i="2"/>
  <c r="R42" i="4"/>
  <c r="R150" i="2"/>
  <c r="R12" i="2"/>
  <c r="R32" i="2"/>
  <c r="R152" i="2"/>
  <c r="R54" i="4"/>
  <c r="R121" i="4"/>
  <c r="R59" i="2"/>
  <c r="R135" i="2"/>
  <c r="R141" i="4"/>
  <c r="R167" i="2"/>
  <c r="R168" i="2"/>
  <c r="R110" i="2"/>
  <c r="R76" i="2"/>
  <c r="R178" i="2"/>
  <c r="R155" i="4"/>
  <c r="R37" i="2"/>
  <c r="R13" i="2"/>
  <c r="R101" i="2"/>
  <c r="R98" i="2"/>
  <c r="R12" i="4"/>
  <c r="R68" i="4"/>
  <c r="R82" i="4"/>
  <c r="R93" i="4"/>
  <c r="R129" i="2"/>
  <c r="R22" i="2"/>
  <c r="R116" i="2"/>
  <c r="R179" i="2"/>
  <c r="R118" i="4"/>
  <c r="R8" i="4"/>
  <c r="R14" i="4"/>
  <c r="R22" i="4"/>
  <c r="R89" i="4"/>
  <c r="R29" i="4"/>
  <c r="R146" i="4"/>
  <c r="R52" i="4"/>
  <c r="R57" i="4"/>
  <c r="R157" i="4"/>
  <c r="R135" i="4"/>
  <c r="R34" i="4"/>
  <c r="R109" i="4"/>
  <c r="R39" i="4"/>
  <c r="R73" i="4"/>
  <c r="R125" i="4"/>
  <c r="R173" i="4"/>
  <c r="R103" i="2"/>
  <c r="R115" i="4"/>
  <c r="R145" i="4"/>
  <c r="R99" i="4"/>
  <c r="R147" i="4"/>
  <c r="R41" i="2"/>
  <c r="R76" i="4"/>
  <c r="R107" i="4"/>
  <c r="R164" i="2"/>
  <c r="R105" i="4"/>
  <c r="R118" i="2"/>
  <c r="R90" i="2"/>
  <c r="R148" i="2"/>
  <c r="R106" i="2"/>
  <c r="R95" i="4"/>
  <c r="R81" i="4"/>
  <c r="R172" i="4"/>
  <c r="R95" i="2"/>
  <c r="R20" i="2"/>
  <c r="R77" i="4"/>
  <c r="R18" i="2"/>
  <c r="R48" i="2"/>
  <c r="R19" i="4"/>
  <c r="R85" i="2"/>
  <c r="R183" i="2"/>
  <c r="R151" i="2"/>
  <c r="R46" i="2"/>
  <c r="R133" i="4"/>
  <c r="R184" i="4"/>
  <c r="R134" i="4"/>
  <c r="R159" i="4"/>
  <c r="R137" i="4"/>
  <c r="R88" i="4"/>
  <c r="R83" i="2"/>
  <c r="R184" i="2"/>
  <c r="R46" i="4"/>
  <c r="R67" i="4"/>
  <c r="R140" i="4"/>
  <c r="R127" i="2"/>
  <c r="R50" i="4"/>
  <c r="R128" i="4"/>
  <c r="R161" i="4"/>
  <c r="R174" i="4"/>
  <c r="R175" i="4"/>
  <c r="R154" i="4"/>
  <c r="R28" i="2"/>
  <c r="R169" i="2"/>
  <c r="R71" i="4"/>
  <c r="R11" i="2"/>
  <c r="R109" i="2"/>
  <c r="R52" i="2"/>
  <c r="R161" i="2"/>
  <c r="R149" i="2"/>
  <c r="R96" i="2"/>
  <c r="R11" i="4"/>
  <c r="R122" i="4"/>
  <c r="R128" i="2"/>
  <c r="R127" i="4"/>
  <c r="R40" i="2"/>
  <c r="R53" i="4"/>
  <c r="R164" i="4"/>
  <c r="R180" i="4"/>
  <c r="R60" i="4"/>
  <c r="R9" i="2"/>
  <c r="R56" i="4"/>
  <c r="R32" i="4"/>
  <c r="R15" i="4"/>
  <c r="R17" i="4"/>
  <c r="R179" i="4"/>
  <c r="R143" i="4"/>
  <c r="R21" i="2"/>
  <c r="R72" i="2"/>
  <c r="R88" i="2"/>
  <c r="R8" i="2"/>
  <c r="R126" i="2"/>
  <c r="R31" i="2"/>
  <c r="R68" i="2"/>
  <c r="R180" i="2"/>
  <c r="R99" i="2"/>
  <c r="R39" i="2"/>
  <c r="R23" i="2"/>
  <c r="R100" i="2"/>
  <c r="R55" i="2"/>
  <c r="R153" i="2"/>
  <c r="R105" i="2"/>
  <c r="R47" i="2"/>
  <c r="R142" i="2"/>
  <c r="R15" i="2"/>
  <c r="R63" i="2"/>
  <c r="R175" i="2"/>
  <c r="R181" i="2"/>
  <c r="R139" i="2"/>
  <c r="R66" i="4"/>
  <c r="R87" i="4"/>
  <c r="R112" i="4"/>
  <c r="R89" i="2"/>
  <c r="R97" i="2"/>
  <c r="R133" i="2"/>
  <c r="R44" i="4"/>
  <c r="R171" i="4"/>
  <c r="R26" i="2"/>
  <c r="R70" i="2"/>
  <c r="R77" i="2"/>
  <c r="R176" i="2"/>
  <c r="R171" i="2"/>
  <c r="R59" i="4"/>
  <c r="R36" i="2"/>
  <c r="R28" i="4"/>
  <c r="R23" i="4"/>
  <c r="R94" i="4"/>
  <c r="R19" i="2"/>
  <c r="R75" i="2"/>
  <c r="R125" i="2"/>
  <c r="R146" i="2"/>
  <c r="R156" i="2"/>
  <c r="R26" i="4"/>
  <c r="R162" i="4"/>
  <c r="R16" i="4"/>
  <c r="R110" i="4"/>
  <c r="R176" i="4"/>
  <c r="R166" i="4"/>
  <c r="R142" i="4"/>
  <c r="R58" i="4"/>
  <c r="R132" i="4"/>
  <c r="R163" i="4"/>
  <c r="R65" i="2"/>
  <c r="R57" i="2"/>
  <c r="R166" i="2"/>
  <c r="R83" i="4"/>
  <c r="R168" i="4"/>
  <c r="R43" i="4"/>
  <c r="R151" i="4"/>
  <c r="R160" i="2"/>
  <c r="R147" i="2"/>
  <c r="R170" i="2"/>
  <c r="R183" i="4"/>
  <c r="R44" i="2"/>
  <c r="R63" i="4"/>
  <c r="R27" i="2"/>
  <c r="R50" i="2"/>
  <c r="R91" i="2"/>
  <c r="R78" i="2"/>
  <c r="R154" i="2"/>
  <c r="R33" i="4"/>
  <c r="R41" i="4"/>
  <c r="R178" i="4"/>
  <c r="R160" i="4"/>
</calcChain>
</file>

<file path=xl/sharedStrings.xml><?xml version="1.0" encoding="utf-8"?>
<sst xmlns="http://schemas.openxmlformats.org/spreadsheetml/2006/main" count="17520" uniqueCount="1562">
  <si>
    <t xml:space="preserve">SKUCode </t>
  </si>
  <si>
    <t xml:space="preserve"> SKU_Name </t>
  </si>
  <si>
    <t xml:space="preserve"> Approval_Status </t>
  </si>
  <si>
    <t xml:space="preserve"> Sales_Status </t>
  </si>
  <si>
    <t xml:space="preserve"> Base_SKU </t>
  </si>
  <si>
    <t xml:space="preserve"> Categories </t>
  </si>
  <si>
    <t xml:space="preserve"> Base_App_Status </t>
  </si>
  <si>
    <t xml:space="preserve"> Stock_Block </t>
  </si>
  <si>
    <t xml:space="preserve"> Price_Block </t>
  </si>
  <si>
    <t xml:space="preserve"> PreOrder? </t>
  </si>
  <si>
    <t xml:space="preserve"> IsMainVariant? </t>
  </si>
  <si>
    <t xml:space="preserve"> Color[color,html] </t>
  </si>
  <si>
    <t xml:space="preserve"> ColorId </t>
  </si>
  <si>
    <t xml:space="preserve"> Size </t>
  </si>
  <si>
    <t xml:space="preserve"> HasClassifications? </t>
  </si>
  <si>
    <t xml:space="preserve"> PreOrder Start date </t>
  </si>
  <si>
    <t xml:space="preserve"> PreOrder End Date </t>
  </si>
  <si>
    <t xml:space="preserve"> Predorder Delivery date </t>
  </si>
  <si>
    <t xml:space="preserve"> Price[type,price] </t>
  </si>
  <si>
    <t xml:space="preserve"> Stock [available,preOrder,maxPreOrder,inStockStatus,Warehouse] </t>
  </si>
  <si>
    <t xml:space="preserve"> Product Reference[productCode, referenceType] </t>
  </si>
  <si>
    <t xml:space="preserve"> ImageUrl </t>
  </si>
  <si>
    <t xml:space="preserve"> HasThumbnail? </t>
  </si>
  <si>
    <t xml:space="preserve">GalleryImagesSize </t>
  </si>
  <si>
    <t xml:space="preserve"> MediaContainer Covert enabled? </t>
  </si>
  <si>
    <t xml:space="preserve"> DeliveryModes </t>
  </si>
  <si>
    <t xml:space="preserve"> DeliveryServicesOnBase </t>
  </si>
  <si>
    <t xml:space="preserve"> Product Type </t>
  </si>
  <si>
    <t xml:space="preserve"> Custom Product Type </t>
  </si>
  <si>
    <t xml:space="preserve"> Production Time </t>
  </si>
  <si>
    <t xml:space="preserve"> Blocked For Stock Import </t>
  </si>
  <si>
    <t xml:space="preserve"> AEM Additional Info Type Data </t>
  </si>
  <si>
    <t xml:space="preserve"> Additional Info V2 </t>
  </si>
  <si>
    <t xml:space="preserve"> Required Additional Info </t>
  </si>
  <si>
    <t xml:space="preserve"> Custom Logo Url </t>
  </si>
  <si>
    <t xml:space="preserve"> Custom Image Url </t>
  </si>
  <si>
    <t xml:space="preserve"> Sales_Unit </t>
  </si>
  <si>
    <t xml:space="preserve"> Base SKU Categories</t>
  </si>
  <si>
    <t>EF-GF721TBEGWW</t>
  </si>
  <si>
    <t xml:space="preserve"> Galaxy Z Flip4 Silicone Cover with Strap</t>
  </si>
  <si>
    <t>APPROVED</t>
  </si>
  <si>
    <t>PDP_NOT_AVAILABLE</t>
  </si>
  <si>
    <t>EF-GF721T</t>
  </si>
  <si>
    <t>AEM_ACCESSORIES</t>
  </si>
  <si>
    <t>false</t>
  </si>
  <si>
    <t>true</t>
  </si>
  <si>
    <t>BLACK_EF-GF721TBEGWW , 404145</t>
  </si>
  <si>
    <t>BLACK</t>
  </si>
  <si>
    <t xml:space="preserve"> 1</t>
  </si>
  <si>
    <t xml:space="preserve"> false</t>
  </si>
  <si>
    <t xml:space="preserve"> Mon Jul 18 01:51:21 GMT 2022</t>
  </si>
  <si>
    <t xml:space="preserve"> Thu Sep 01 15:59:00 GMT 2022</t>
  </si>
  <si>
    <t xml:space="preserve"> Fri Sep 02 01:00:00 GMT 2022</t>
  </si>
  <si>
    <t xml:space="preserve"> [RRP,169.0MYR]  </t>
  </si>
  <si>
    <t xml:space="preserve"> [0 , 0 , 0 , NOTSPECIFIED , WC11-S506][0 , 0 , 0 , NOTSPECIFIED , WC10-S506]</t>
  </si>
  <si>
    <t xml:space="preserve"> </t>
  </si>
  <si>
    <t xml:space="preserve"> https://images.samsung.com/is/image/samsung/p6pim/my/2208/gallery/my-galaxy-z-flip4-silicone-cover-with-strap-ef-gf721-ef-gf721tbegww-533058763?$ORIGIN_PNG$</t>
  </si>
  <si>
    <t xml:space="preserve"> 9</t>
  </si>
  <si>
    <t xml:space="preserve"> my-delivery-standard , my-o2o-pickup , </t>
  </si>
  <si>
    <t xml:space="preserve"> NORMAL</t>
  </si>
  <si>
    <t xml:space="preserve"> null</t>
  </si>
  <si>
    <t xml:space="preserve"> pieces</t>
  </si>
  <si>
    <t xml:space="preserve"> [1, AS, AS0107]</t>
  </si>
  <si>
    <t>EF-GF721TPEGWW</t>
  </si>
  <si>
    <t xml:space="preserve">  </t>
  </si>
  <si>
    <t xml:space="preserve"> 0</t>
  </si>
  <si>
    <t>NA</t>
  </si>
  <si>
    <t>EF-GF721TWEGWW</t>
  </si>
  <si>
    <t>WHITE_EF-GF721TWEGWW , e9e9e7</t>
  </si>
  <si>
    <t>WHITE</t>
  </si>
  <si>
    <t xml:space="preserve"> https://images.samsung.com/is/image/samsung/p6pim/my/2208/gallery/my-galaxy-z-flip4-silicone-cover-with-strap-ef-gf721-ef-gf721twegww-533058797?$ORIGIN_PNG$</t>
  </si>
  <si>
    <t xml:space="preserve"> 8</t>
  </si>
  <si>
    <t>EF-GF936TBEGWW</t>
  </si>
  <si>
    <t xml:space="preserve"> Galaxy Z Fold4 Silicone Grip Cover</t>
  </si>
  <si>
    <t>EF-GF936T</t>
  </si>
  <si>
    <t>BLACK_EF-GF936TBEGWW , 404145</t>
  </si>
  <si>
    <t xml:space="preserve"> [RRP,209.0MYR]  </t>
  </si>
  <si>
    <t xml:space="preserve"> https://images.samsung.com/is/image/samsung/p6pim/my/2208/gallery/my-galaxy-z-fold4-silicone-grip-cover-ef-gf936-ef-gf936tbegww-533059549?$ORIGIN_PNG$</t>
  </si>
  <si>
    <t>EF-GF936TWEGWW</t>
  </si>
  <si>
    <t>WHITE_EF-GF936TWEGWW , e9e9e7</t>
  </si>
  <si>
    <t xml:space="preserve"> https://images.samsung.com/is/image/samsung/p6pim/my/2208/gallery/my-galaxy-z-fold4-silicone-grip-cover-ef-gf936-ef-gf936twegww-533059570?$ORIGIN_PNG$</t>
  </si>
  <si>
    <t xml:space="preserve"> 7</t>
  </si>
  <si>
    <t>EF-MF936CBEGWW</t>
  </si>
  <si>
    <t xml:space="preserve"> Galaxy Z Fold4 Slim Standing Cover</t>
  </si>
  <si>
    <t>EF-MF936C</t>
  </si>
  <si>
    <t>BLACK_EF-MF936CBEGWW , 404145</t>
  </si>
  <si>
    <t xml:space="preserve"> https://images.samsung.com/is/image/samsung/p6pim/my/2208/gallery/my-galaxy-z-fold4-slim-standing-cover-ef-mf936-ef-mf936cbegww-533059870?$ORIGIN_PNG$</t>
  </si>
  <si>
    <t>EF-MF936CUEGWW</t>
  </si>
  <si>
    <t>SAND_EF-MF936CUEGWW , dacdc5</t>
  </si>
  <si>
    <t>SAND</t>
  </si>
  <si>
    <t xml:space="preserve"> https://images.samsung.com/is/image/samsung/p6pim/my/2208/gallery/my-galaxy-z-fold4-slim-standing-cover-ef-mf936-ef-mf936cuegww-533059907?$ORIGIN_PNG$</t>
  </si>
  <si>
    <t>EF-OF721CTEGWW</t>
  </si>
  <si>
    <t xml:space="preserve"> Galaxy Z Flip4 Clear Cover with Ring</t>
  </si>
  <si>
    <t>EF-OF721C</t>
  </si>
  <si>
    <t>TRANSPARENT_EF-OF721CTEGWW , fffffe</t>
  </si>
  <si>
    <t>TRANSPARENT</t>
  </si>
  <si>
    <t xml:space="preserve"> [RRP,129.0MYR]  </t>
  </si>
  <si>
    <t xml:space="preserve"> https://images.samsung.com/is/image/samsung/p6pim/my/2208/gallery/my-galaxy-z-flip4-clear-cover-with-ring-ef-of721-ef-of721ctegww-533056610?$ORIGIN_PNG$</t>
  </si>
  <si>
    <t>EF-OF93PCBEGWW</t>
  </si>
  <si>
    <t xml:space="preserve"> Galaxy Z Fold4 Standing Cover with Pen</t>
  </si>
  <si>
    <t>EF-OF93PC</t>
  </si>
  <si>
    <t>BLACK_EF-OF93PCBEGWW , 404145</t>
  </si>
  <si>
    <t xml:space="preserve"> [RRP,369.0MYR]  </t>
  </si>
  <si>
    <t xml:space="preserve"> [1 , 0 , 1 , NOTSPECIFIED , WC11-S506][0 , 0 , 0 , NOTSPECIFIED , WC10-S506]</t>
  </si>
  <si>
    <t xml:space="preserve"> https://images.samsung.com/is/image/samsung/p6pim/my/2208/gallery/my-galaxy-z-fold4-standing-cover-with-pen-ef-of93p-ef-of93pcbegww-533060305?$ORIGIN_PNG$</t>
  </si>
  <si>
    <t>EF-OF93PCJEGWW</t>
  </si>
  <si>
    <t>GRAYGREEN_EF-OF93PCJEGWW , 5b686a</t>
  </si>
  <si>
    <t>GRAYGREEN</t>
  </si>
  <si>
    <t xml:space="preserve"> https://images.samsung.com/is/image/samsung/p6pim/my/2208/gallery/my-galaxy-z-fold4-standing-cover-with-pen-ef-of93p-ef-of93pcjegww-533060358?$ORIGIN_PNG$</t>
  </si>
  <si>
    <t>EF-OF93PCUEGWW</t>
  </si>
  <si>
    <t>SAND_EF-OF93PCUEGWW , dacdc5</t>
  </si>
  <si>
    <t xml:space="preserve"> https://images.samsung.com/is/image/samsung/p6pim/my/2208/gallery/my-galaxy-z-fold4-standing-cover-with-pen-ef-of93p-ef-of93pcuegww-533060417?$ORIGIN_PNG$</t>
  </si>
  <si>
    <t>EF-PF721TGEGWW</t>
  </si>
  <si>
    <t xml:space="preserve"> Galaxy Z Flip4 Silicone Cover with Ring</t>
  </si>
  <si>
    <t>EF-PF721T</t>
  </si>
  <si>
    <t>KHAKI_EF-PF721TGEGWW , 626959</t>
  </si>
  <si>
    <t>KHAKI</t>
  </si>
  <si>
    <t xml:space="preserve"> https://images.samsung.com/is/image/samsung/p6pim/my/2208/gallery/my-galaxy-z-flip4-silicone-cover-with-ring-ef-pf721-ef-pf721tgegww-533058122?$ORIGIN_PNG$</t>
  </si>
  <si>
    <t>EF-PF721TLEGWW</t>
  </si>
  <si>
    <t>ARCTICBLUE_EF-PF721TLEGWW , a7c6ed</t>
  </si>
  <si>
    <t>ARCTICBLUE</t>
  </si>
  <si>
    <t xml:space="preserve"> https://images.samsung.com/is/image/samsung/p6pim/my/2208/gallery/my-galaxy-z-flip4-silicone-cover-with-ring-ef-pf721-ef-pf721tlegww-533058193?$ORIGIN_PNG$</t>
  </si>
  <si>
    <t>EF-PF721TNEGWW</t>
  </si>
  <si>
    <t>NAVY_EF-PF721TNEGWW , 353e52</t>
  </si>
  <si>
    <t>NAVY</t>
  </si>
  <si>
    <t xml:space="preserve"> [0 , 0 , 1 , NOTSPECIFIED , WC11-S506][0 , 0 , 0 , NOTSPECIFIED , WC10-S506]</t>
  </si>
  <si>
    <t xml:space="preserve"> https://images.samsung.com/is/image/samsung/p6pim/my/2208/gallery/my-galaxy-z-flip4-silicone-cover-with-ring-ef-pf721-ef-pf721tnegww-533058208?$ORIGIN_PNG$</t>
  </si>
  <si>
    <t>EF-PF721TPEGWW</t>
  </si>
  <si>
    <t>PINK_EF-PF721TPEGWW , eed1c6</t>
  </si>
  <si>
    <t>PINK</t>
  </si>
  <si>
    <t xml:space="preserve"> https://images.samsung.com/is/image/samsung/p6pim/my/2208/gallery/my-galaxy-z-flip4-silicone-cover-with-ring-ef-pf721-ef-pf721tpegww-533058243?$ORIGIN_PNG$</t>
  </si>
  <si>
    <t>EF-PF721TVEGWW</t>
  </si>
  <si>
    <t>BORAPURPLE_EF-PF721TVEGWW , 9c9cc4</t>
  </si>
  <si>
    <t>BORAPURPLE</t>
  </si>
  <si>
    <t xml:space="preserve"> https://images.samsung.com/is/image/samsung/p6pim/my/2208/gallery/my-galaxy-z-flip4-silicone-cover-with-ring-ef-pf721-ef-pf721tvegww-533058280?$ORIGIN_PNG$</t>
  </si>
  <si>
    <t>EF-QF721CTEGWW</t>
  </si>
  <si>
    <t xml:space="preserve"> Galaxy Z Flip4 Clear Slim Cover</t>
  </si>
  <si>
    <t>EF-QF721C</t>
  </si>
  <si>
    <t>TRANSPARENT_EF-QF721CTEGWW , fffffe</t>
  </si>
  <si>
    <t xml:space="preserve"> [RRP,99.0MYR]  </t>
  </si>
  <si>
    <t xml:space="preserve"> https://images.samsung.com/is/image/samsung/p6pim/my/2208/gallery/my-galaxy-z-flip4-clear-slim-cover-ef-qf721-ef-qf721ctegww-533056956?$ORIGIN_PNG$</t>
  </si>
  <si>
    <t>EF-QF936CTEGWW</t>
  </si>
  <si>
    <t>EF-QF936C</t>
  </si>
  <si>
    <t xml:space="preserve"> [0 , 0 , 0 , NOTSPECIFIED , WC11-S506]</t>
  </si>
  <si>
    <t>EF-UF93PCTEGWW</t>
  </si>
  <si>
    <t>EF-UF93PC</t>
  </si>
  <si>
    <t xml:space="preserve"> [RRP,59.0MYR]  </t>
  </si>
  <si>
    <t>EF-VF721LBEGWW</t>
  </si>
  <si>
    <t xml:space="preserve"> Galaxy Z Flip4 Flap Leather Cover</t>
  </si>
  <si>
    <t>EF-VF721L</t>
  </si>
  <si>
    <t>BLACK_EF-VF721LBEGWW , 404145</t>
  </si>
  <si>
    <t xml:space="preserve"> [RRP,379.0MYR]  </t>
  </si>
  <si>
    <t xml:space="preserve"> https://images.samsung.com/is/image/samsung/p6pim/my/2208/gallery/my-galaxy-z-flip4-flap-leather-cover-ef-vf721-ef-vf721lbegww-533057541?$ORIGIN_PNG$</t>
  </si>
  <si>
    <t>EF-VF721LLEGWW</t>
  </si>
  <si>
    <t>SERENEPURPLE_EF-VF721LLEGWW , b6c0d6</t>
  </si>
  <si>
    <t>SERENEPURPLE</t>
  </si>
  <si>
    <t xml:space="preserve"> https://images.samsung.com/is/image/samsung/p6pim/my/2208/gallery/my-galaxy-z-flip4-flap-leather-cover-ef-vf721-ef-vf721llegww-533057562?$ORIGIN_PNG$</t>
  </si>
  <si>
    <t>EF-VF721LPEGWW</t>
  </si>
  <si>
    <t>PEACH_EF-VF721LPEGWW , ead2c6</t>
  </si>
  <si>
    <t>PEACH</t>
  </si>
  <si>
    <t xml:space="preserve"> https://images.samsung.com/is/image/samsung/p6pim/my/2208/gallery/my-galaxy-z-flip4-flap-leather-cover-ef-vf721-ef-vf721lpegww-533057577?$ORIGIN_PNG$</t>
  </si>
  <si>
    <t>EF-VF936LBEGWW</t>
  </si>
  <si>
    <t xml:space="preserve"> Galaxy Z Fold4 Leather Cover</t>
  </si>
  <si>
    <t>EF-VF936L</t>
  </si>
  <si>
    <t>BLACK_EF-VF936LBEGWW , 404145</t>
  </si>
  <si>
    <t xml:space="preserve"> [RRP,339.0MYR]  </t>
  </si>
  <si>
    <t xml:space="preserve"> https://images.samsung.com/is/image/samsung/p6pim/my/2208/gallery/my-galaxy-z-fold4-leather-cover-ef-vf936-ef-vf936lbegww-533059199?$ORIGIN_PNG$</t>
  </si>
  <si>
    <t>EF-VF936LJEGWW</t>
  </si>
  <si>
    <t>GRAYGREEN_EF-VF936LJEGWW , 5b686a</t>
  </si>
  <si>
    <t xml:space="preserve"> https://images.samsung.com/is/image/samsung/p6pim/my/2208/gallery/my-galaxy-z-fold4-leather-cover-ef-vf936-ef-vf936ljegww-533059231?$ORIGIN_PNG$</t>
  </si>
  <si>
    <t>EP-OR900BBEGWW</t>
  </si>
  <si>
    <t xml:space="preserve"> Galaxy Watch5 Wireless Charger</t>
  </si>
  <si>
    <t>EP-OR900B</t>
  </si>
  <si>
    <t>BLACK_EP-OR900BBEGWW , 000000</t>
  </si>
  <si>
    <t xml:space="preserve"> Mon Jul 18 01:53:30 GMT 2022</t>
  </si>
  <si>
    <t xml:space="preserve"> https://images.samsung.com/is/image/samsung/p6pim/my/2208/gallery/my-fast-wireless-charger-ep-or900-ep-or900bbegww-533324381?$ORIGIN_PNG$</t>
  </si>
  <si>
    <t xml:space="preserve"> 3</t>
  </si>
  <si>
    <t xml:space="preserve"> [1, AS, AS03]</t>
  </si>
  <si>
    <t>ET-SFR90SJEGWW</t>
  </si>
  <si>
    <t xml:space="preserve"> Galaxy Watch5/Watch5 Pro Sport Band (S/M)</t>
  </si>
  <si>
    <t>ET-SFR90S</t>
  </si>
  <si>
    <t>GRAPHITE_ET-SFR90SJEGWW , 4a4a4d</t>
  </si>
  <si>
    <t>GRAPHITE</t>
  </si>
  <si>
    <t xml:space="preserve"> https://images.samsung.com/is/image/samsung/p6pim/my/2208/gallery/my-galaxy-watch5-sport-band-et-sfr90-et-sfr90sjegww-533150690?$ORIGIN_PNG$</t>
  </si>
  <si>
    <t>ET-SFR90SLEGWW</t>
  </si>
  <si>
    <t>SAPPHIRE_ET-SFR90SLEGWW , 6b7d98</t>
  </si>
  <si>
    <t>SAPPHIRE</t>
  </si>
  <si>
    <t xml:space="preserve"> Mon Jul 18 01:54:48 GMT 2022</t>
  </si>
  <si>
    <t xml:space="preserve"> https://images.samsung.com/is/image/samsung/p6pim/my/2208/gallery/my-galaxy-watch5-sport-band-et-sfr90-et-sfr90slegww-533150697?$ORIGIN_PNG$</t>
  </si>
  <si>
    <t>ET-SFR90SVEGWW</t>
  </si>
  <si>
    <t>PURPLE_ET-SFR90SVEGWW , b2a1ce</t>
  </si>
  <si>
    <t>PURPLE</t>
  </si>
  <si>
    <t xml:space="preserve"> https://images.samsung.com/is/image/samsung/p6pim/my/2208/gallery/my-galaxy-watch5-sport-band-et-sfr90-et-sfr90svegww-533150704?$ORIGIN_PNG$</t>
  </si>
  <si>
    <t>ET-SFR90SWEGWW</t>
  </si>
  <si>
    <t>WHITE_ET-SFR90SWEGWW , f5f7f6</t>
  </si>
  <si>
    <t xml:space="preserve"> https://images.samsung.com/is/image/samsung/p6pim/my/2208/gallery/my-galaxy-watch5-sport-band-et-sfr90-et-sfr90swegww-533150711?$ORIGIN_PNG$</t>
  </si>
  <si>
    <t>ET-SFR90SZEGWW</t>
  </si>
  <si>
    <t>PINKGOLD_ET-SFR90SZEGWW , f1cfc4</t>
  </si>
  <si>
    <t>PINKGOLD</t>
  </si>
  <si>
    <t xml:space="preserve"> https://images.samsung.com/is/image/samsung/p6pim/my/2208/gallery/my-galaxy-watch5-sport-band-et-sfr90-et-sfr90szegww-533150718?$ORIGIN_PNG$</t>
  </si>
  <si>
    <t>ET-SFR91LJEGWW</t>
  </si>
  <si>
    <t xml:space="preserve"> Galaxy Watch5/Watch5 Pro Sport Band (M/L)</t>
  </si>
  <si>
    <t>ET-SFR91L</t>
  </si>
  <si>
    <t>GRAPHITE_ET-SFR91LJEGWW , 4a4a4d</t>
  </si>
  <si>
    <t xml:space="preserve"> https://images.samsung.com/is/image/samsung/p6pim/my/2208/gallery/my-galaxy-watch5-sport-band-et-sfr91-et-sfr91ljegww-533152264?$ORIGIN_PNG$</t>
  </si>
  <si>
    <t>ET-SFR91LLEGWW</t>
  </si>
  <si>
    <t>SAPPHIRE_ET-SFR91LLEGWW , 6b7d98</t>
  </si>
  <si>
    <t xml:space="preserve"> https://images.samsung.com/is/image/samsung/p6pim/my/2208/gallery/my-galaxy-watch5-sport-band-et-sfr91-et-sfr91llegww-533152273?$ORIGIN_PNG$</t>
  </si>
  <si>
    <t>ET-SFR91LVEGWW</t>
  </si>
  <si>
    <t>PURPLE_ET-SFR91LVEGWW , b2a1ce</t>
  </si>
  <si>
    <t xml:space="preserve"> https://images.samsung.com/is/image/samsung/p6pim/my/2208/gallery/my-galaxy-watch5-sport-band-et-sfr91-et-sfr91lvegww-533152326?$ORIGIN_PNG$</t>
  </si>
  <si>
    <t>ET-SFR91LWEGWW</t>
  </si>
  <si>
    <t>WHITE_ET-SFR91LWEGWW , f5f7f6</t>
  </si>
  <si>
    <t xml:space="preserve"> https://images.samsung.com/is/image/samsung/p6pim/my/2208/gallery/my-galaxy-watch5-sport-band-et-sfr91-et-sfr91lwegww-533152333?$ORIGIN_PNG$</t>
  </si>
  <si>
    <t>ET-SFR91LZEGWW</t>
  </si>
  <si>
    <t>PINKGOLD_ET-SFR91LZEGWW , f1cfc4</t>
  </si>
  <si>
    <t xml:space="preserve"> https://images.samsung.com/is/image/samsung/p6pim/my/2208/gallery/my-galaxy-watch5-sport-band-et-sfr91-et-sfr91lzegww-533152341?$ORIGIN_PNG$</t>
  </si>
  <si>
    <t>ET-SFR92LBEGWW</t>
  </si>
  <si>
    <t xml:space="preserve"> Galaxy Watch5/Watch5 Pro D-Buckle Sport Band (M/L)</t>
  </si>
  <si>
    <t>ET-SFR92L</t>
  </si>
  <si>
    <t>BLACK_ET-SFR92LBEGWW , 3c3c3e</t>
  </si>
  <si>
    <t xml:space="preserve"> https://images.samsung.com/is/image/samsung/p6pim/my/2208/gallery/my-galaxy-watch5-d-buckle-sport-band-et-sfr92-et-sfr92lbegww-533152249?$ORIGIN_PNG$</t>
  </si>
  <si>
    <t>ET-SFR92LJEGWW</t>
  </si>
  <si>
    <t>GRAY_ET-SFR92LJEGWW , 867e74</t>
  </si>
  <si>
    <t>GRAY</t>
  </si>
  <si>
    <t xml:space="preserve"> https://images.samsung.com/is/image/samsung/p6pim/my/2208/gallery/my-galaxy-watch5-d-buckle-sport-band-et-sfr92-et-sfr92ljegww-533152257?$ORIGIN_PNG$</t>
  </si>
  <si>
    <t>ET-SRR87MWEGWW</t>
  </si>
  <si>
    <t>ET-SRR87M</t>
  </si>
  <si>
    <t>ET-STR90SJEGWW</t>
  </si>
  <si>
    <t xml:space="preserve"> Galaxy Watch5/Watch5 Pro Two-Tone Sport Band (S/M)</t>
  </si>
  <si>
    <t>ET-STR90S</t>
  </si>
  <si>
    <t>SAND_ET-STR90SJEGWW , c8caca</t>
  </si>
  <si>
    <t xml:space="preserve"> https://images.samsung.com/is/image/samsung/p6pim/my/2208/gallery/my-galaxy-watch5-two-tone-sport-band-et-str90-et-str90sjegww-533179541?$ORIGIN_PNG$</t>
  </si>
  <si>
    <t>ET-STR90SNEGWW</t>
  </si>
  <si>
    <t>NAVY_ET-STR90SNEGWW , 353e52</t>
  </si>
  <si>
    <t xml:space="preserve"> https://images.samsung.com/is/image/samsung/p6pim/my/2208/gallery/my-galaxy-watch5-two-tone-sport-band-et-str90-et-str90snegww-533179548?$ORIGIN_PNG$</t>
  </si>
  <si>
    <t>ET-STR90SREGWW</t>
  </si>
  <si>
    <t>RED_ET-STR90SREGWW , cd5953</t>
  </si>
  <si>
    <t>RED</t>
  </si>
  <si>
    <t xml:space="preserve"> https://images.samsung.com/is/image/samsung/p6pim/my/2208/gallery/my-galaxy-watch5-two-tone-sport-band-et-str90-et-str90sregww-533179555?$ORIGIN_PNG$</t>
  </si>
  <si>
    <t>ET-STR91LJEGWW</t>
  </si>
  <si>
    <t xml:space="preserve"> Galaxy Watch5/Watch5 Pro Two-Tone Sport Band (M/L)</t>
  </si>
  <si>
    <t>ET-STR91L</t>
  </si>
  <si>
    <t>SAND_ET-STR91LJEGWW , c8caca</t>
  </si>
  <si>
    <t xml:space="preserve"> https://images.samsung.com/is/image/samsung/p6pim/my/2208/gallery/my-galaxy-watch5-two-tone-sport-band-et-str91-et-str91ljegww-533123480?$ORIGIN_PNG$</t>
  </si>
  <si>
    <t>ET-STR91LNEGWW</t>
  </si>
  <si>
    <t>NAVY_ET-STR91LNEGWW , 353e52</t>
  </si>
  <si>
    <t xml:space="preserve"> https://images.samsung.com/is/image/samsung/p6pim/my/2208/gallery/my-galaxy-watch5-two-tone-sport-band-et-str91-et-str91lnegww-533123487?$ORIGIN_PNG$</t>
  </si>
  <si>
    <t>ET-STR91LREGWW</t>
  </si>
  <si>
    <t>RED_ET-STR91LREGWW , cd5953</t>
  </si>
  <si>
    <t xml:space="preserve"> https://images.samsung.com/is/image/samsung/p6pim/my/2208/gallery/my-galaxy-watch5-two-tone-sport-band-et-str91-et-str91lregww-533123494?$ORIGIN_PNG$</t>
  </si>
  <si>
    <t>ET-SXR90SBEGWW</t>
  </si>
  <si>
    <t xml:space="preserve"> Galaxy Watch5/Watch5 Pro Rugged Sport Band (S/M)</t>
  </si>
  <si>
    <t>ET-SXR90S</t>
  </si>
  <si>
    <t>BLACK_ET-SXR90SBEGWW , 3d3c3f</t>
  </si>
  <si>
    <t xml:space="preserve"> https://images.samsung.com/is/image/samsung/p6pim/my/2208/gallery/my-galaxy-watch5-rugged-sport-band-et-sxr90-et-sxr90sbegww-533150662?$ORIGIN_PNG$</t>
  </si>
  <si>
    <t>ET-SXR90SJEGWW</t>
  </si>
  <si>
    <t>GRAY_ET-SXR90SJEGWW , 867e74</t>
  </si>
  <si>
    <t xml:space="preserve"> https://images.samsung.com/is/image/samsung/p6pim/my/2208/gallery/my-galaxy-watch5-rugged-sport-band-et-sxr90-et-sxr90sjegww-533150669?$ORIGIN_PNG$</t>
  </si>
  <si>
    <t>ET-SXR90SKEGWW</t>
  </si>
  <si>
    <t>KHAKI_ET-SXR90SKEGWW , 50554f</t>
  </si>
  <si>
    <t xml:space="preserve"> https://images.samsung.com/is/image/samsung/p6pim/my/2208/gallery/my-galaxy-watch5-rugged-sport-band-et-sxr90-et-sxr90skegww-533150676?$ORIGIN_PNG$</t>
  </si>
  <si>
    <t>ET-SXR90SSEGWW</t>
  </si>
  <si>
    <t>SAND_ET-SXR90SSEGWW , c8caca</t>
  </si>
  <si>
    <t xml:space="preserve"> https://images.samsung.com/is/image/samsung/p6pim/my/2208/gallery/my-galaxy-watch5-rugged-sport-band-et-sxr90-et-sxr90ssegww-533150683?$ORIGIN_PNG$</t>
  </si>
  <si>
    <t>ET-SXR91LBEGWW</t>
  </si>
  <si>
    <t xml:space="preserve"> Galaxy Watch5/Watch5 Pro Rugged Sport Band (M/L)</t>
  </si>
  <si>
    <t>ET-SXR91L</t>
  </si>
  <si>
    <t>BLACK_ET-SXR91LBEGWW , 3d3c3f</t>
  </si>
  <si>
    <t xml:space="preserve"> https://images.samsung.com/is/image/samsung/p6pim/my/2208/gallery/my-galaxy-watch5-rugged-sport-band-et-sxr91-et-sxr91lbegww-533179409?$ORIGIN_PNG$</t>
  </si>
  <si>
    <t>ET-SXR91LJEGWW</t>
  </si>
  <si>
    <t>GRAY_ET-SXR91LJEGWW , 867e74</t>
  </si>
  <si>
    <t xml:space="preserve"> https://images.samsung.com/is/image/samsung/p6pim/my/2208/gallery/my-galaxy-watch5-rugged-sport-band-et-sxr91-et-sxr91ljegww-533179416?$ORIGIN_PNG$</t>
  </si>
  <si>
    <t>ET-SXR91LKEGWW</t>
  </si>
  <si>
    <t>KHAKI_ET-SXR91LKEGWW , 50554f</t>
  </si>
  <si>
    <t xml:space="preserve"> https://images.samsung.com/is/image/samsung/p6pim/my/2208/gallery/my-galaxy-watch5-rugged-sport-band-et-sxr91-et-sxr91lkegww-533179423?$ORIGIN_PNG$</t>
  </si>
  <si>
    <t>ET-SXR91LSEGWW</t>
  </si>
  <si>
    <t>SAND_ET-SXR91LSEGWW , c8caca</t>
  </si>
  <si>
    <t xml:space="preserve"> https://images.samsung.com/is/image/samsung/p6pim/my/2208/gallery/my-galaxy-watch5-rugged-sport-band-et-sxr91-et-sxr91lsegww-533179430?$ORIGIN_PNG$</t>
  </si>
  <si>
    <t>GP-FPR925SAABW</t>
  </si>
  <si>
    <t xml:space="preserve"> Galaxy Watch5 Pro Rugged Cover</t>
  </si>
  <si>
    <t>GP-FPR925S</t>
  </si>
  <si>
    <t>BLACK_GP-FPR925SAABW , 000000</t>
  </si>
  <si>
    <t xml:space="preserve"> [0 , 0 , 1 , NOTSPECIFIED , WC11-S506]</t>
  </si>
  <si>
    <t xml:space="preserve"> https://images.samsung.com/is/image/samsung/p6pim/my/2208/gallery/my-rugged-cover-for-galaxy-watch5-pro-gp-fpr925saabw-533325740?$ORIGIN_PNG$</t>
  </si>
  <si>
    <t xml:space="preserve"> 2</t>
  </si>
  <si>
    <t>GP-FPR925SAAJW</t>
  </si>
  <si>
    <t>GRAYTITANIUM_GP-FPR925SAAJW , 867e74</t>
  </si>
  <si>
    <t>GRAYTITANIUM</t>
  </si>
  <si>
    <t xml:space="preserve"> https://images.samsung.com/is/image/samsung/p6pim/my/2208/gallery/my-rugged-cover-for-galaxy-watch5-pro-gp-fpr925saajw-533325745?$ORIGIN_PNG$</t>
  </si>
  <si>
    <t>GP-FPR925SAAUW</t>
  </si>
  <si>
    <t>SAND_GP-FPR925SAAUW , c8caca</t>
  </si>
  <si>
    <t xml:space="preserve"> https://images.samsung.com/is/image/samsung/p6pim/my/2208/gallery/my-rugged-cover-for-galaxy-watch5-pro-gp-fpr925saauw-533325750?$ORIGIN_PNG$</t>
  </si>
  <si>
    <t>GP-TYR905HCABW</t>
  </si>
  <si>
    <t>GP-TYR905HCA</t>
  </si>
  <si>
    <t>GP-TYR905HCASW</t>
  </si>
  <si>
    <t>GP-TYR915HCABW</t>
  </si>
  <si>
    <t>GP-TYR915HCA</t>
  </si>
  <si>
    <t>GP-TYR915HCASW</t>
  </si>
  <si>
    <t>GP-TYR925HCABW</t>
  </si>
  <si>
    <t xml:space="preserve"> Galaxy Watch5 Pro Link Bracelet Titanium Edition</t>
  </si>
  <si>
    <t>GP-TYR925HCA</t>
  </si>
  <si>
    <t>BLACKTITANIUM_GP-TYR925HCABW , 404145</t>
  </si>
  <si>
    <t>BLACKTITANIUM</t>
  </si>
  <si>
    <t xml:space="preserve"> https://images.samsung.com/is/image/samsung/p6pim/my/2208/gallery/my-link-bracelet-titanium-for-galaxy-watch5-pro-gp-tyr925hcabw-533324142?$ORIGIN_PNG$</t>
  </si>
  <si>
    <t>GP-TYR925HCASW</t>
  </si>
  <si>
    <t>GRAYTITANIUM_GP-TYR925HCASW , 867e74</t>
  </si>
  <si>
    <t xml:space="preserve"> https://images.samsung.com/is/image/samsung/p6pim/my/2208/gallery/my-link-bracelet-titanium-for-galaxy-watch5-pro-gp-tyr925hcasw-533324150?$ORIGIN_PNG$</t>
  </si>
  <si>
    <t>SM-F721B1SEXME</t>
  </si>
  <si>
    <t xml:space="preserve"> Galaxy Z Flip4 Bespoke Edition</t>
  </si>
  <si>
    <t>SM-F721B</t>
  </si>
  <si>
    <t>BLACK/WHITE/WHITE_SM-F721B1SEXME , e9e9e7</t>
  </si>
  <si>
    <t>BLACK/WHITE/WHITE</t>
  </si>
  <si>
    <t xml:space="preserve"> 256 GB 8GB</t>
  </si>
  <si>
    <t xml:space="preserve"> [RRP,5000.0MYR]  </t>
  </si>
  <si>
    <t xml:space="preserve"> [1000000 , 0 , 0 , null , WC11-S506]</t>
  </si>
  <si>
    <t xml:space="preserve"> [T-COMPASIA , AVAILABLE_SERVICE] , [SM-R910NZAAXME , ACCESSORIES] , [SM-R910NZBAXME , ACCESSORIES] , [SM-R910NZSAXME , ACCESSORIES] , [SM-R915FZAAXME , ACCESSORIES] , [SM-R915FZBAXME , ACCESSORIES] , [SM-R915FZSAXME , ACCESSORIES] , [SM-R900NZAAXME , ACCESSORIES] , [SM-R900NZDAXME , ACCESSORIES] , [SM-R900NZSAXME , ACCESSORIES] , [SM-R905FZAAXME , ACCESSORIES] , [SM-R905FZSAXME , ACCESSORIES] , [SM-R920NZKAXME , ACCESSORIES] , [SM-R920NZTAXME , ACCESSORIES] , [SM-R925FZKAXME , ACCESSORIES] , [SM-R925FZTAXME , ACCESSORIES] , [SM-R510NLVAXME , ACCESSORIES] , [SM-R510NZAAXME , ACCESSORIES] , [SM-R510NZWAXME , ACCESSORIES] , [SM-R905FZDAXME , ACCESSORIES] , [EF-VF721LBEGWW , ACCESSORIES] , [EF-VF721LPEGWW , ACCESSORIES] , [EF-VF721LLEGWW , ACCESSORIES] , [EF-PF721TNEGWW , ACCESSORIES] , [EF-PF721TPEGWW , ACCESSORIES] , [EF-PF721TLEGWW , ACCESSORIES] , [EF-PF721TGEGWW , ACCESSORIES] , [EF-PF721TVEGWW , ACCESSORIES] , [EF-GF721TBEGWW , ACCESSORIES] , [EF-GF721TWEGWW , ACCESSORIES] , [EF-GF721TPEGWW , ACCESSORIES] , [EF-OF721CTEGWW , ACCESSORIES] , [EF-QF721CTEGWW , ACCESSORIES] , [SM-R870NZGAXME , ACCESSORIES] , [SM-R870NZKAXME , ACCESSORIES] , [SM-R870NZSAXME , ACCESSORIES] , [SM-R860NZDAXME , ACCESSORIES] , [SM-R860NZKAXME , ACCESSORIES] , [SM-R860NZSAXME , ACCESSORIES] , [SM-R890NZKAXME , ACCESSORIES] , [SM-R890NZSAXME , ACCESSORIES] , [SM-R880NZKAXME , ACCESSORIES] , [SM-R880NZSAXME , ACCESSORIES] , [SM-R177NLVAXME , ACCESSORIES] , [SM-R177NZGAXME , ACCESSORIES] , [SM-R177NZKAXME , ACCESSORIES] , [SM-R177NZTAXME , ACCESSORIES] , </t>
  </si>
  <si>
    <t xml:space="preserve"> https://images.samsung.com/is/image/samsung/p6pim/my/2208/gallery/my-galaxy-z-flip4-f721-bespoke-edition-white-front-color-sm-f721b1sexme-533159411?$ORIGIN_PNG$</t>
  </si>
  <si>
    <t xml:space="preserve"> 10</t>
  </si>
  <si>
    <t xml:space="preserve"> TOP_SKU</t>
  </si>
  <si>
    <t xml:space="preserve"> CUSTOM</t>
  </si>
  <si>
    <t xml:space="preserve"> 21</t>
  </si>
  <si>
    <t xml:space="preserve"> [type : Voucher, key : mainTitle, value : You are entitled to an e-voucher worth RM450 on all products below!, key : subTitle, value : Choose from products below that go will with your new Galaxy., key : voucherPrice, value : 450,]</t>
  </si>
  <si>
    <t xml:space="preserve"> IMEI</t>
  </si>
  <si>
    <t xml:space="preserve"> [1, SP, SP07]</t>
  </si>
  <si>
    <t>SM-F721B1TEXME</t>
  </si>
  <si>
    <t>BLACK/WHITE/YELLOW_SM-F721B1TEXME , e9e9e7</t>
  </si>
  <si>
    <t>BLACK/WHITE/YELLOW</t>
  </si>
  <si>
    <t xml:space="preserve"> https://images.samsung.com/is/image/samsung/p6pim/my/2208/gallery/my-galaxy-z-flip4-f721-bespoke-edition-white-front-color-sm-f721b1texme-533159493?$ORIGIN_PNG$</t>
  </si>
  <si>
    <t>SM-F721B1XEXME</t>
  </si>
  <si>
    <t xml:space="preserve"> Galaxy Flip 4 with Yellow front cover</t>
  </si>
  <si>
    <t>BLACK/YELLOW/WHITE_SM-F721B1XEXME , ead4a2</t>
  </si>
  <si>
    <t>BLACK/YELLOW/WHITE</t>
  </si>
  <si>
    <t xml:space="preserve"> https://images.samsung.com/is/image/samsung/p6pim/my/2208/gallery/my-galaxy-z-flip4-f721-bespoke-edition-yellow-front-color-sm-f721b1xexme-533145328?$ORIGIN_PNG$</t>
  </si>
  <si>
    <t>SM-F721B1YEXME</t>
  </si>
  <si>
    <t>BLACK/YELLOW/YELLOW_SM-F721B1YEXME , ead4a2</t>
  </si>
  <si>
    <t>BLACK/YELLOW/YELLOW</t>
  </si>
  <si>
    <t xml:space="preserve"> https://images.samsung.com/is/image/samsung/p6pim/my/2208/gallery/my-galaxy-z-flip4-f721-bespoke-edition-yellow-front-color-sm-f721b1yexme-533145370?$ORIGIN_PNG$</t>
  </si>
  <si>
    <t>SM-F721B2AEXME</t>
  </si>
  <si>
    <t xml:space="preserve"> Galaxy Flip 4 with Green front cover</t>
  </si>
  <si>
    <t>BLACK/KHAKI/KHAKI_SM-F721B2AEXME , 50544e</t>
  </si>
  <si>
    <t>BLACK/KHAKI/KHAKI</t>
  </si>
  <si>
    <t xml:space="preserve"> [100000 , 0 , 0 , null , WC11-S506][0 , 0 , 0 , NOTSPECIFIED , WC10-S506]</t>
  </si>
  <si>
    <t xml:space="preserve"> https://images.samsung.com/is/image/samsung/p6pim/my/2208/gallery/my-galaxy-z-flip4-f721-bespoke-edition-khaki-front-color-sm-f721b2aexme-533200857?$ORIGIN_PNG$</t>
  </si>
  <si>
    <t>SM-F721B2BEXME</t>
  </si>
  <si>
    <t>BLACK/KHAKI/NAVY_SM-F721B2BEXME , 50544e</t>
  </si>
  <si>
    <t>BLACK/KHAKI/NAVY</t>
  </si>
  <si>
    <t xml:space="preserve"> https://images.samsung.com/is/image/samsung/p6pim/my/2208/gallery/my-galaxy-z-flip4-f721-bespoke-edition-khaki-front-color-sm-f721b2bexme-533200899?$ORIGIN_PNG$</t>
  </si>
  <si>
    <t>SM-F721B2CEXME</t>
  </si>
  <si>
    <t>BLACK/KHAKI/RED_SM-F721B2CEXME , 50544e</t>
  </si>
  <si>
    <t>BLACK/KHAKI/RED</t>
  </si>
  <si>
    <t xml:space="preserve"> https://images.samsung.com/is/image/samsung/p6pim/my/2208/gallery/my-galaxy-z-flip4-f721-bespoke-edition-khaki-front-color-sm-f721b2cexme-533200941?$ORIGIN_PNG$</t>
  </si>
  <si>
    <t>SM-F721B2DEXME</t>
  </si>
  <si>
    <t>BLACK/KHAKI/WHITE_SM-F721B2DEXME , 50544e</t>
  </si>
  <si>
    <t>BLACK/KHAKI/WHITE</t>
  </si>
  <si>
    <t xml:space="preserve"> https://images.samsung.com/is/image/samsung/p6pim/my/2208/gallery/my-galaxy-z-flip4-f721-bespoke-edition-khaki-front-color-sm-f721b2dexme-533200983?$ORIGIN_PNG$</t>
  </si>
  <si>
    <t>SM-F721B2EEXME</t>
  </si>
  <si>
    <t>BLACK/KHAKI/YELLOW_SM-F721B2EEXME , 50544e</t>
  </si>
  <si>
    <t>BLACK/KHAKI/YELLOW</t>
  </si>
  <si>
    <t xml:space="preserve"> https://images.samsung.com/is/image/samsung/p6pim/my/2208/gallery/my-galaxy-z-flip4-f721-bespoke-edition-khaki-front-color-sm-f721b2eexme-533201025?$ORIGIN_PNG$</t>
  </si>
  <si>
    <t>SM-F721B2FEXME</t>
  </si>
  <si>
    <t>BLACK/NAVY/KHAKI_SM-F721B2FEXME , 3b414f</t>
  </si>
  <si>
    <t>BLACK/NAVY/KHAKI</t>
  </si>
  <si>
    <t xml:space="preserve"> https://images.samsung.com/is/image/samsung/p6pim/my/2208/gallery/my-galaxy-z-flip4-f721-bespoke-edition-navy-front-color-sm-f721b2fexme-533201660?$ORIGIN_PNG$</t>
  </si>
  <si>
    <t>SM-F721B2GEXME</t>
  </si>
  <si>
    <t>BLACK/NAVY/NAVY_SM-F721B2GEXME , 3b414f</t>
  </si>
  <si>
    <t>BLACK/NAVY/NAVY</t>
  </si>
  <si>
    <t xml:space="preserve"> https://images.samsung.com/is/image/samsung/p6pim/my/2208/gallery/my-galaxy-z-flip4-f721-bespoke-edition-navy-front-color-sm-f721b2gexme-533201702?$ORIGIN_PNG$</t>
  </si>
  <si>
    <t>SM-F721B2HEXME</t>
  </si>
  <si>
    <t>BLACK/NAVY/RED_SM-F721B2HEXME , 3b414f</t>
  </si>
  <si>
    <t>BLACK/NAVY/RED</t>
  </si>
  <si>
    <t xml:space="preserve"> https://images.samsung.com/is/image/samsung/p6pim/my/2208/gallery/my-galaxy-z-flip4-f721-bespoke-edition-navy-front-color-sm-f721b2hexme-533201777?$ORIGIN_PNG$</t>
  </si>
  <si>
    <t>SM-F721B2IEXME</t>
  </si>
  <si>
    <t>BLACK/NAVY/WHITE_SM-F721B2IEXME , 3b414f</t>
  </si>
  <si>
    <t>BLACK/NAVY/WHITE</t>
  </si>
  <si>
    <t xml:space="preserve"> https://images.samsung.com/is/image/samsung/p6pim/my/2208/gallery/my-galaxy-z-flip4-f721-bespoke-edition-navy-front-color-sm-f721b2iexme-533201832?$ORIGIN_PNG$</t>
  </si>
  <si>
    <t>SM-F721B2JEXME</t>
  </si>
  <si>
    <t>BLACK/NAVY/YELLOW_SM-F721B2JEXME , 3b414f</t>
  </si>
  <si>
    <t>BLACK/NAVY/YELLOW</t>
  </si>
  <si>
    <t xml:space="preserve"> https://images.samsung.com/is/image/samsung/p6pim/my/2208/gallery/my-galaxy-z-flip4-f721-bespoke-edition-navy-front-color-sm-f721b2jexme-533201888?$ORIGIN_PNG$</t>
  </si>
  <si>
    <t>SM-F721B2KEXME</t>
  </si>
  <si>
    <t xml:space="preserve"> Galaxy Flip 4 with Red front cover</t>
  </si>
  <si>
    <t>BLACK/RED/KHAKI_SM-F721B2KEXME , cc5953</t>
  </si>
  <si>
    <t>BLACK/RED/KHAKI</t>
  </si>
  <si>
    <t xml:space="preserve"> https://images.samsung.com/is/image/samsung/p6pim/my/2208/gallery/my-galaxy-z-flip4-f721-bespoke-edition-red-front-color-sm-f721b2kexme-533202083?$ORIGIN_PNG$</t>
  </si>
  <si>
    <t>SM-F721B2LEXME</t>
  </si>
  <si>
    <t>BLACK/RED/NAVY_SM-F721B2LEXME , cc5953</t>
  </si>
  <si>
    <t>BLACK/RED/NAVY</t>
  </si>
  <si>
    <t xml:space="preserve"> https://images.samsung.com/is/image/samsung/p6pim/my/2208/gallery/my-galaxy-z-flip4-f721-bespoke-edition-red-front-color-sm-f721b2lexme-533202161?$ORIGIN_PNG$</t>
  </si>
  <si>
    <t>SM-F721B2MEXME</t>
  </si>
  <si>
    <t>BLACK/RED/RED_SM-F721B2MEXME , cc5953</t>
  </si>
  <si>
    <t>BLACK/RED/RED</t>
  </si>
  <si>
    <t xml:space="preserve"> https://images.samsung.com/is/image/samsung/p6pim/my/2208/gallery/my-galaxy-z-flip4-f721-bespoke-edition-red-front-color-sm-f721b2mexme-533202288?$ORIGIN_PNG$</t>
  </si>
  <si>
    <t>SM-F721B2NEXME</t>
  </si>
  <si>
    <t>BLACK/RED/WHITE_SM-F721B2NEXME , cc5953</t>
  </si>
  <si>
    <t>BLACK/RED/WHITE</t>
  </si>
  <si>
    <t xml:space="preserve"> https://images.samsung.com/is/image/samsung/p6pim/my/2208/gallery/my-galaxy-z-flip4-f721-bespoke-edition-red-front-color-sm-f721b2nexme-533202351?$ORIGIN_PNG$</t>
  </si>
  <si>
    <t>SM-F721B2OEXME</t>
  </si>
  <si>
    <t>BLACK/RED/YELLOW_SM-F721B2OEXME , cc5953</t>
  </si>
  <si>
    <t>BLACK/RED/YELLOW</t>
  </si>
  <si>
    <t xml:space="preserve"> https://images.samsung.com/is/image/samsung/p6pim/my/2208/gallery/my-galaxy-z-flip4-f721-bespoke-edition-red-front-color-sm-f721b2oexme-533202397?$ORIGIN_PNG$</t>
  </si>
  <si>
    <t>SM-F721B2PEXME</t>
  </si>
  <si>
    <t>BLACK/WHITE/KHAKI_SM-F721B2PEXME , e9e9e7</t>
  </si>
  <si>
    <t>BLACK/WHITE/KHAKI</t>
  </si>
  <si>
    <t xml:space="preserve"> https://images.samsung.com/is/image/samsung/p6pim/my/2208/gallery/my-galaxy-z-flip4-f721-bespoke-edition-white-front-color-sm-f721b2pexme-533159615?$ORIGIN_PNG$</t>
  </si>
  <si>
    <t>SM-F721B2QEXME</t>
  </si>
  <si>
    <t>BLACK/WHITE/NAVY_SM-F721B2QEXME , e9e9e7</t>
  </si>
  <si>
    <t>BLACK/WHITE/NAVY</t>
  </si>
  <si>
    <t xml:space="preserve"> https://images.samsung.com/is/image/samsung/p6pim/my/2208/gallery/my-galaxy-z-flip4-f721-bespoke-edition-white-front-color-sm-f721b2qexme-533159680?$ORIGIN_PNG$</t>
  </si>
  <si>
    <t>SM-F721B2REXME</t>
  </si>
  <si>
    <t>BLACK/WHITE/RED_SM-F721B2REXME , e9e9e7</t>
  </si>
  <si>
    <t>BLACK/WHITE/RED</t>
  </si>
  <si>
    <t xml:space="preserve"> https://images.samsung.com/is/image/samsung/p6pim/my/2208/gallery/my-galaxy-z-flip4-f721-bespoke-edition-white-front-color-sm-f721b2rexme-533159763?$ORIGIN_PNG$</t>
  </si>
  <si>
    <t>SM-F721B2UEXME</t>
  </si>
  <si>
    <t>BLACK/YELLOW/KHAKI_SM-F721B2UEXME , ead4a2</t>
  </si>
  <si>
    <t>BLACK/YELLOW/KHAKI</t>
  </si>
  <si>
    <t xml:space="preserve"> https://images.samsung.com/is/image/samsung/p6pim/my/2208/gallery/my-galaxy-z-flip4-f721-bespoke-edition-yellow-front-color-sm-f721b2uexme-533145412?$ORIGIN_PNG$</t>
  </si>
  <si>
    <t>SM-F721B2VEXME</t>
  </si>
  <si>
    <t>BLACK/YELLOW/NAVY_SM-F721B2VEXME , ead4a2</t>
  </si>
  <si>
    <t>BLACK/YELLOW/NAVY</t>
  </si>
  <si>
    <t xml:space="preserve"> https://images.samsung.com/is/image/samsung/p6pim/my/2208/gallery/my-galaxy-z-flip4-f721-bespoke-edition-yellow-front-color-sm-f721b2vexme-533145454?$ORIGIN_PNG$</t>
  </si>
  <si>
    <t>SM-F721B2WEXME</t>
  </si>
  <si>
    <t>BLACK/YELLOW/RED_SM-F721B2WEXME , ead4a2</t>
  </si>
  <si>
    <t>BLACK/YELLOW/RED</t>
  </si>
  <si>
    <t xml:space="preserve"> https://images.samsung.com/is/image/samsung/p6pim/my/2208/gallery/my-galaxy-z-flip4-f721-bespoke-edition-yellow-front-color-sm-f721b2wexme-533145496?$ORIGIN_PNG$</t>
  </si>
  <si>
    <t>SM-F721B4SEXME</t>
  </si>
  <si>
    <t>SILVER/WHITE/WHITE_SM-F721B4SEXME , e9e9e7</t>
  </si>
  <si>
    <t>SILVER/WHITE/WHITE</t>
  </si>
  <si>
    <t xml:space="preserve"> https://images.samsung.com/is/image/samsung/p6pim/my/2208/gallery/my-galaxy-z-flip4-f721-bespoke-edition-white-front-color-sm-f721b4sexme-533159805?$ORIGIN_PNG$</t>
  </si>
  <si>
    <t>SM-F721B4TEXME</t>
  </si>
  <si>
    <t>SILVER/WHITE/YELLOW_SM-F721B4TEXME , e9e9e7</t>
  </si>
  <si>
    <t>SILVER/WHITE/YELLOW</t>
  </si>
  <si>
    <t xml:space="preserve"> https://images.samsung.com/is/image/samsung/p6pim/my/2208/gallery/my-galaxy-z-flip4-f721-bespoke-edition-white-front-color-sm-f721b4texme-533159848?$ORIGIN_PNG$</t>
  </si>
  <si>
    <t>SM-F721B4XEXME</t>
  </si>
  <si>
    <t>SILVER/YELLOW/WHITE_SM-F721B4XEXME , ead4a2</t>
  </si>
  <si>
    <t>SILVER/YELLOW/WHITE</t>
  </si>
  <si>
    <t xml:space="preserve"> https://images.samsung.com/is/image/samsung/p6pim/my/2208/gallery/my-galaxy-z-flip4-f721-bespoke-edition-yellow-front-color-sm-f721b4xexme-533145538?$ORIGIN_PNG$</t>
  </si>
  <si>
    <t>SM-F721B4YEXME</t>
  </si>
  <si>
    <t>SILVER/YELLOW/YELLOW_SM-F721B4YEXME , ead4a2</t>
  </si>
  <si>
    <t>SILVER/YELLOW/YELLOW</t>
  </si>
  <si>
    <t xml:space="preserve"> https://images.samsung.com/is/image/samsung/p6pim/my/2208/gallery/my-galaxy-z-flip4-f721-bespoke-edition-yellow-front-color-sm-f721b4yexme-533145580?$ORIGIN_PNG$</t>
  </si>
  <si>
    <t>SM-F721B5AEXME</t>
  </si>
  <si>
    <t>SILVER/KHAKI/KHAKI_SM-F721B5AEXME , 50544e</t>
  </si>
  <si>
    <t>SILVER/KHAKI/KHAKI</t>
  </si>
  <si>
    <t xml:space="preserve"> https://images.samsung.com/is/image/samsung/p6pim/my/2208/gallery/my-galaxy-z-flip4-f721-bespoke-edition-khaki-front-color-sm-f721b5aexme-533201067?$ORIGIN_PNG$</t>
  </si>
  <si>
    <t>SM-F721B5BEXME</t>
  </si>
  <si>
    <t>SILVER/KHAKI/NAVY_SM-F721B5BEXME , 50544e</t>
  </si>
  <si>
    <t>SILVER/KHAKI/NAVY</t>
  </si>
  <si>
    <t xml:space="preserve"> https://images.samsung.com/is/image/samsung/p6pim/my/2208/gallery/my-galaxy-z-flip4-f721-bespoke-edition-khaki-front-color-sm-f721b5bexme-533201088?$ORIGIN_PNG$</t>
  </si>
  <si>
    <t>SM-F721B5CEXME</t>
  </si>
  <si>
    <t>SILVER/KHAKI/RED_SM-F721B5CEXME , 50544e</t>
  </si>
  <si>
    <t>SILVER/KHAKI/RED</t>
  </si>
  <si>
    <t xml:space="preserve"> https://images.samsung.com/is/image/samsung/p6pim/my/2208/gallery/my-galaxy-z-flip4-f721-bespoke-edition-khaki-front-color-sm-f721b5cexme-533201109?$ORIGIN_PNG$</t>
  </si>
  <si>
    <t>SM-F721B5DEXME</t>
  </si>
  <si>
    <t>SILVER/KHAKI/WHITE_SM-F721B5DEXME , 50544e</t>
  </si>
  <si>
    <t>SILVER/KHAKI/WHITE</t>
  </si>
  <si>
    <t xml:space="preserve"> https://images.samsung.com/is/image/samsung/p6pim/my/2208/gallery/my-galaxy-z-flip4-f721-bespoke-edition-khaki-front-color-sm-f721b5dexme-533201130?$ORIGIN_PNG$</t>
  </si>
  <si>
    <t>SM-F721B5EEXME</t>
  </si>
  <si>
    <t>SILVER/KHAKI/YELLOW_SM-F721B5EEXME , 50544e</t>
  </si>
  <si>
    <t>SILVER/KHAKI/YELLOW</t>
  </si>
  <si>
    <t xml:space="preserve"> https://images.samsung.com/is/image/samsung/p6pim/my/2208/gallery/my-galaxy-z-flip4-f721-bespoke-edition-khaki-front-color-sm-f721b5eexme-533201151?$ORIGIN_PNG$</t>
  </si>
  <si>
    <t>SM-F721B5FEXME</t>
  </si>
  <si>
    <t>SILVER/NAVY/KHAKI_SM-F721B5FEXME , 3b414f</t>
  </si>
  <si>
    <t>SILVER/NAVY/KHAKI</t>
  </si>
  <si>
    <t xml:space="preserve"> https://images.samsung.com/is/image/samsung/p6pim/my/2208/gallery/my-galaxy-z-flip4-f721-bespoke-edition-navy-front-color-sm-f721b5fexme-533202013?$ORIGIN_PNG$</t>
  </si>
  <si>
    <t>SM-F721B5GEXME</t>
  </si>
  <si>
    <t>SILVER/NAVY/NAVY_SM-F721B5GEXME , 3b414f</t>
  </si>
  <si>
    <t>SILVER/NAVY/NAVY</t>
  </si>
  <si>
    <t xml:space="preserve"> https://images.samsung.com/is/image/samsung/p6pim/my/2208/gallery/my-galaxy-z-flip4-f721-bespoke-edition-navy-front-color-sm-f721b5gexme-533202104?$ORIGIN_PNG$</t>
  </si>
  <si>
    <t>SM-F721B5HEXME</t>
  </si>
  <si>
    <t>SILVER/NAVY/RED_SM-F721B5HEXME , 3b414f</t>
  </si>
  <si>
    <t>SILVER/NAVY/RED</t>
  </si>
  <si>
    <t xml:space="preserve"> https://images.samsung.com/is/image/samsung/p6pim/my/2208/gallery/my-galaxy-z-flip4-f721-bespoke-edition-navy-front-color-sm-f721b5hexme-533202202?$ORIGIN_PNG$</t>
  </si>
  <si>
    <t>SM-F721B5IEXME</t>
  </si>
  <si>
    <t>SILVER/NAVY/WHITE_SM-F721B5IEXME , 3b414f</t>
  </si>
  <si>
    <t>SILVER/NAVY/WHITE</t>
  </si>
  <si>
    <t xml:space="preserve"> https://images.samsung.com/is/image/samsung/p6pim/my/2208/gallery/my-galaxy-z-flip4-f721-bespoke-edition-navy-front-color-sm-f721b5iexme-533202309?$ORIGIN_PNG$</t>
  </si>
  <si>
    <t>SM-F721B5JEXME</t>
  </si>
  <si>
    <t>SILVER/NAVY/YELLOW_SM-F721B5JEXME , 3b414f</t>
  </si>
  <si>
    <t>SILVER/NAVY/YELLOW</t>
  </si>
  <si>
    <t xml:space="preserve"> https://images.samsung.com/is/image/samsung/p6pim/my/2208/gallery/my-galaxy-z-flip4-f721-bespoke-edition-navy-front-color-sm-f721b5jexme-533202372?$ORIGIN_PNG$</t>
  </si>
  <si>
    <t>SM-F721B5KEXME</t>
  </si>
  <si>
    <t>SILVER/RED/KHAKI_SM-F721B5KEXME , cc5953</t>
  </si>
  <si>
    <t>SILVER/RED/KHAKI</t>
  </si>
  <si>
    <t xml:space="preserve"> https://images.samsung.com/is/image/samsung/p6pim/my/2208/gallery/my-galaxy-z-flip4-f721-bespoke-edition-red-front-color-sm-f721b5kexme-533202460?$ORIGIN_PNG$</t>
  </si>
  <si>
    <t>SM-F721B5LEXME</t>
  </si>
  <si>
    <t>SILVER/RED/NAVY_SM-F721B5LEXME , cc5953</t>
  </si>
  <si>
    <t>SILVER/RED/NAVY</t>
  </si>
  <si>
    <t xml:space="preserve"> https://images.samsung.com/is/image/samsung/p6pim/my/2208/gallery/my-galaxy-z-flip4-f721-bespoke-edition-red-front-color-sm-f721b5lexme-533202523?$ORIGIN_PNG$</t>
  </si>
  <si>
    <t>SM-F721B5MEXME</t>
  </si>
  <si>
    <t>SILVER/RED/RED_SM-F721B5MEXME , cc5953</t>
  </si>
  <si>
    <t>SILVER/RED/RED</t>
  </si>
  <si>
    <t xml:space="preserve"> https://images.samsung.com/is/image/samsung/p6pim/my/2208/gallery/my-galaxy-z-flip4-f721-bespoke-edition-red-front-color-sm-f721b5mexme-533202599?$ORIGIN_PNG$</t>
  </si>
  <si>
    <t>SM-F721B5NEXME</t>
  </si>
  <si>
    <t>SILVER/RED/WHITE_SM-F721B5NEXME , cc5953</t>
  </si>
  <si>
    <t>SILVER/RED/WHITE</t>
  </si>
  <si>
    <t xml:space="preserve"> https://images.samsung.com/is/image/samsung/p6pim/my/2208/gallery/my-galaxy-z-flip4-f721-bespoke-edition-red-front-color-sm-f721b5nexme-533202663?$ORIGIN_PNG$</t>
  </si>
  <si>
    <t>SM-F721B5OEXME</t>
  </si>
  <si>
    <t>SILVER/RED/YELLOW_SM-F721B5OEXME , cc5953</t>
  </si>
  <si>
    <t>SILVER/RED/YELLOW</t>
  </si>
  <si>
    <t xml:space="preserve"> https://images.samsung.com/is/image/samsung/p6pim/my/2208/gallery/my-galaxy-z-flip4-f721-bespoke-edition-red-front-color-sm-f721b5oexme-533202728?$ORIGIN_PNG$</t>
  </si>
  <si>
    <t>SM-F721B5PEXME</t>
  </si>
  <si>
    <t>SILVER/WHITE/KHAKI_SM-F721B5PEXME , e9e9e7</t>
  </si>
  <si>
    <t>SILVER/WHITE/KHAKI</t>
  </si>
  <si>
    <t xml:space="preserve"> https://images.samsung.com/is/image/samsung/p6pim/my/2208/gallery/my-galaxy-z-flip4-f721-bespoke-edition-white-front-color-sm-f721b5pexme-533159892?$ORIGIN_PNG$</t>
  </si>
  <si>
    <t>SM-F721B5QEXME</t>
  </si>
  <si>
    <t>SILVER/WHITE/NAVY_SM-F721B5QEXME , e9e9e7</t>
  </si>
  <si>
    <t>SILVER/WHITE/NAVY</t>
  </si>
  <si>
    <t xml:space="preserve"> https://images.samsung.com/is/image/samsung/p6pim/my/2208/gallery/my-galaxy-z-flip4-f721-bespoke-edition-white-front-color-sm-f721b5qexme-533159955?$ORIGIN_PNG$</t>
  </si>
  <si>
    <t>SM-F721B5REXME</t>
  </si>
  <si>
    <t>SILVER/WHITE/RED_SM-F721B5REXME , e9e9e7</t>
  </si>
  <si>
    <t>SILVER/WHITE/RED</t>
  </si>
  <si>
    <t xml:space="preserve"> https://images.samsung.com/is/image/samsung/p6pim/my/2208/gallery/my-galaxy-z-flip4-f721-bespoke-edition-white-front-color-sm-f721b5rexme-533160019?$ORIGIN_PNG$</t>
  </si>
  <si>
    <t>SM-F721B5UEXME</t>
  </si>
  <si>
    <t>SILVER/YELLOW/KHAKI_SM-F721B5UEXME , ead4a2</t>
  </si>
  <si>
    <t>SILVER/YELLOW/KHAKI</t>
  </si>
  <si>
    <t xml:space="preserve"> https://images.samsung.com/is/image/samsung/p6pim/my/2208/gallery/my-galaxy-z-flip4-f721-bespoke-edition-yellow-front-color-sm-f721b5uexme-533145622?$ORIGIN_PNG$</t>
  </si>
  <si>
    <t>SM-F721B5VEXME</t>
  </si>
  <si>
    <t>SILVER/YELLOW/NAVY_SM-F721B5VEXME , ead4a2</t>
  </si>
  <si>
    <t>SILVER/YELLOW/NAVY</t>
  </si>
  <si>
    <t xml:space="preserve"> https://images.samsung.com/is/image/samsung/p6pim/my/2208/gallery/my-galaxy-z-flip4-f721-bespoke-edition-yellow-front-color-sm-f721b5vexme-533145664?$ORIGIN_PNG$</t>
  </si>
  <si>
    <t>SM-F721B5WEXME</t>
  </si>
  <si>
    <t>SILVER/YELLOW/RED_SM-F721B5WEXME , ead4a2</t>
  </si>
  <si>
    <t>SILVER/YELLOW/RED</t>
  </si>
  <si>
    <t xml:space="preserve"> https://images.samsung.com/is/image/samsung/p6pim/my/2208/gallery/my-galaxy-z-flip4-f721-bespoke-edition-yellow-front-color-sm-f721b5wexme-533145706?$ORIGIN_PNG$</t>
  </si>
  <si>
    <t>SM-F721B7AEXME</t>
  </si>
  <si>
    <t>GOLD/KHAKI/KHAKI_SM-F721B7AEXME , 50544e</t>
  </si>
  <si>
    <t>GOLD/KHAKI/KHAKI</t>
  </si>
  <si>
    <t xml:space="preserve"> https://images.samsung.com/is/image/samsung/p6pim/my/2208/gallery/my-galaxy-z-flip4-f721-bespoke-edition-khaki-front-color-sm-f721b7aexme-533201172?$ORIGIN_PNG$</t>
  </si>
  <si>
    <t>SM-F721B7BEXME</t>
  </si>
  <si>
    <t>GOLD/KHAKI/NAVY_SM-F721B7BEXME , 50544e</t>
  </si>
  <si>
    <t>GOLD/KHAKI/NAVY</t>
  </si>
  <si>
    <t xml:space="preserve"> https://images.samsung.com/is/image/samsung/p6pim/my/2208/gallery/my-galaxy-z-flip4-f721-bespoke-edition-khaki-front-color-sm-f721b7bexme-533201193?$ORIGIN_PNG$</t>
  </si>
  <si>
    <t>SM-F721B7CEXME</t>
  </si>
  <si>
    <t>GOLD/KHAKI/RED_SM-F721B7CEXME , 50544e</t>
  </si>
  <si>
    <t>GOLD/KHAKI/RED</t>
  </si>
  <si>
    <t xml:space="preserve"> https://images.samsung.com/is/image/samsung/p6pim/my/2208/gallery/my-galaxy-z-flip4-f721-bespoke-edition-khaki-front-color-sm-f721b7cexme-533201214?$ORIGIN_PNG$</t>
  </si>
  <si>
    <t>SM-F721B7DEXME</t>
  </si>
  <si>
    <t>GOLD/KHAKI/WHITE_SM-F721B7DEXME , 50544e</t>
  </si>
  <si>
    <t>GOLD/KHAKI/WHITE</t>
  </si>
  <si>
    <t xml:space="preserve"> https://images.samsung.com/is/image/samsung/p6pim/my/2208/gallery/my-galaxy-z-flip4-f721-bespoke-edition-khaki-front-color-sm-f721b7dexme-533201235?$ORIGIN_PNG$</t>
  </si>
  <si>
    <t>SM-F721B7EEXME</t>
  </si>
  <si>
    <t>GOLD/KHAKI/YELLOW_SM-F721B7EEXME , 50544e</t>
  </si>
  <si>
    <t>GOLD/KHAKI/YELLOW</t>
  </si>
  <si>
    <t xml:space="preserve"> https://images.samsung.com/is/image/samsung/p6pim/my/2208/gallery/my-galaxy-z-flip4-f721-bespoke-edition-khaki-front-color-sm-f721b7eexme-533201256?$ORIGIN_PNG$</t>
  </si>
  <si>
    <t>SM-F721B7FEXME</t>
  </si>
  <si>
    <t>GOLD/NAVY/KHAKI_SM-F721B7FEXME , 3b414f</t>
  </si>
  <si>
    <t>GOLD/NAVY/KHAKI</t>
  </si>
  <si>
    <t xml:space="preserve"> https://images.samsung.com/is/image/samsung/p6pim/my/2208/gallery/my-galaxy-z-flip4-f721-bespoke-edition-navy-front-color-sm-f721b7fexme-533202418?$ORIGIN_PNG$</t>
  </si>
  <si>
    <t>SM-F721B7GEXME</t>
  </si>
  <si>
    <t>GOLD/NAVY/NAVY_SM-F721B7GEXME , 3b414f</t>
  </si>
  <si>
    <t>GOLD/NAVY/NAVY</t>
  </si>
  <si>
    <t xml:space="preserve"> https://images.samsung.com/is/image/samsung/p6pim/my/2208/gallery/my-galaxy-z-flip4-f721-bespoke-edition-navy-front-color-sm-f721b7gexme-533202481?$ORIGIN_PNG$</t>
  </si>
  <si>
    <t>SM-F721B7HEXME</t>
  </si>
  <si>
    <t>GOLD/NAVY/RED_SM-F721B7HEXME , 3b414f</t>
  </si>
  <si>
    <t>GOLD/NAVY/RED</t>
  </si>
  <si>
    <t xml:space="preserve"> https://images.samsung.com/is/image/samsung/p6pim/my/2208/gallery/my-galaxy-z-flip4-f721-bespoke-edition-navy-front-color-sm-f721b7hexme-533202557?$ORIGIN_PNG$</t>
  </si>
  <si>
    <t>SM-F721B7IEXME</t>
  </si>
  <si>
    <t>GOLD/NAVY/WHITE_SM-F721B7IEXME , 3b414f</t>
  </si>
  <si>
    <t>GOLD/NAVY/WHITE</t>
  </si>
  <si>
    <t xml:space="preserve"> https://images.samsung.com/is/image/samsung/p6pim/my/2208/gallery/my-galaxy-z-flip4-f721-bespoke-edition-navy-front-color-sm-f721b7iexme-533202620?$ORIGIN_PNG$</t>
  </si>
  <si>
    <t>SM-F721B7JEXME</t>
  </si>
  <si>
    <t>GOLD/NAVY/YELLOW_SM-F721B7JEXME , 3b414f</t>
  </si>
  <si>
    <t>GOLD/NAVY/YELLOW</t>
  </si>
  <si>
    <t xml:space="preserve"> https://images.samsung.com/is/image/samsung/p6pim/my/2208/gallery/my-galaxy-z-flip4-f721-bespoke-edition-navy-front-color-sm-f721b7jexme-533202685?$ORIGIN_PNG$</t>
  </si>
  <si>
    <t>SM-F721B7KEXME</t>
  </si>
  <si>
    <t>GOLD/RED/KHAKI_SM-F721B7KEXME , cc5953</t>
  </si>
  <si>
    <t>GOLD/RED/KHAKI</t>
  </si>
  <si>
    <t xml:space="preserve"> https://images.samsung.com/is/image/samsung/p6pim/my/2208/gallery/my-galaxy-z-flip4-f721-bespoke-edition-red-front-color-sm-f721b7kexme-533202770?$ORIGIN_PNG$</t>
  </si>
  <si>
    <t>SM-F721B7LEXME</t>
  </si>
  <si>
    <t>GOLD/RED/NAVY_SM-F721B7LEXME , cc5953</t>
  </si>
  <si>
    <t>GOLD/RED/NAVY</t>
  </si>
  <si>
    <t xml:space="preserve"> https://images.samsung.com/is/image/samsung/p6pim/my/2208/gallery/my-galaxy-z-flip4-f721-bespoke-edition-red-front-color-sm-f721b7lexme-533202804?$ORIGIN_PNG$</t>
  </si>
  <si>
    <t>SM-F721B7MEXME</t>
  </si>
  <si>
    <t>GOLD/RED/RED_SM-F721B7MEXME , cc5953</t>
  </si>
  <si>
    <t>GOLD/RED/RED</t>
  </si>
  <si>
    <t xml:space="preserve"> https://images.samsung.com/is/image/samsung/p6pim/my/2208/gallery/my-galaxy-z-flip4-f721-bespoke-edition-red-front-color-sm-f721b7mexme-533202839?$ORIGIN_PNG$</t>
  </si>
  <si>
    <t>SM-F721B7NEXME</t>
  </si>
  <si>
    <t>GOLD/RED/WHITE_SM-F721B7NEXME , cc5953</t>
  </si>
  <si>
    <t>GOLD/RED/WHITE</t>
  </si>
  <si>
    <t xml:space="preserve"> https://images.samsung.com/is/image/samsung/p6pim/my/2208/gallery/my-galaxy-z-flip4-f721-bespoke-edition-red-front-color-sm-f721b7nexme-533202860?$ORIGIN_PNG$</t>
  </si>
  <si>
    <t>SM-F721B7OEXME</t>
  </si>
  <si>
    <t>GOLD/RED/YELLOW_SM-F721B7OEXME , cc5953</t>
  </si>
  <si>
    <t>GOLD/RED/YELLOW</t>
  </si>
  <si>
    <t xml:space="preserve"> https://images.samsung.com/is/image/samsung/p6pim/my/2208/gallery/my-galaxy-z-flip4-f721-bespoke-edition-red-front-color-sm-f721b7oexme-533202881?$ORIGIN_PNG$</t>
  </si>
  <si>
    <t>SM-F721B7PEXME</t>
  </si>
  <si>
    <t>GOLD/WHITE/KHAKI_SM-F721B7PEXME , e9e9e7</t>
  </si>
  <si>
    <t>GOLD/WHITE/KHAKI</t>
  </si>
  <si>
    <t xml:space="preserve"> https://images.samsung.com/is/image/samsung/p6pim/my/2208/gallery/my-galaxy-z-flip4-f721-bespoke-edition-white-front-color-sm-f721b7pexme-533160104?$ORIGIN_PNG$</t>
  </si>
  <si>
    <t>SM-F721B7QEXME</t>
  </si>
  <si>
    <t>GOLD/WHITE/NAVY_SM-F721B7QEXME , e9e9e7</t>
  </si>
  <si>
    <t>GOLD/WHITE/NAVY</t>
  </si>
  <si>
    <t xml:space="preserve"> https://images.samsung.com/is/image/samsung/p6pim/my/2208/gallery/my-galaxy-z-flip4-f721-bespoke-edition-white-front-color-sm-f721b7qexme-533160167?$ORIGIN_PNG$</t>
  </si>
  <si>
    <t>SM-F721B7REXME</t>
  </si>
  <si>
    <t>GOLD/WHITE/RED_SM-F721B7REXME , e9e9e7</t>
  </si>
  <si>
    <t>GOLD/WHITE/RED</t>
  </si>
  <si>
    <t xml:space="preserve"> https://images.samsung.com/is/image/samsung/p6pim/my/2208/gallery/my-galaxy-z-flip4-f721-bespoke-edition-white-front-color-sm-f721b7rexme-533160230?$ORIGIN_PNG$</t>
  </si>
  <si>
    <t>SM-F721B7SEXME</t>
  </si>
  <si>
    <t>GOLD/WHITE/WHITE_SM-F721B7SEXME , e9e9e7</t>
  </si>
  <si>
    <t>GOLD/WHITE/WHITE</t>
  </si>
  <si>
    <t xml:space="preserve"> https://images.samsung.com/is/image/samsung/p6pim/my/2208/gallery/my-galaxy-z-flip4-f721-bespoke-edition-white-front-color-sm-f721b7sexme-533160315?$ORIGIN_PNG$</t>
  </si>
  <si>
    <t>SM-F721B7TEXME</t>
  </si>
  <si>
    <t>GOLD/WHITE/YELLOW_SM-F721B7TEXME , e9e9e7</t>
  </si>
  <si>
    <t>GOLD/WHITE/YELLOW</t>
  </si>
  <si>
    <t xml:space="preserve"> https://images.samsung.com/is/image/samsung/p6pim/my/2208/gallery/my-galaxy-z-flip4-f721-bespoke-edition-white-front-color-sm-f721b7texme-533160400?$ORIGIN_PNG$</t>
  </si>
  <si>
    <t>SM-F721B7UEXME</t>
  </si>
  <si>
    <t>GOLD/YELLOW/KHAKI_SM-F721B7UEXME , ead4a2</t>
  </si>
  <si>
    <t>GOLD/YELLOW/KHAKI</t>
  </si>
  <si>
    <t xml:space="preserve"> https://images.samsung.com/is/image/samsung/p6pim/my/2208/gallery/my-galaxy-z-flip4-f721-bespoke-edition-yellow-front-color-sm-f721b7uexme-533145748?$ORIGIN_PNG$</t>
  </si>
  <si>
    <t>SM-F721B7VEXME</t>
  </si>
  <si>
    <t>GOLD/YELLOW/NAVY_SM-F721B7VEXME , ead4a2</t>
  </si>
  <si>
    <t>GOLD/YELLOW/NAVY</t>
  </si>
  <si>
    <t xml:space="preserve"> https://images.samsung.com/is/image/samsung/p6pim/my/2208/gallery/my-galaxy-z-flip4-f721-bespoke-edition-yellow-front-color-sm-f721b7vexme-533145790?$ORIGIN_PNG$</t>
  </si>
  <si>
    <t>SM-F721B7WEXME</t>
  </si>
  <si>
    <t>GOLD/YELLOW/RED_SM-F721B7WEXME , ead4a2</t>
  </si>
  <si>
    <t>GOLD/YELLOW/RED</t>
  </si>
  <si>
    <t xml:space="preserve"> https://images.samsung.com/is/image/samsung/p6pim/my/2208/gallery/my-galaxy-z-flip4-f721-bespoke-edition-yellow-front-color-sm-f721b7wexme-533145832?$ORIGIN_PNG$</t>
  </si>
  <si>
    <t>SM-F721B7XEXME</t>
  </si>
  <si>
    <t>GOLD/YELLOW/WHITE_SM-F721B7XEXME , ead4a2</t>
  </si>
  <si>
    <t>GOLD/YELLOW/WHITE</t>
  </si>
  <si>
    <t xml:space="preserve"> https://images.samsung.com/is/image/samsung/p6pim/my/2208/gallery/my-galaxy-z-flip4-f721-bespoke-edition-yellow-front-color-431000-sm-f721b7xexme-533186567?$ORIGIN_PNG$</t>
  </si>
  <si>
    <t>SM-F721B7YEXME</t>
  </si>
  <si>
    <t>GOLD/YELLOW/YELLOW_SM-F721B7YEXME , ead4a2</t>
  </si>
  <si>
    <t>GOLD/YELLOW/YELLOW</t>
  </si>
  <si>
    <t xml:space="preserve"> https://images.samsung.com/is/image/samsung/p6pim/my/2208/gallery/my-galaxy-z-flip4-f721-bespoke-edition-yellow-front-color-sm-f721b7yexme-533145874?$ORIGIN_PNG$</t>
  </si>
  <si>
    <t>SM-F721BLBAXME</t>
  </si>
  <si>
    <t xml:space="preserve"> Galaxy Z Flip4</t>
  </si>
  <si>
    <t>BLUE_SM-F721BLBAXME , b6c0d6</t>
  </si>
  <si>
    <t>BLUE</t>
  </si>
  <si>
    <t xml:space="preserve"> 128 GB 8GB</t>
  </si>
  <si>
    <t xml:space="preserve"> Mon Jul 18 02:02:06 GMT 2022</t>
  </si>
  <si>
    <t xml:space="preserve"> https://images.samsung.com/is/image/samsung/p6pim/my/2208/gallery/my-galaxy-z-flip4-f721-sm-f721blbaxme-533046038?$ORIGIN_PNG$</t>
  </si>
  <si>
    <t>SM-F721BLBEXME</t>
  </si>
  <si>
    <t>BLUE_SM-F721BLBEXME , b6c0d6</t>
  </si>
  <si>
    <t xml:space="preserve"> https://images.samsung.com/is/image/samsung/p6pim/my/2208/gallery/my-galaxy-z-flip4-f721-sm-f721blbexme-533046057?$ORIGIN_PNG$</t>
  </si>
  <si>
    <t>SM-F721BLBFXME</t>
  </si>
  <si>
    <t>BLUE_SM-F721BLBFXME , b6c0d6</t>
  </si>
  <si>
    <t xml:space="preserve"> 512 GB 8GB</t>
  </si>
  <si>
    <t xml:space="preserve"> https://images.samsung.com/is/image/samsung/p6pim/my/2208/gallery/my-galaxy-z-flip4-f721-sm-f721blbfxme-533046076?$ORIGIN_PNG$</t>
  </si>
  <si>
    <t>SM-F721BLVAXME</t>
  </si>
  <si>
    <t>BORAPURPLE_SM-F721BLVAXME , b2a1cd</t>
  </si>
  <si>
    <t xml:space="preserve"> https://images.samsung.com/is/image/samsung/p6pim/my/2208/gallery/my-galaxy-z-flip4-f721-sm-f721blvaxme-533046095?$ORIGIN_PNG$</t>
  </si>
  <si>
    <t>SM-F721BLVEXME</t>
  </si>
  <si>
    <t>BORAPURPLE_SM-F721BLVEXME , b2a1cd</t>
  </si>
  <si>
    <t xml:space="preserve"> https://images.samsung.com/is/image/samsung/p6pim/my/2208/gallery/my-galaxy-z-flip4-f721-sm-f721blvexme-533046115?$ORIGIN_PNG$</t>
  </si>
  <si>
    <t>SM-F721BLVFXME</t>
  </si>
  <si>
    <t>BORAPURPLE_SM-F721BLVFXME , b2a1cd</t>
  </si>
  <si>
    <t xml:space="preserve"> https://images.samsung.com/is/image/samsung/p6pim/my/2208/gallery/my-galaxy-z-flip4-f721-sm-f721blvfxme-533046134?$ORIGIN_PNG$</t>
  </si>
  <si>
    <t>SM-F721BZAAXME</t>
  </si>
  <si>
    <t>GRAPHITE_SM-F721BZAAXME , 404145</t>
  </si>
  <si>
    <t xml:space="preserve"> https://images.samsung.com/is/image/samsung/p6pim/my/2208/gallery/my-galaxy-z-flip4-f721-sm-f721bzaaxme-533046153?$ORIGIN_PNG$</t>
  </si>
  <si>
    <t>SM-F721BZAEXME</t>
  </si>
  <si>
    <t>GRAPHITE_SM-F721BZAEXME , 404145</t>
  </si>
  <si>
    <t xml:space="preserve"> https://images.samsung.com/is/image/samsung/p6pim/my/2208/gallery/my-galaxy-z-flip4-f721-sm-f721bzaexme-533046172?$ORIGIN_PNG$</t>
  </si>
  <si>
    <t>SM-F721BZAFXME</t>
  </si>
  <si>
    <t>GRAPHITE_SM-F721BZAFXME , 404145</t>
  </si>
  <si>
    <t xml:space="preserve"> https://images.samsung.com/is/image/samsung/p6pim/my/2208/gallery/my-galaxy-z-flip4-f721-sm-f721bzafxme-533046191?$ORIGIN_PNG$</t>
  </si>
  <si>
    <t>SM-F721BZDAXME</t>
  </si>
  <si>
    <t>PINKGOLD_SM-F721BZDAXME , e6d2c9</t>
  </si>
  <si>
    <t xml:space="preserve"> https://images.samsung.com/is/image/samsung/p6pim/my/2208/gallery/my-galaxy-z-flip4-f721-sm-f721bzdaxme-533046210?$ORIGIN_PNG$</t>
  </si>
  <si>
    <t>SM-F721BZDEXME</t>
  </si>
  <si>
    <t>PINKGOLD_SM-F721BZDEXME , e6d2c9</t>
  </si>
  <si>
    <t xml:space="preserve"> https://images.samsung.com/is/image/samsung/p6pim/my/2208/gallery/my-galaxy-z-flip4-f721-sm-f721bzdexme-533046229?$ORIGIN_PNG$</t>
  </si>
  <si>
    <t>SM-F721BZDFXME</t>
  </si>
  <si>
    <t>PINKGOLD_SM-F721BZDFXME , e6d2c9</t>
  </si>
  <si>
    <t xml:space="preserve"> https://images.samsung.com/is/image/samsung/p6pim/my/2208/gallery/my-galaxy-z-flip4-f721-sm-f721bzdfxme-533046248?$ORIGIN_PNG$</t>
  </si>
  <si>
    <t>SM-F936BDRDXME</t>
  </si>
  <si>
    <t xml:space="preserve"> Galaxy Z Fold4 (Online Exclusive)</t>
  </si>
  <si>
    <t>SM-F936B</t>
  </si>
  <si>
    <t>BURGUNDY_SM-F936BDRDXME , 654d57</t>
  </si>
  <si>
    <t>BURGUNDY</t>
  </si>
  <si>
    <t xml:space="preserve"> 256 GB 12GB</t>
  </si>
  <si>
    <t xml:space="preserve"> [T-COMPASIA , AVAILABLE_SERVICE] , [SM-R910NZAAXME , ACCESSORIES] , [SM-R910NZBAXME , ACCESSORIES] , [SM-R910NZSAXME , ACCESSORIES] , [SM-R915FZAAXME , ACCESSORIES] , [SM-R915FZBAXME , ACCESSORIES] , [SM-R915FZSAXME , ACCESSORIES] , [SM-R900NZAAXME , ACCESSORIES] , [SM-R900NZDAXME , ACCESSORIES] , [SM-R900NZSAXME , ACCESSORIES] , [SM-R905FZAAXME , ACCESSORIES] , [SM-R905FZSAXME , ACCESSORIES] , [SM-R905FZDAXME , ACCESSORIES] , [SM-R920NZKAXME , ACCESSORIES] , [SM-R920NZTAXME , ACCESSORIES] , [SM-R925FZKAXME , ACCESSORIES] , [SM-R925FZTAXME , ACCESSORIES] , [SM-R510NLVAXME , ACCESSORIES] , [SM-R510NZAAXME , ACCESSORIES] , [SM-R510NZWAXME , ACCESSORIES] , [EF-OF93PCBEGWW , ACCESSORIES] , [EF-OF93PCJEGWW , ACCESSORIES] , [EF-OF93PCUEGWW , ACCESSORIES] , [EF-VF936LBEGWW , ACCESSORIES] , [EF-VF936LJEGWW , ACCESSORIES] , [EF-MF936CBEGWW , ACCESSORIES] , [EF-MF936CUEGWW , ACCESSORIES] , [EF-GF936TBEGWW , ACCESSORIES] , [EF-GF936TWEGWW , ACCESSORIES] , [EF-UF93PCTEGWW , ACCESSORIES] , [EF-QF936CTEGWW , ACCESSORIES] , [SM-R870NZGAXME , ACCESSORIES] , [SM-R870NZKAXME , ACCESSORIES] , [SM-R870NZSAXME , ACCESSORIES] , [SM-R860NZDAXME , ACCESSORIES] , [SM-R860NZKAXME , ACCESSORIES] , [SM-R860NZSAXME , ACCESSORIES] , [SM-R890NZKAXME , ACCESSORIES] , [SM-R890NZSAXME , ACCESSORIES] , [SM-R880NZKAXME , ACCESSORIES] , [SM-R880NZSAXME , ACCESSORIES] , [SM-R177NLVAXME , ACCESSORIES] , [SM-R177NZGAXME , ACCESSORIES] , [SM-R177NZKAXME , ACCESSORIES] , [SM-R177NZTAXME , ACCESSORIES] , </t>
  </si>
  <si>
    <t xml:space="preserve"> https://images.samsung.com/is/image/samsung/p6pim/my/2208/gallery/my-galaxy-z-fold4-f936-429432-sm-f936bdrdxme-533138230?$ORIGIN_PNG$</t>
  </si>
  <si>
    <t xml:space="preserve"> [type : Voucher, key : mainTitle, value : You are entitled to an e-voucher worth RM650 on all products below!, key : subTitle, value : Choose from products below that go will with your new Galaxy., key : voucherPrice, value : 650,]</t>
  </si>
  <si>
    <t>SM-F936BDRGXME</t>
  </si>
  <si>
    <t>BURGUNDY_SM-F936BDRGXME , 654d57</t>
  </si>
  <si>
    <t xml:space="preserve"> 512 GB 12GB</t>
  </si>
  <si>
    <t xml:space="preserve"> https://images.samsung.com/is/image/samsung/p6pim/my/2208/gallery/my-galaxy-z-fold4-f936-429432-sm-f936bdrgxme-533138250?$ORIGIN_PNG$</t>
  </si>
  <si>
    <t>SM-F936BZADXME</t>
  </si>
  <si>
    <t xml:space="preserve"> Galaxy Z Fold4</t>
  </si>
  <si>
    <t>GRAYGREEN_SM-F936BZADXME , 4e5a61</t>
  </si>
  <si>
    <t xml:space="preserve"> [T-COMPASIA , AVAILABLE_SERVICE] , [SM-R910NZAAXME , ACCESSORIES] , [SM-R910NZBAXME , ACCESSORIES] , [SM-R910NZSAXME , ACCESSORIES] , [SM-R915FZAAXME , ACCESSORIES] , [SM-R915FZBAXME , ACCESSORIES] , [SM-R915FZSAXME , ACCESSORIES] , [SM-R900NZAAXME , ACCESSORIES] , [SM-R900NZDAXME , ACCESSORIES] , [SM-R900NZSAXME , ACCESSORIES] , [SM-R905FZAAXME , ACCESSORIES] , [SM-R905FZSAXME , ACCESSORIES] , [SM-R920NZKAXME , ACCESSORIES] , [SM-R920NZTAXME , ACCESSORIES] , [SM-R925FZKAXME , ACCESSORIES] , [SM-R925FZTAXME , ACCESSORIES] , [SM-R510NLVAXME , ACCESSORIES] , [SM-R510NZAAXME , ACCESSORIES] , [SM-R510NZWAXME , ACCESSORIES] , [SM-R905FZDAXME , ACCESSORIES] , [EF-OF93PCBEGWW , ACCESSORIES] , [EF-OF93PCJEGWW , ACCESSORIES] , [EF-OF93PCUEGWW , ACCESSORIES] , [EF-VF936LBEGWW , ACCESSORIES] , [EF-VF936LJEGWW , ACCESSORIES] , [EF-MF936CBEGWW , ACCESSORIES] , [EF-MF936CUEGWW , ACCESSORIES] , [EF-GF936TBEGWW , ACCESSORIES] , [EF-GF936TWEGWW , ACCESSORIES] , [EF-UF93PCTEGWW , ACCESSORIES] , [EF-QF936CTEGWW , ACCESSORIES] , [SM-R870NZGAXME , ACCESSORIES] , [SM-R870NZKAXME , ACCESSORIES] , [SM-R870NZSAXME , ACCESSORIES] , [SM-R860NZDAXME , ACCESSORIES] , [SM-R860NZKAXME , ACCESSORIES] , [SM-R860NZSAXME , ACCESSORIES] , [SM-R890NZKAXME , ACCESSORIES] , [SM-R890NZSAXME , ACCESSORIES] , [SM-R880NZKAXME , ACCESSORIES] , [SM-R880NZSAXME , ACCESSORIES] , [SM-R177NLVAXME , ACCESSORIES] , [SM-R177NZGAXME , ACCESSORIES] , [SM-R177NZKAXME , ACCESSORIES] , [SM-R177NZTAXME , ACCESSORIES] , </t>
  </si>
  <si>
    <t xml:space="preserve"> https://images.samsung.com/is/image/samsung/p6pim/my/2208/gallery/my-galaxy-z-fold4-f936-sm-f936bzadxme-533053891?$ORIGIN_PNG$</t>
  </si>
  <si>
    <t>SM-F936BZAGXME</t>
  </si>
  <si>
    <t>GRAYGREEN_SM-F936BZAGXME , 4e5a61</t>
  </si>
  <si>
    <t xml:space="preserve"> https://images.samsung.com/is/image/samsung/p6pim/my/2208/gallery/my-galaxy-z-fold4-f936-sm-f936bzagxme-533053957?$ORIGIN_PNG$</t>
  </si>
  <si>
    <t>SM-F936BZAHXME</t>
  </si>
  <si>
    <t>GRAYGREEN_SM-F936BZAHXME , 4e5a61</t>
  </si>
  <si>
    <t xml:space="preserve"> 1 TB 12GB</t>
  </si>
  <si>
    <t xml:space="preserve"> Mon Jul 18 02:02:53 GMT 2022</t>
  </si>
  <si>
    <t xml:space="preserve"> https://images.samsung.com/is/image/samsung/p6pim/my/2208/gallery/my-galaxy-z-fold4-f936-429432-sm-f936bzahxme-533254733?$ORIGIN_PNG$</t>
  </si>
  <si>
    <t>SM-F936BZEDXME</t>
  </si>
  <si>
    <t>BEIGE_SM-F936BZEDXME , d6cdc1</t>
  </si>
  <si>
    <t>BEIGE</t>
  </si>
  <si>
    <t xml:space="preserve"> https://images.samsung.com/is/image/samsung/p6pim/my/2208/gallery/my-galaxy-z-fold4-f936-sm-f936bzedxme-533053994?$ORIGIN_PNG$</t>
  </si>
  <si>
    <t>SM-F936BZEGXME</t>
  </si>
  <si>
    <t>BEIGE_SM-F936BZEGXME , d6cdc1</t>
  </si>
  <si>
    <t xml:space="preserve"> https://images.samsung.com/is/image/samsung/p6pim/my/2208/gallery/my-galaxy-z-fold4-f936-sm-f936bzegxme-533054013?$ORIGIN_PNG$</t>
  </si>
  <si>
    <t>SM-F936BZEHXME</t>
  </si>
  <si>
    <t>BEIGE_SM-F936BZEHXME , d6cdc1</t>
  </si>
  <si>
    <t xml:space="preserve"> https://images.samsung.com/is/image/samsung/p6pim/my/2208/gallery/my-galaxy-z-fold4-f936-429432-sm-f936bzehxme-533254752?$ORIGIN_PNG$</t>
  </si>
  <si>
    <t>SM-F936BZKDXME</t>
  </si>
  <si>
    <t>PHANTOMBLACK_SM-F936BZKDXME , 2d2926</t>
  </si>
  <si>
    <t>PHANTOMBLACK</t>
  </si>
  <si>
    <t xml:space="preserve"> https://images.samsung.com/is/image/samsung/p6pim/my/2208/gallery/my-galaxy-z-fold4-f936-sm-f936bzkdxme-533054032?$ORIGIN_PNG$</t>
  </si>
  <si>
    <t>SM-F936BZKGXME</t>
  </si>
  <si>
    <t>PHANTOMBLACK_SM-F936BZKGXME , 2d2926</t>
  </si>
  <si>
    <t xml:space="preserve"> https://images.samsung.com/is/image/samsung/p6pim/my/2208/gallery/my-galaxy-z-fold4-f936-sm-f936bzkgxme-533054072?$ORIGIN_PNG$</t>
  </si>
  <si>
    <t>SM-F936BZKHXME</t>
  </si>
  <si>
    <t>PHANTOMBLACK_SM-F936BZKHXME , 2d2926</t>
  </si>
  <si>
    <t xml:space="preserve"> https://images.samsung.com/is/image/samsung/p6pim/my/2208/gallery/my-galaxy-z-fold4-f936-429432-sm-f936bzkhxme-533254771?$ORIGIN_PNG$</t>
  </si>
  <si>
    <t>SM-R510NLVAXME</t>
  </si>
  <si>
    <t xml:space="preserve"> Galaxy Buds2 Pro</t>
  </si>
  <si>
    <t>SM-R510N</t>
  </si>
  <si>
    <t>AEM_WEARABLES</t>
  </si>
  <si>
    <t>BORAPURPLE_SM-R510NLVAXME , b2a1cd</t>
  </si>
  <si>
    <t xml:space="preserve"> Mon Jul 18 02:06:10 GMT 2022</t>
  </si>
  <si>
    <t xml:space="preserve"> https://images.samsung.com/is/image/samsung/p6pim/my/2208/gallery/my-galaxy-buds2-pro-r510-sm-r510nlvaxme-533190782?$ORIGIN_PNG$</t>
  </si>
  <si>
    <t xml:space="preserve"> [1, WR, WR02]</t>
  </si>
  <si>
    <t>SM-R510NZAAXME</t>
  </si>
  <si>
    <t>GRAPHITE_SM-R510NZAAXME , 404145</t>
  </si>
  <si>
    <t xml:space="preserve"> https://images.samsung.com/is/image/samsung/p6pim/my/2208/gallery/my-galaxy-buds2-pro-r510-sm-r510nzaaxme-533190832?$ORIGIN_PNG$</t>
  </si>
  <si>
    <t>SM-R510NZWAXME</t>
  </si>
  <si>
    <t>WHITE_SM-R510NZWAXME , f1f0ed</t>
  </si>
  <si>
    <t xml:space="preserve"> https://images.samsung.com/is/image/samsung/p6pim/my/2208/gallery/my-galaxy-buds2-pro-r510-sm-r510nzwaxme-533190852?$ORIGIN_PNG$</t>
  </si>
  <si>
    <t>SM-R900NZAAXME</t>
  </si>
  <si>
    <t xml:space="preserve"> Galaxy Watch5 Bluetooth (40mm)</t>
  </si>
  <si>
    <t>SM-R900N</t>
  </si>
  <si>
    <t>GRAPHITE_SM-R900NZAAXME , 4a4a4d</t>
  </si>
  <si>
    <t xml:space="preserve"> [T-COMPASIA , AVAILABLE_SERVICE] , [ET-SRR87MWEGWW , ACCESSORIES] , [ET-SFR92LBEGWW , ACCESSORIES] , [ET-SFR92LJEGWW , ACCESSORIES] , [EP-OR900BBEGWW , ACCESSORIES] , [ET-SXR91LBEGWW , ACCESSORIES] , [ET-SXR91LJEGWW , ACCESSORIES] , [ET-SXR91LKEGWW , ACCESSORIES] , [ET-SXR91LSEGWW , ACCESSORIES] , [ET-SXR90SBEGWW , ACCESSORIES] , [ET-SXR90SJEGWW , ACCESSORIES] , [ET-SXR90SKEGWW , ACCESSORIES] , [ET-SXR90SSEGWW , ACCESSORIES] , [ET-SFR91LJEGWW , ACCESSORIES] , [ET-SFR91LLEGWW , ACCESSORIES] , [ET-SFR91LVEGWW , ACCESSORIES] , [ET-SFR91LWEGWW , ACCESSORIES] , [ET-SFR91LZEGWW , ACCESSORIES] , [ET-SFR90SJEGWW , ACCESSORIES] , [ET-SFR90SLEGWW , ACCESSORIES] , [ET-SFR90SVEGWW , ACCESSORIES] , [ET-SFR90SWEGWW , ACCESSORIES] , [ET-SFR90SZEGWW , ACCESSORIES] , [ET-STR91LJEGWW , ACCESSORIES] , [ET-STR91LNEGWW , ACCESSORIES] , [ET-STR91LREGWW , ACCESSORIES] , [ET-STR90SJEGWW , ACCESSORIES] , [ET-STR90SNEGWW , ACCESSORIES] , [ET-STR90SREGWW , ACCESSORIES] , [GP-TYR905HCABW , ACCESSORIES] , [GP-TYR905HCASW , ACCESSORIES] , [GP-TYR915HCABW , ACCESSORIES] , [GP-TYR915HCASW , ACCESSORIES] , [SM-R510NLVAXME , ACCESSORIES] , [SM-R510NZAAXME , ACCESSORIES] , [SM-R510NZWAXME , ACCESSORIES] , [SM-R177NLVAXME , ACCESSORIES] , [SM-R177NZGAXME , ACCESSORIES] , [SM-R177NZKAXME , ACCESSORIES] , [SM-R177NZTAXME , ACCESSORIES] , </t>
  </si>
  <si>
    <t xml:space="preserve"> https://images.samsung.com/is/image/samsung/p6pim/my/2208/gallery/my-galaxy-watch5-40mm-sm-r900nzaaxme-533193058?$ORIGIN_PNG$</t>
  </si>
  <si>
    <t xml:space="preserve"> 6</t>
  </si>
  <si>
    <t xml:space="preserve"> [1, WR, WR01]</t>
  </si>
  <si>
    <t>SM-R900NZDAXME</t>
  </si>
  <si>
    <t>PINKGOLD_SM-R900NZDAXME , f0cfc3</t>
  </si>
  <si>
    <t xml:space="preserve"> https://images.samsung.com/is/image/samsung/p6pim/my/2208/gallery/my-galaxy-watch5-40mm-sm-r900nzdaxme-533193097?$ORIGIN_PNG$</t>
  </si>
  <si>
    <t>SM-R900NZSAXME</t>
  </si>
  <si>
    <t>SILVER_SM-R900NZSAXME , c7c8c9</t>
  </si>
  <si>
    <t>SILVER</t>
  </si>
  <si>
    <t xml:space="preserve"> https://images.samsung.com/is/image/samsung/p6pim/my/2208/gallery/my-galaxy-watch5-40mm-sm-r900nzsaxme-533193162?$ORIGIN_PNG$</t>
  </si>
  <si>
    <t>SM-R905FZAAXME</t>
  </si>
  <si>
    <t xml:space="preserve"> Galaxy Watch5 LTE (40mm)</t>
  </si>
  <si>
    <t>SM-R905F</t>
  </si>
  <si>
    <t>GRAPHITE_SM-R905FZAAXME , 4a4a4d</t>
  </si>
  <si>
    <t xml:space="preserve"> https://images.samsung.com/is/image/samsung/p6pim/my/2208/gallery/my-galaxy-watch5-40mm-431146-sm-r905fzaaxme-533195035?$ORIGIN_PNG$</t>
  </si>
  <si>
    <t>SM-R905FZDAXME</t>
  </si>
  <si>
    <t>PINKGOLD_SM-R905FZDAXME , f0cfc3</t>
  </si>
  <si>
    <t xml:space="preserve"> Mon Jul 18 01:48:28 GMT 2022</t>
  </si>
  <si>
    <t xml:space="preserve"> https://images.samsung.com/is/image/samsung/p6pim/my/2208/gallery/my-galaxy-watch5-40mm-431146-sm-r905fzdaxme-533195085?$ORIGIN_PNG$</t>
  </si>
  <si>
    <t>SM-R905FZSAXME</t>
  </si>
  <si>
    <t>SILVER_SM-R905FZSAXME , c7c8c9</t>
  </si>
  <si>
    <t xml:space="preserve"> https://images.samsung.com/is/image/samsung/p6pim/my/2208/gallery/my-galaxy-watch5-40mm-431146-sm-r905fzsaxme-533195136?$ORIGIN_PNG$</t>
  </si>
  <si>
    <t>SM-R910NZAAXME</t>
  </si>
  <si>
    <t xml:space="preserve"> Galaxy Watch5 Bluetooth (44mm)</t>
  </si>
  <si>
    <t>SM-R910N</t>
  </si>
  <si>
    <t>GRAPHITE_SM-R910NZAAXME , 4a4a4d</t>
  </si>
  <si>
    <t xml:space="preserve"> https://images.samsung.com/is/image/samsung/p6pim/my/2208/gallery/my-galaxy-watch5-44mm-sm-r910nzaaxme-533194100?$ORIGIN_PNG$</t>
  </si>
  <si>
    <t>SM-R910NZBAXME</t>
  </si>
  <si>
    <t>SAPPHIRE_SM-R910NZBAXME , 6b7d98</t>
  </si>
  <si>
    <t xml:space="preserve"> https://images.samsung.com/is/image/samsung/p6pim/my/2208/gallery/my-galaxy-watch5-44mm-sm-r910nzbaxme-533194157?$ORIGIN_PNG$</t>
  </si>
  <si>
    <t>SM-R910NZSAXME</t>
  </si>
  <si>
    <t>SILVER_SM-R910NZSAXME , c7c8c9</t>
  </si>
  <si>
    <t xml:space="preserve"> https://images.samsung.com/is/image/samsung/p6pim/my/2208/gallery/my-galaxy-watch5-44mm-sm-r910nzsaxme-533194171?$ORIGIN_PNG$</t>
  </si>
  <si>
    <t>SM-R915FZAAXME</t>
  </si>
  <si>
    <t xml:space="preserve"> Galaxy Watch5 LTE (44mm)</t>
  </si>
  <si>
    <t>SM-R915F</t>
  </si>
  <si>
    <t>GRAPHITE_SM-R915FZAAXME , 4a4a4d</t>
  </si>
  <si>
    <t xml:space="preserve"> https://images.samsung.com/is/image/samsung/p6pim/my/2208/gallery/my-galaxy-watch5-44mm-431161-sm-r915fzaaxme-533195836?$ORIGIN_PNG$</t>
  </si>
  <si>
    <t>SM-R915FZBAXME</t>
  </si>
  <si>
    <t>SAPPHIRE_SM-R915FZBAXME , 6b7d98</t>
  </si>
  <si>
    <t xml:space="preserve"> https://images.samsung.com/is/image/samsung/p6pim/my/2208/gallery/my-galaxy-watch5-44mm-431161-sm-r915fzbaxme-533195881?$ORIGIN_PNG$</t>
  </si>
  <si>
    <t>SM-R915FZSAXME</t>
  </si>
  <si>
    <t>SILVER_SM-R915FZSAXME , c7c8c9</t>
  </si>
  <si>
    <t xml:space="preserve"> https://images.samsung.com/is/image/samsung/p6pim/my/2208/gallery/my-galaxy-watch5-44mm-431161-sm-r915fzsaxme-533195907?$ORIGIN_PNG$</t>
  </si>
  <si>
    <t>SM-R920NZKAXME</t>
  </si>
  <si>
    <t xml:space="preserve"> Galaxy Watch5 Pro Bluetooth (45mm)</t>
  </si>
  <si>
    <t>SM-R920N</t>
  </si>
  <si>
    <t>BLACKTITANIUM_SM-R920NZKAXME , 404145</t>
  </si>
  <si>
    <t xml:space="preserve"> [T-COMPASIA , AVAILABLE_SERVICE] , [ET-SRR87MWEGWW , ACCESSORIES] , [ET-SFR92LBEGWW , ACCESSORIES] , [ET-SFR92LJEGWW , ACCESSORIES] , [EP-OR900BBEGWW , ACCESSORIES] , [ET-SXR91LBEGWW , ACCESSORIES] , [ET-SXR91LJEGWW , ACCESSORIES] , [ET-SXR91LKEGWW , ACCESSORIES] , [ET-SXR91LSEGWW , ACCESSORIES] , [ET-SXR90SBEGWW , ACCESSORIES] , [ET-SXR90SJEGWW , ACCESSORIES] , [ET-SXR90SKEGWW , ACCESSORIES] , [ET-SXR90SSEGWW , ACCESSORIES] , [ET-SFR91LJEGWW , ACCESSORIES] , [ET-SFR91LLEGWW , ACCESSORIES] , [ET-SFR91LVEGWW , ACCESSORIES] , [ET-SFR91LWEGWW , ACCESSORIES] , [ET-SFR91LZEGWW , ACCESSORIES] , [ET-SFR90SJEGWW , ACCESSORIES] , [ET-SFR90SLEGWW , ACCESSORIES] , [ET-SFR90SVEGWW , ACCESSORIES] , [ET-SFR90SWEGWW , ACCESSORIES] , [ET-SFR90SZEGWW , ACCESSORIES] , [ET-STR91LJEGWW , ACCESSORIES] , [ET-STR91LNEGWW , ACCESSORIES] , [ET-STR91LREGWW , ACCESSORIES] , [ET-STR90SJEGWW , ACCESSORIES] , [ET-STR90SNEGWW , ACCESSORIES] , [ET-STR90SREGWW , ACCESSORIES] , [GP-TYR925HCABW , ACCESSORIES] , [GP-TYR925HCASW , ACCESSORIES] , [GP-FPR925SAABW , ACCESSORIES] , [GP-FPR925SAAJW , ACCESSORIES] , [GP-FPR925SAAUW , ACCESSORIES] , [SM-R510NLVAXME , ACCESSORIES] , [SM-R510NZAAXME , ACCESSORIES] , [SM-R510NZWAXME , ACCESSORIES] , [SM-R177NLVAXME , ACCESSORIES] , [SM-R177NZGAXME , ACCESSORIES] , [SM-R177NZKAXME , ACCESSORIES] , [SM-R177NZTAXME , ACCESSORIES] , </t>
  </si>
  <si>
    <t xml:space="preserve"> https://images.samsung.com/is/image/samsung/p6pim/my/2208/gallery/my-galaxy-watch5-pro-sm-r920nzkaxme-533188644?$ORIGIN_PNG$</t>
  </si>
  <si>
    <t>SM-R920NZTAXME</t>
  </si>
  <si>
    <t>GRAYTITANIUM_SM-R920NZTAXME , 867e74</t>
  </si>
  <si>
    <t xml:space="preserve"> https://images.samsung.com/is/image/samsung/p6pim/my/2208/gallery/my-galaxy-watch5-pro-sm-r920nztaxme-533188662?$ORIGIN_PNG$</t>
  </si>
  <si>
    <t>SM-R925FZKAXME</t>
  </si>
  <si>
    <t xml:space="preserve"> Galaxy Watch5 Pro LTE (45mm)</t>
  </si>
  <si>
    <t>SM-R925F</t>
  </si>
  <si>
    <t>BLACKTITANIUM_SM-R925FZKAXME , 404145</t>
  </si>
  <si>
    <t xml:space="preserve"> https://images.samsung.com/is/image/samsung/p6pim/my/2208/gallery/my-galaxy-watch5-pro-431063-sm-r925fzkaxme-533190095?$ORIGIN_PNG$</t>
  </si>
  <si>
    <t>SM-R925FZTAXME</t>
  </si>
  <si>
    <t>GRAYTITANIUM_SM-R925FZTAXME , 867e74</t>
  </si>
  <si>
    <t xml:space="preserve"> https://images.samsung.com/is/image/samsung/p6pim/my/2208/gallery/my-galaxy-watch5-pro-431063-sm-r925fztaxme-533190121?$ORIGIN_PNG$</t>
  </si>
  <si>
    <t>Fill Base SKU</t>
  </si>
  <si>
    <t>IMEI require</t>
  </si>
  <si>
    <t>SERIAL No require</t>
  </si>
  <si>
    <t>SM-F721W1BWHITE</t>
  </si>
  <si>
    <t>SM-F721W1BYELLOW</t>
  </si>
  <si>
    <t>SM-F721W1BGREEN</t>
  </si>
  <si>
    <t>SM-F721W1BNAVY</t>
  </si>
  <si>
    <t>Name = null =&gt; AEM havent registered yet</t>
  </si>
  <si>
    <t>must be TRUE</t>
  </si>
  <si>
    <t>Check số lượng B4/Q4
(có thể nhìn theo base SKU/name)
B4: zFlip4
Q4: Zflod4</t>
  </si>
  <si>
    <t>1 base must have 1 main variant</t>
  </si>
  <si>
    <t>no same color,size variant, Must be 1</t>
  </si>
  <si>
    <t>must be TRUE (value = 21)</t>
  </si>
  <si>
    <t>Must be TRUE</t>
  </si>
  <si>
    <t>If register = true, then product must have name, img,..</t>
  </si>
  <si>
    <t xml:space="preserve"> Approval_Status validate</t>
  </si>
  <si>
    <t xml:space="preserve"> Sales_Status validate</t>
  </si>
  <si>
    <t>Stock_block validate</t>
  </si>
  <si>
    <t>Main/Variant</t>
  </si>
  <si>
    <t>Number of base product</t>
  </si>
  <si>
    <t>Base+color+size</t>
  </si>
  <si>
    <t xml:space="preserve"> Custom Product Type Validate</t>
  </si>
  <si>
    <t xml:space="preserve"> Production Time Validate</t>
  </si>
  <si>
    <t xml:space="preserve"> Blocked For Stock Import Validate</t>
  </si>
  <si>
    <t>Req Additional info by Base SKU</t>
  </si>
  <si>
    <t xml:space="preserve"> Required Additional Info validate</t>
  </si>
  <si>
    <t>AEM register</t>
  </si>
  <si>
    <t xml:space="preserve"> Sales_unit</t>
  </si>
  <si>
    <t xml:space="preserve"> Aprroval_Status </t>
  </si>
  <si>
    <t xml:space="preserve"> Base_SuperCategories </t>
  </si>
  <si>
    <t xml:space="preserve"> Required AdditionalInfo </t>
  </si>
  <si>
    <t xml:space="preserve"> BaseSKU_name[es]</t>
  </si>
  <si>
    <t xml:space="preserve">BaseSKU_englishName </t>
  </si>
  <si>
    <t xml:space="preserve"> Stock [preOrder,maxPreOrder,inStockStatus,Warehouse] </t>
  </si>
  <si>
    <t xml:space="preserve"> Additional Info V2 variant level</t>
  </si>
  <si>
    <t>Additional Info V2 variant level_english</t>
  </si>
  <si>
    <t>Additional Info V2 base level</t>
  </si>
  <si>
    <t xml:space="preserve">Additional Info V2 base level english  </t>
  </si>
  <si>
    <t xml:space="preserve"> External_service_type</t>
  </si>
  <si>
    <t>CHECK</t>
  </si>
  <si>
    <t>G1,AC0131</t>
  </si>
  <si>
    <t>[]</t>
  </si>
  <si>
    <t>null</t>
  </si>
  <si>
    <t xml:space="preserve"> true</t>
  </si>
  <si>
    <t xml:space="preserve"> Sun Jul 24 13:52:28 GMT 2022</t>
  </si>
  <si>
    <t xml:space="preserve"> Thu Aug 25 23:59:59 GMT 2022</t>
  </si>
  <si>
    <t xml:space="preserve"> Fri Aug 26 06:00:00 GMT 2022</t>
  </si>
  <si>
    <t xml:space="preserve"> [RRP,39.9]  </t>
  </si>
  <si>
    <t xml:space="preserve"> [0 , 0 , NOTSPECIFIED , WC9D][0 , 0 , NOTSPECIFIED , WC5E]</t>
  </si>
  <si>
    <t xml:space="preserve"> https://images.samsung.com/is/image/samsung/p6pim/es/2208/gallery/es-galaxy-z-flip4-silicone-cover-with-strap-ef-gf721tbegww-533111613?$ORIGIN_PNG$</t>
  </si>
  <si>
    <t xml:space="preserve"> https://images.samsung.com/is/image/samsung/p6pim/es/2208/gallery/es-galaxy-z-flip4-silicone-cover-with-strap-430209-ef-gf721twegww-533111736?$ORIGIN_PNG$</t>
  </si>
  <si>
    <t xml:space="preserve"> sesa-parcel-expressIM , </t>
  </si>
  <si>
    <t>G1,AC0130</t>
  </si>
  <si>
    <t xml:space="preserve"> [RRP,49.9]  </t>
  </si>
  <si>
    <t xml:space="preserve"> https://images.samsung.com/is/image/samsung/p6pim/es/2208/gallery/es-galaxy-z-fold4-silicone-grip-cover-ef-gf936-ef-gf936tbegww-533241025?$ORIGIN_PNG$</t>
  </si>
  <si>
    <t xml:space="preserve"> https://images.samsung.com/is/image/samsung/p6pim/es/2208/gallery/es-galaxy-z-fold4-silicone-grip-cover-ef-gf936-ef-gf936twegww-533241041?$ORIGIN_PNG$</t>
  </si>
  <si>
    <t xml:space="preserve"> https://images.samsung.com/is/image/samsung/p6pim/es/2208/gallery/es-galaxy-z-fold4-slim-standing-cover-ef-mf936-ef-mf936cbegww-533241146?$ORIGIN_PNG$</t>
  </si>
  <si>
    <t xml:space="preserve"> https://images.samsung.com/is/image/samsung/p6pim/es/2208/gallery/es-galaxy-z-fold4-slim-standing-cover-ef-mf936-ef-mf936cuegww-533241164?$ORIGIN_PNG$</t>
  </si>
  <si>
    <t>Galaxy Z Flip4 Clear Cover with Ring</t>
  </si>
  <si>
    <t xml:space="preserve"> [RRP,29.9]  </t>
  </si>
  <si>
    <t xml:space="preserve"> [0 , 0 , NOTSPECIFIED , WC9D][0 , 100 , NOTSPECIFIED , WC5E]</t>
  </si>
  <si>
    <t xml:space="preserve"> https://images.samsung.com/is/image/samsung/p6pim/es/2208/gallery/es-galaxy-z-flip4-clear-cover-with-ring-ef-of721ctegww-ef-of721ctegww-533110013?$ORIGIN_PNG$</t>
  </si>
  <si>
    <t>EF-OF93KKBEGWW</t>
  </si>
  <si>
    <t xml:space="preserve"> Galaxy Z Fold4 Note Package</t>
  </si>
  <si>
    <t>EF-OF93K</t>
  </si>
  <si>
    <t>AC0130,G1</t>
  </si>
  <si>
    <t>BLACK_EF-OF93KKBEGWW , 404145</t>
  </si>
  <si>
    <t xml:space="preserve"> [RRP,99.9]  </t>
  </si>
  <si>
    <t xml:space="preserve"> [RRP,89.9]  </t>
  </si>
  <si>
    <t xml:space="preserve"> https://images.samsung.com/is/image/samsung/p6pim/es/2208/gallery/es-galaxy-z-fold4-standing-cover-with-pen-ef-of93p-ef-of93pcbegww-533241362?$ORIGIN_PNG$</t>
  </si>
  <si>
    <t xml:space="preserve"> https://images.samsung.com/is/image/samsung/p6pim/es/2208/gallery/es-galaxy-z-fold4-standing-cover-with-pen-ef-of93p-ef-of93pcjegww-533241379?$ORIGIN_PNG$</t>
  </si>
  <si>
    <t xml:space="preserve"> https://images.samsung.com/is/image/samsung/p6pim/es/2208/gallery/es-galaxy-z-fold4-standing-cover-with-pen-ef-of93p-ef-of93pcuegww-533241398?$ORIGIN_PNG$</t>
  </si>
  <si>
    <t xml:space="preserve"> https://images.samsung.com/is/image/samsung/p6pim/es/2208/gallery/es-galaxy-z-flip4-silicone-cover-with-ring-430199-ef-pf721tgegww-533111102?$ORIGIN_PNG$</t>
  </si>
  <si>
    <t xml:space="preserve"> Sun Jul 24 17:42:50 GMT 2022</t>
  </si>
  <si>
    <t xml:space="preserve"> https://images.samsung.com/is/image/samsung/p6pim/es/2208/gallery/es-galaxy-z-flip4-silicone-cover-with-ring-ef-pf721tlegww-533110919?$ORIGIN_PNG$</t>
  </si>
  <si>
    <t xml:space="preserve"> Sun Jul 24 08:55:34 GMT 2022</t>
  </si>
  <si>
    <t xml:space="preserve"> https://images.samsung.com/is/image/samsung/p6pim/es/2208/gallery/es-galaxy-z-flip4-silicone-cover-with-ring-430199-ef-pf721tnegww-533111226?$ORIGIN_PNG$</t>
  </si>
  <si>
    <t xml:space="preserve"> https://images.samsung.com/is/image/samsung/p6pim/es/2208/gallery/es-galaxy-z-flip4-silicone-cover-with-ring-430199-ef-pf721tpegww-533121604?$ORIGIN_PNG$</t>
  </si>
  <si>
    <t xml:space="preserve"> https://images.samsung.com/is/image/samsung/p6pim/es/2208/gallery/es-galaxy-z-flip4-silicone-cover-with-ring-430199-ef-pf721tvegww-533111009?$ORIGIN_PNG$</t>
  </si>
  <si>
    <t>G1,AC0131,AC0115</t>
  </si>
  <si>
    <t>Galaxy Z Flip4 Clear Slim Cover</t>
  </si>
  <si>
    <t xml:space="preserve"> Sun Jul 24 08:23:48 GMT 2022</t>
  </si>
  <si>
    <t xml:space="preserve"> [RRP,24.9]  </t>
  </si>
  <si>
    <t xml:space="preserve"> Galaxy Z Fold4 Front Protection Film</t>
  </si>
  <si>
    <t>TRANSPARENT_EF-UF93PCTEGWW , fffffe</t>
  </si>
  <si>
    <t xml:space="preserve"> [RRP,14.9]  </t>
  </si>
  <si>
    <t xml:space="preserve"> [0 , 0 , NOTSPECIFIED , WC9D]</t>
  </si>
  <si>
    <t xml:space="preserve"> https://images.samsung.com/is/image/samsung/p6pim/es/2208/gallery/es-galaxy-z-fold4-front-protection-film-ef-uf93p-ef-uf93pctegww-533168451?$ORIGIN_PNG$</t>
  </si>
  <si>
    <t xml:space="preserve"> 4</t>
  </si>
  <si>
    <t xml:space="preserve"> https://images.samsung.com/is/image/samsung/p6pim/es/2208/gallery/es-galaxy-z-flip4-flap-leather-cover-ef-vf721lbegww-533110577?$ORIGIN_PNG$</t>
  </si>
  <si>
    <t xml:space="preserve"> https://images.samsung.com/is/image/samsung/p6pim/es/2208/gallery/es-galaxy-z-flip4-flap-leather-cover-430194-ef-vf721llegww-533110787?$ORIGIN_PNG$</t>
  </si>
  <si>
    <t xml:space="preserve"> https://images.samsung.com/is/image/samsung/p6pim/es/2208/gallery/es-galaxy-z-flip4-flap-leather-cover-430194-ef-vf721lpegww-533110691?$ORIGIN_PNG$</t>
  </si>
  <si>
    <t xml:space="preserve"> [RRP,79.9]  </t>
  </si>
  <si>
    <t xml:space="preserve"> https://images.samsung.com/is/image/samsung/p6pim/es/2208/gallery/es-galaxy-z-fold4-leather-cover-ef-vf936-ef-vf936lbegww-533168789?$ORIGIN_PNG$</t>
  </si>
  <si>
    <t xml:space="preserve"> https://images.samsung.com/is/image/samsung/p6pim/es/2208/gallery/es-galaxy-z-fold4-leather-cover-ef-vf936-ef-vf936ljegww-533168810?$ORIGIN_PNG$</t>
  </si>
  <si>
    <t xml:space="preserve"> Fast Wireless Charger</t>
  </si>
  <si>
    <t>EP-OR900</t>
  </si>
  <si>
    <t>AC0115,G1</t>
  </si>
  <si>
    <t>Fast Wireless Charger</t>
  </si>
  <si>
    <t xml:space="preserve"> Sun Jul 24 14:02:27 GMT 2022</t>
  </si>
  <si>
    <t xml:space="preserve"> sesa-parcel-express , </t>
  </si>
  <si>
    <t>ET-SFR90SJEGEU</t>
  </si>
  <si>
    <t xml:space="preserve"> Galaxy Watch5 Sport Band(S/M)</t>
  </si>
  <si>
    <t>Galaxy Watch5 Two-tone Sport Band(S/M)</t>
  </si>
  <si>
    <t>GRAPHITE_ET-SFR90SJEGEU , 4a4a4d</t>
  </si>
  <si>
    <t>ET-SFR90SLEGEU</t>
  </si>
  <si>
    <t>SAPPHIRE_ET-SFR90SLEGEU , 6b7d98</t>
  </si>
  <si>
    <t>ET-SFR90SVEGEU</t>
  </si>
  <si>
    <t>PURPLE_ET-SFR90SVEGEU , b2a1ce</t>
  </si>
  <si>
    <t>ET-SFR90SWEGEU</t>
  </si>
  <si>
    <t>WHITE_ET-SFR90SWEGEU , f5f7f6</t>
  </si>
  <si>
    <t>ET-SFR90SZEGEU</t>
  </si>
  <si>
    <t>PINKGOLD_ET-SFR90SZEGEU , f1cfc4</t>
  </si>
  <si>
    <t>ET-SFR91LJEGEU</t>
  </si>
  <si>
    <t xml:space="preserve"> Galaxy Watch5 Sport Band(M/L)</t>
  </si>
  <si>
    <t>Galaxy Watch5 Two-tone Sport Band(M/L)</t>
  </si>
  <si>
    <t>GRAPHITE_ET-SFR91LJEGEU , 4a4a4d</t>
  </si>
  <si>
    <t>ET-SFR91LLEGEU</t>
  </si>
  <si>
    <t>SAPPHIRE_ET-SFR91LLEGEU , 6b7d98</t>
  </si>
  <si>
    <t>ET-SFR91LVEGEU</t>
  </si>
  <si>
    <t>PURPLE_ET-SFR91LVEGEU , b2a1ce</t>
  </si>
  <si>
    <t>ET-SFR91LWEGEU</t>
  </si>
  <si>
    <t>WHITE_ET-SFR91LWEGEU , f5f7f6</t>
  </si>
  <si>
    <t>ET-SFR91LZEGEU</t>
  </si>
  <si>
    <t>PINKGOLD_ET-SFR91LZEGEU , f1cfc4</t>
  </si>
  <si>
    <t>ET-SFR92LBEGEU</t>
  </si>
  <si>
    <t xml:space="preserve"> Galaxy Watch5 D-Buckle Sport Band(M/L)</t>
  </si>
  <si>
    <t>Galaxy Watch5 D-Buckle Sport Band(M/L)</t>
  </si>
  <si>
    <t>BLACK_ET-SFR92LBEGEU , 3c3c3e</t>
  </si>
  <si>
    <t>ET-SFR92LJEGEU</t>
  </si>
  <si>
    <t>GRAY_ET-SFR92LJEGEU , 867e74</t>
  </si>
  <si>
    <t>ET-SRR87MWEGEU</t>
  </si>
  <si>
    <t xml:space="preserve"> Galaxy Watch5 Global Goals Band(M)</t>
  </si>
  <si>
    <t>Galaxy Watch5 Global Goals Band(M)</t>
  </si>
  <si>
    <t>WHITE_ET-SRR87MWEGEU , ffffff</t>
  </si>
  <si>
    <t>ET-STR90SJEGEU</t>
  </si>
  <si>
    <t xml:space="preserve"> Galaxy Watch5 Two-tone Sport Band(S/M)</t>
  </si>
  <si>
    <t>SAND_ET-STR90SJEGEU , c8caca</t>
  </si>
  <si>
    <t>ET-STR90SNEGEU</t>
  </si>
  <si>
    <t>NAVY_ET-STR90SNEGEU , 353e52</t>
  </si>
  <si>
    <t>ET-STR90SREGEU</t>
  </si>
  <si>
    <t>RED_ET-STR90SREGEU , cd5953</t>
  </si>
  <si>
    <t>ET-STR91LJEGEU</t>
  </si>
  <si>
    <t xml:space="preserve"> Galaxy Watch5 Two-tone Sport Band(M/L)</t>
  </si>
  <si>
    <t>SAND_ET-STR91LJEGEU , c8caca</t>
  </si>
  <si>
    <t>ET-STR91LNEGEU</t>
  </si>
  <si>
    <t>NAVY_ET-STR91LNEGEU , 353e52</t>
  </si>
  <si>
    <t>ET-STR91LREGEU</t>
  </si>
  <si>
    <t>RED_ET-STR91LREGEU , cd5953</t>
  </si>
  <si>
    <t>ET-SXR90SBEGEU</t>
  </si>
  <si>
    <t xml:space="preserve"> Galaxy Watch5 Rugged Sport Band(S/M)</t>
  </si>
  <si>
    <t>Galaxy Watch5 Rugged Sport Band(S/M)</t>
  </si>
  <si>
    <t>BLACK_ET-SXR90SBEGEU , 3d3c3f</t>
  </si>
  <si>
    <t xml:space="preserve"> [0 , 0 , NOTSPECIFIED , WC5E]</t>
  </si>
  <si>
    <t>ET-SXR90SJEGEU</t>
  </si>
  <si>
    <t>GRAY_ET-SXR90SJEGEU , 867e74</t>
  </si>
  <si>
    <t>ET-SXR90SKEGEU</t>
  </si>
  <si>
    <t>KHAKI_ET-SXR90SKEGEU , 50554f</t>
  </si>
  <si>
    <t>ET-SXR90SSEGEU</t>
  </si>
  <si>
    <t>SAND_ET-SXR90SSEGEU , c8caca</t>
  </si>
  <si>
    <t>ET-SXR91LBEGEU</t>
  </si>
  <si>
    <t xml:space="preserve"> Galaxy Watch5 Rugged Sport Band(M/L)</t>
  </si>
  <si>
    <t>Galaxy Watch5 Rugged Sport Band(M/L)</t>
  </si>
  <si>
    <t>BLACK_ET-SXR91LBEGEU , 3d3c3f</t>
  </si>
  <si>
    <t>ET-SXR91LJEGEU</t>
  </si>
  <si>
    <t>GRAY_ET-SXR91LJEGEU , 867e74</t>
  </si>
  <si>
    <t>ET-SXR91LKEGEU</t>
  </si>
  <si>
    <t>KHAKI_ET-SXR91LKEGEU , 50554f</t>
  </si>
  <si>
    <t>ET-SXR91LSEGEU</t>
  </si>
  <si>
    <t>SAND_ET-SXR91LSEGEU , c8caca</t>
  </si>
  <si>
    <t xml:space="preserve"> GalaxyWatch5 40mm Milanese Band</t>
  </si>
  <si>
    <t>GP-TYR905</t>
  </si>
  <si>
    <t>GalaxyWatch5 40mm Milanese Band</t>
  </si>
  <si>
    <t>BLACK_GP-TYR905HCABW , 000000</t>
  </si>
  <si>
    <t>SILVER_GP-TYR905HCASW , c0c0c0</t>
  </si>
  <si>
    <t xml:space="preserve"> GalaxyWatch5 44mm Milanese Band</t>
  </si>
  <si>
    <t>GP-TYR915</t>
  </si>
  <si>
    <t>GalaxyWatch5 44mm Milanese Band</t>
  </si>
  <si>
    <t>BLACK_GP-TYR915HCABW , 000000</t>
  </si>
  <si>
    <t>SILVER_GP-TYR915HCASW , c0c0c0</t>
  </si>
  <si>
    <t>SM-F721B1SHEUB</t>
  </si>
  <si>
    <t>SM-F721</t>
  </si>
  <si>
    <t>MC12,G1</t>
  </si>
  <si>
    <t>[IMEI]</t>
  </si>
  <si>
    <t>Galaxy Z Flip4 Bespoke Edition</t>
  </si>
  <si>
    <t>BLACK/WHITE/WHITE_SM-F721B1SHEUB , e9e9e7</t>
  </si>
  <si>
    <t xml:space="preserve"> 256 GB</t>
  </si>
  <si>
    <t xml:space="preserve"> [RRP,1199.0]  </t>
  </si>
  <si>
    <t xml:space="preserve"> https://images.samsung.com/is/image/samsung/p6pim/es/2208/gallery/es-galaxy-z-flip4-f721-bespoke-edition-white-front-color-sm-f721b1sheub-533274125?$ORIGIN_PNG$</t>
  </si>
  <si>
    <t xml:space="preserve"> sesa-parcel-expressIM_TOP , </t>
  </si>
  <si>
    <t>SM-F721B1THEUB</t>
  </si>
  <si>
    <t>BLACK/WHITE/YELLOW_SM-F721B1THEUB , e9e9e7</t>
  </si>
  <si>
    <t xml:space="preserve"> https://images.samsung.com/is/image/samsung/p6pim/es/2208/gallery/es-galaxy-z-flip4-f721-bespoke-edition-white-front-color-sm-f721b1theub-533274146?$ORIGIN_PNG$</t>
  </si>
  <si>
    <t>SM-F721B1XHEUB</t>
  </si>
  <si>
    <t>BLACK/YELLOW/WHITE_SM-F721B1XHEUB , ead4a2</t>
  </si>
  <si>
    <t xml:space="preserve"> https://images.samsung.com/is/image/samsung/p6pim/es/2208/gallery/es-galaxy-z-flip4-f721-bespoke-edition-yellow-front-color-sm-f721b1xheub-533278632?$ORIGIN_PNG$</t>
  </si>
  <si>
    <t>SM-F721B1YHEUB</t>
  </si>
  <si>
    <t>BLACK/YELLOW/YELLOW_SM-F721B1YHEUB , ead4a2</t>
  </si>
  <si>
    <t xml:space="preserve"> https://images.samsung.com/is/image/samsung/p6pim/es/2208/gallery/es-galaxy-z-flip4-f721-bespoke-edition-yellow-front-color-432243-sm-f721b1yheub-533279161?$ORIGIN_PNG$</t>
  </si>
  <si>
    <t>SM-F721B2AHEUB</t>
  </si>
  <si>
    <t>BLACK/KHAKI/KHAKI_SM-F721B2AHEUB , 50544e</t>
  </si>
  <si>
    <t xml:space="preserve"> https://images.samsung.com/is/image/samsung/p6pim/es/2208/gallery/es-galaxy-z-flip4-f721-bespoke-edition-khaki-front-color-sm-f721b2aheub-533276100?$ORIGIN_PNG$</t>
  </si>
  <si>
    <t>SM-F721B2BHEUB</t>
  </si>
  <si>
    <t>BLACK/KHAKI/NAVY_SM-F721B2BHEUB , 50544e</t>
  </si>
  <si>
    <t xml:space="preserve"> https://images.samsung.com/is/image/samsung/p6pim/es/2208/gallery/es-galaxy-z-flip4-f721-bespoke-edition-khaki-front-color-sm-f721b2bheub-533276125?$ORIGIN_PNG$</t>
  </si>
  <si>
    <t>SM-F721B2CHEUB</t>
  </si>
  <si>
    <t>BLACK/KHAKI/RED_SM-F721B2CHEUB , 50544e</t>
  </si>
  <si>
    <t xml:space="preserve"> https://images.samsung.com/is/image/samsung/p6pim/es/2208/gallery/es-galaxy-z-flip4-f721-bespoke-edition-khaki-front-color-sm-f721b2cheub-533276146?$ORIGIN_PNG$</t>
  </si>
  <si>
    <t>SM-F721B2DHEUB</t>
  </si>
  <si>
    <t>BLACK/KHAKI/WHITE_SM-F721B2DHEUB , 50544e</t>
  </si>
  <si>
    <t xml:space="preserve"> https://images.samsung.com/is/image/samsung/p6pim/es/2208/gallery/es-galaxy-z-flip4-f721-bespoke-edition-khaki-front-color-sm-f721b2dheub-533276167?$ORIGIN_PNG$</t>
  </si>
  <si>
    <t>SM-F721B2EHEUB</t>
  </si>
  <si>
    <t>BLACK/KHAKI/YELLOW_SM-F721B2EHEUB , 50544e</t>
  </si>
  <si>
    <t xml:space="preserve"> https://images.samsung.com/is/image/samsung/p6pim/es/2208/gallery/es-galaxy-z-flip4-f721-bespoke-edition-khaki-front-color-sm-f721b2eheub-533276214?$ORIGIN_PNG$</t>
  </si>
  <si>
    <t>SM-F721B2FHEUB</t>
  </si>
  <si>
    <t>BLACK/NAVY/KHAKI_SM-F721B2FHEUB , 3b414f</t>
  </si>
  <si>
    <t xml:space="preserve"> https://images.samsung.com/is/image/samsung/p6pim/es/2208/gallery/es-galaxy-z-flip4-f721-bespoke-edition-navy-front-color-sm-f721b2fheub-533277287?$ORIGIN_PNG$</t>
  </si>
  <si>
    <t>SM-F721B2GHEUB</t>
  </si>
  <si>
    <t>BLACK/NAVY/NAVY_SM-F721B2GHEUB , 3b414f</t>
  </si>
  <si>
    <t xml:space="preserve"> https://images.samsung.com/is/image/samsung/p6pim/es/2208/gallery/es-galaxy-z-flip4-f721-bespoke-edition-navy-front-color-sm-f721b2gheub-533277308?$ORIGIN_PNG$</t>
  </si>
  <si>
    <t>SM-F721B2HHEUB</t>
  </si>
  <si>
    <t>BLACK/NAVY/RED_SM-F721B2HHEUB , 3b414f</t>
  </si>
  <si>
    <t xml:space="preserve"> https://images.samsung.com/is/image/samsung/p6pim/es/2208/gallery/es-galaxy-z-flip4-f721-bespoke-edition-navy-front-color-sm-f721b2hheub-533277330?$ORIGIN_PNG$</t>
  </si>
  <si>
    <t>SM-F721B2IHEUB</t>
  </si>
  <si>
    <t>BLACK/NAVY/WHITE_SM-F721B2IHEUB , 3b414f</t>
  </si>
  <si>
    <t xml:space="preserve"> https://images.samsung.com/is/image/samsung/p6pim/es/2208/gallery/es-galaxy-z-flip4-f721-bespoke-edition-navy-front-color-sm-f721b2iheub-533277351?$ORIGIN_PNG$</t>
  </si>
  <si>
    <t>SM-F721B2JHEUB</t>
  </si>
  <si>
    <t>BLACK/NAVY/YELLOW_SM-F721B2JHEUB , 3b414f</t>
  </si>
  <si>
    <t xml:space="preserve"> https://images.samsung.com/is/image/samsung/p6pim/es/2208/gallery/es-galaxy-z-flip4-f721-bespoke-edition-navy-front-color-sm-f721b2jheub-533277372?$ORIGIN_PNG$</t>
  </si>
  <si>
    <t>SM-F721B2KHEUB</t>
  </si>
  <si>
    <t>BLACK/RED/KHAKI_SM-F721B2KHEUB , cc5953</t>
  </si>
  <si>
    <t xml:space="preserve"> https://images.samsung.com/is/image/samsung/p6pim/es/2208/gallery/es-galaxy-z-flip4-f721-bespoke-edition-red-front-color-sm-f721b2kheub-533278257?$ORIGIN_PNG$</t>
  </si>
  <si>
    <t>SM-F721B2LHEUB</t>
  </si>
  <si>
    <t>BLACK/RED/NAVY_SM-F721B2LHEUB , cc5953</t>
  </si>
  <si>
    <t xml:space="preserve"> https://images.samsung.com/is/image/samsung/p6pim/es/2208/gallery/es-galaxy-z-flip4-f721-bespoke-edition-red-front-color-sm-f721b2lheub-533278278?$ORIGIN_PNG$</t>
  </si>
  <si>
    <t>SM-F721B2MHEUB</t>
  </si>
  <si>
    <t>BLACK/RED/RED_SM-F721B2MHEUB , cc5953</t>
  </si>
  <si>
    <t xml:space="preserve"> https://images.samsung.com/is/image/samsung/p6pim/es/2208/gallery/es-galaxy-z-flip4-f721-bespoke-edition-red-front-color-sm-f721b2mheub-533278299?$ORIGIN_PNG$</t>
  </si>
  <si>
    <t>SM-F721B2NHEUB</t>
  </si>
  <si>
    <t>BLACK/RED/WHITE_SM-F721B2NHEUB , cc5953</t>
  </si>
  <si>
    <t xml:space="preserve"> https://images.samsung.com/is/image/samsung/p6pim/es/2208/gallery/es-galaxy-z-flip4-f721-bespoke-edition-red-front-color-sm-f721b2nheub-533278320?$ORIGIN_PNG$</t>
  </si>
  <si>
    <t>SM-F721B2OHEUB</t>
  </si>
  <si>
    <t>BLACK/RED/YELLOW_SM-F721B2OHEUB , cc5953</t>
  </si>
  <si>
    <t xml:space="preserve"> https://images.samsung.com/is/image/samsung/p6pim/es/2208/gallery/es-galaxy-z-flip4-f721-bespoke-edition-red-front-color-sm-f721b2oheub-533278341?$ORIGIN_PNG$</t>
  </si>
  <si>
    <t>SM-F721B2PHEUB</t>
  </si>
  <si>
    <t>BLACK/WHITE/KHAKI_SM-F721B2PHEUB , e9e9e7</t>
  </si>
  <si>
    <t xml:space="preserve"> https://images.samsung.com/is/image/samsung/p6pim/es/2208/gallery/es-galaxy-z-flip4-f721-bespoke-edition-white-front-color-sm-f721b2pheub-533274167?$ORIGIN_PNG$</t>
  </si>
  <si>
    <t>SM-F721B2QHEUB</t>
  </si>
  <si>
    <t>BLACK/WHITE/NAVY_SM-F721B2QHEUB , e9e9e7</t>
  </si>
  <si>
    <t xml:space="preserve"> https://images.samsung.com/is/image/samsung/p6pim/es/2208/gallery/es-galaxy-z-flip4-f721-bespoke-edition-white-front-color-sm-f721b2qheub-533274188?$ORIGIN_PNG$</t>
  </si>
  <si>
    <t>SM-F721B2RHEUB</t>
  </si>
  <si>
    <t>BLACK/WHITE/RED_SM-F721B2RHEUB , e9e9e7</t>
  </si>
  <si>
    <t xml:space="preserve"> https://images.samsung.com/is/image/samsung/p6pim/es/2208/gallery/es-galaxy-z-flip4-f721-bespoke-edition-white-front-color-sm-f721b2rheub-533274209?$ORIGIN_PNG$</t>
  </si>
  <si>
    <t>SM-F721B2UHEUB</t>
  </si>
  <si>
    <t>BLACK/YELLOW/KHAKI_SM-F721B2UHEUB , ead4a2</t>
  </si>
  <si>
    <t xml:space="preserve"> https://images.samsung.com/is/image/samsung/p6pim/es/2208/gallery/es-galaxy-z-flip4-f721-bespoke-edition-yellow-front-color-sm-f721b2uheub-533278653?$ORIGIN_PNG$</t>
  </si>
  <si>
    <t>SM-F721B2VHEUB</t>
  </si>
  <si>
    <t>BLACK/YELLOW/NAVY_SM-F721B2VHEUB , ead4a2</t>
  </si>
  <si>
    <t xml:space="preserve"> https://images.samsung.com/is/image/samsung/p6pim/es/2208/gallery/es-galaxy-z-flip4-f721-bespoke-edition-yellow-front-color-sm-f721b2vheub-533278674?$ORIGIN_PNG$</t>
  </si>
  <si>
    <t>SM-F721B2WHEUB</t>
  </si>
  <si>
    <t>BLACK/YELLOW/RED_SM-F721B2WHEUB , ead4a2</t>
  </si>
  <si>
    <t xml:space="preserve"> https://images.samsung.com/is/image/samsung/p6pim/es/2208/gallery/es-galaxy-z-flip4-f721-bespoke-edition-yellow-front-color-sm-f721b2wheub-533278695?$ORIGIN_PNG$</t>
  </si>
  <si>
    <t>SM-F721B4SHEUB</t>
  </si>
  <si>
    <t>SILVER/WHITE/WHITE_SM-F721B4SHEUB , e9e9e7</t>
  </si>
  <si>
    <t xml:space="preserve"> https://images.samsung.com/is/image/samsung/p6pim/es/2208/gallery/es-galaxy-z-flip4-f721-bespoke-edition-white-front-color-sm-f721b4sheub-533274230?$ORIGIN_PNG$</t>
  </si>
  <si>
    <t>SM-F721B4THEUB</t>
  </si>
  <si>
    <t>SILVER/WHITE/YELLOW_SM-F721B4THEUB , e9e9e7</t>
  </si>
  <si>
    <t xml:space="preserve"> https://images.samsung.com/is/image/samsung/p6pim/es/2208/gallery/es-galaxy-z-flip4-f721-bespoke-edition-white-front-color-sm-f721b4theub-533274251?$ORIGIN_PNG$</t>
  </si>
  <si>
    <t>SM-F721B4XHEUB</t>
  </si>
  <si>
    <t>SILVER/YELLOW/WHITE_SM-F721B4XHEUB , ead4a2</t>
  </si>
  <si>
    <t xml:space="preserve"> https://images.samsung.com/is/image/samsung/p6pim/es/2208/gallery/es-galaxy-z-flip4-f721-bespoke-edition-yellow-front-color-sm-f721b4xheub-533278716?$ORIGIN_PNG$</t>
  </si>
  <si>
    <t>SM-F721B4YHEUB</t>
  </si>
  <si>
    <t>SILVER/YELLOW/YELLOW_SM-F721B4YHEUB , ead4a2</t>
  </si>
  <si>
    <t xml:space="preserve"> https://images.samsung.com/is/image/samsung/p6pim/es/2208/gallery/es-galaxy-z-flip4-f721-bespoke-edition-yellow-front-color-432243-sm-f721b4yheub-533279203?$ORIGIN_PNG$</t>
  </si>
  <si>
    <t>SM-F721B5AHEUB</t>
  </si>
  <si>
    <t>SILVER/KHAKI/KHAKI_SM-F721B5AHEUB , 50544e</t>
  </si>
  <si>
    <t xml:space="preserve"> https://images.samsung.com/is/image/samsung/p6pim/es/2208/gallery/es-galaxy-z-flip4-f721-bespoke-edition-khaki-front-color-sm-f721b5aheub-533276248?$ORIGIN_PNG$</t>
  </si>
  <si>
    <t>SM-F721B5BHEUB</t>
  </si>
  <si>
    <t>SILVER/KHAKI/NAVY_SM-F721B5BHEUB , 50544e</t>
  </si>
  <si>
    <t xml:space="preserve"> https://images.samsung.com/is/image/samsung/p6pim/es/2208/gallery/es-galaxy-z-flip4-f721-bespoke-edition-khaki-front-color-sm-f721b5bheub-533276289?$ORIGIN_PNG$</t>
  </si>
  <si>
    <t>SM-F721B5CHEUB</t>
  </si>
  <si>
    <t>SILVER/KHAKI/RED_SM-F721B5CHEUB , 50544e</t>
  </si>
  <si>
    <t xml:space="preserve"> https://images.samsung.com/is/image/samsung/p6pim/es/2208/gallery/es-galaxy-z-flip4-f721-bespoke-edition-khaki-front-color-sm-f721b5cheub-533276310?$ORIGIN_PNG$</t>
  </si>
  <si>
    <t>SM-F721B5DHEUB</t>
  </si>
  <si>
    <t>SILVER/KHAKI/WHITE_SM-F721B5DHEUB , 50544e</t>
  </si>
  <si>
    <t xml:space="preserve"> https://images.samsung.com/is/image/samsung/p6pim/es/2208/gallery/es-galaxy-z-flip4-f721-bespoke-edition-khaki-front-color-sm-f721b5dheub-533276331?$ORIGIN_PNG$</t>
  </si>
  <si>
    <t>SM-F721B5EHEUB</t>
  </si>
  <si>
    <t>SILVER/KHAKI/YELLOW_SM-F721B5EHEUB , 50544e</t>
  </si>
  <si>
    <t xml:space="preserve"> https://images.samsung.com/is/image/samsung/p6pim/es/2208/gallery/es-galaxy-z-flip4-f721-bespoke-edition-khaki-front-color-sm-f721b5eheub-533276352?$ORIGIN_PNG$</t>
  </si>
  <si>
    <t>SM-F721B5FHEUB</t>
  </si>
  <si>
    <t>SILVER/NAVY/KHAKI_SM-F721B5FHEUB , 3b414f</t>
  </si>
  <si>
    <t xml:space="preserve"> https://images.samsung.com/is/image/samsung/p6pim/es/2208/gallery/es-galaxy-z-flip4-f721-bespoke-edition-navy-front-color-sm-f721b5fheub-533277393?$ORIGIN_PNG$</t>
  </si>
  <si>
    <t>SM-F721B5GHEUB</t>
  </si>
  <si>
    <t>SILVER/NAVY/NAVY_SM-F721B5GHEUB , 3b414f</t>
  </si>
  <si>
    <t xml:space="preserve"> https://images.samsung.com/is/image/samsung/p6pim/es/2208/gallery/es-galaxy-z-flip4-f721-bespoke-edition-navy-front-color-sm-f721b5gheub-533277414?$ORIGIN_PNG$</t>
  </si>
  <si>
    <t>SM-F721B5HHEUB</t>
  </si>
  <si>
    <t>SILVER/NAVY/RED_SM-F721B5HHEUB , 3b414f</t>
  </si>
  <si>
    <t xml:space="preserve"> https://images.samsung.com/is/image/samsung/p6pim/es/2208/gallery/es-galaxy-z-flip4-f721-bespoke-edition-navy-front-color-sm-f721b5hheub-533277435?$ORIGIN_PNG$</t>
  </si>
  <si>
    <t>SM-F721B5IHEUB</t>
  </si>
  <si>
    <t>SILVER/NAVY/WHITE_SM-F721B5IHEUB , 3b414f</t>
  </si>
  <si>
    <t xml:space="preserve"> https://images.samsung.com/is/image/samsung/p6pim/es/2208/gallery/es-galaxy-z-flip4-f721-bespoke-edition-navy-front-color-sm-f721b5iheub-533277456?$ORIGIN_PNG$</t>
  </si>
  <si>
    <t>SM-F721B5JHEUB</t>
  </si>
  <si>
    <t>SILVER/NAVY/YELLOW_SM-F721B5JHEUB , 3b414f</t>
  </si>
  <si>
    <t xml:space="preserve"> https://images.samsung.com/is/image/samsung/p6pim/es/2208/gallery/es-galaxy-z-flip4-f721-bespoke-edition-navy-front-color-sm-f721b5jheub-533277478?$ORIGIN_PNG$</t>
  </si>
  <si>
    <t>SM-F721B5KHEUB</t>
  </si>
  <si>
    <t>SILVER/RED/KHAKI_SM-F721B5KHEUB , cc5953</t>
  </si>
  <si>
    <t xml:space="preserve"> https://images.samsung.com/is/image/samsung/p6pim/es/2208/gallery/es-galaxy-z-flip4-f721-bespoke-edition-red-front-color-sm-f721b5kheub-533278362?$ORIGIN_PNG$</t>
  </si>
  <si>
    <t>SM-F721B5LHEUB</t>
  </si>
  <si>
    <t>SILVER/RED/NAVY_SM-F721B5LHEUB , cc5953</t>
  </si>
  <si>
    <t xml:space="preserve"> https://images.samsung.com/is/image/samsung/p6pim/es/2208/gallery/es-galaxy-z-flip4-f721-bespoke-edition-red-front-color-sm-f721b5lheub-533278384?$ORIGIN_PNG$</t>
  </si>
  <si>
    <t>SM-F721B5MHEUB</t>
  </si>
  <si>
    <t>SILVER/RED/RED_SM-F721B5MHEUB , cc5953</t>
  </si>
  <si>
    <t xml:space="preserve"> https://images.samsung.com/is/image/samsung/p6pim/es/2208/gallery/es-galaxy-z-flip4-f721-bespoke-edition-red-front-color-sm-f721b5mheub-533278406?$ORIGIN_PNG$</t>
  </si>
  <si>
    <t>SM-F721B5NHEUB</t>
  </si>
  <si>
    <t>SILVER/RED/WHITE_SM-F721B5NHEUB , cc5953</t>
  </si>
  <si>
    <t xml:space="preserve"> https://images.samsung.com/is/image/samsung/p6pim/es/2208/gallery/es-galaxy-z-flip4-f721-bespoke-edition-red-front-color-sm-f721b5nheub-533278427?$ORIGIN_PNG$</t>
  </si>
  <si>
    <t>SM-F721B5OHEUB</t>
  </si>
  <si>
    <t>SILVER/RED/YELLOW_SM-F721B5OHEUB , cc5953</t>
  </si>
  <si>
    <t xml:space="preserve"> https://images.samsung.com/is/image/samsung/p6pim/es/2208/gallery/es-galaxy-z-flip4-f721-bespoke-edition-red-front-color-sm-f721b5oheub-533278448?$ORIGIN_PNG$</t>
  </si>
  <si>
    <t>SM-F721B5PHEUB</t>
  </si>
  <si>
    <t>SILVER/WHITE/KHAKI_SM-F721B5PHEUB , e9e9e7</t>
  </si>
  <si>
    <t xml:space="preserve"> https://images.samsung.com/is/image/samsung/p6pim/es/2208/gallery/es-galaxy-z-flip4-f721-bespoke-edition-white-front-color-sm-f721b5pheub-533274272?$ORIGIN_PNG$</t>
  </si>
  <si>
    <t>SM-F721B5QHEUB</t>
  </si>
  <si>
    <t>SILVER/WHITE/NAVY_SM-F721B5QHEUB , e9e9e7</t>
  </si>
  <si>
    <t xml:space="preserve"> https://images.samsung.com/is/image/samsung/p6pim/es/2208/gallery/es-galaxy-z-flip4-f721-bespoke-edition-white-front-color-sm-f721b5qheub-533274294?$ORIGIN_PNG$</t>
  </si>
  <si>
    <t>SM-F721B5RHEUB</t>
  </si>
  <si>
    <t>SILVER/WHITE/RED_SM-F721B5RHEUB , e9e9e7</t>
  </si>
  <si>
    <t xml:space="preserve"> https://images.samsung.com/is/image/samsung/p6pim/es/2208/gallery/es-galaxy-z-flip4-f721-bespoke-edition-white-front-color-sm-f721b5rheub-533274316?$ORIGIN_PNG$</t>
  </si>
  <si>
    <t>SM-F721B5UHEUB</t>
  </si>
  <si>
    <t>SILVER/YELLOW/KHAKI_SM-F721B5UHEUB , ead4a2</t>
  </si>
  <si>
    <t xml:space="preserve"> https://images.samsung.com/is/image/samsung/p6pim/es/2208/gallery/es-galaxy-z-flip4-f721-bespoke-edition-yellow-front-color-sm-f721b5uheub-533278737?$ORIGIN_PNG$</t>
  </si>
  <si>
    <t>SM-F721B5VHEUB</t>
  </si>
  <si>
    <t>SILVER/YELLOW/NAVY_SM-F721B5VHEUB , ead4a2</t>
  </si>
  <si>
    <t xml:space="preserve"> https://images.samsung.com/is/image/samsung/p6pim/es/2208/gallery/es-galaxy-z-flip4-f721-bespoke-edition-yellow-front-color-sm-f721b5vheub-533278758?$ORIGIN_PNG$</t>
  </si>
  <si>
    <t>SM-F721B5WHEUB</t>
  </si>
  <si>
    <t>SILVER/YELLOW/RED_SM-F721B5WHEUB , ead4a2</t>
  </si>
  <si>
    <t xml:space="preserve"> https://images.samsung.com/is/image/samsung/p6pim/es/2208/gallery/es-galaxy-z-flip4-f721-bespoke-edition-yellow-front-color-sm-f721b5wheub-533278779?$ORIGIN_PNG$</t>
  </si>
  <si>
    <t>SM-F721B7AHEUB</t>
  </si>
  <si>
    <t>GOLD/KHAKI/KHAKI_SM-F721B7AHEUB , 50544e</t>
  </si>
  <si>
    <t xml:space="preserve"> https://images.samsung.com/is/image/samsung/p6pim/es/2208/gallery/es-galaxy-z-flip4-f721-bespoke-edition-khaki-front-color-sm-f721b7aheub-533276373?$ORIGIN_PNG$</t>
  </si>
  <si>
    <t>SM-F721B7BHEUB</t>
  </si>
  <si>
    <t>GOLD/KHAKI/NAVY_SM-F721B7BHEUB , 50544e</t>
  </si>
  <si>
    <t>SM-F721B7CHEUB</t>
  </si>
  <si>
    <t>GOLD/KHAKI/RED_SM-F721B7CHEUB , 50544e</t>
  </si>
  <si>
    <t xml:space="preserve"> https://images.samsung.com/is/image/samsung/p6pim/es/2208/gallery/es-galaxy-z-flip4-f721-bespoke-edition-khaki-front-color-sm-f721b7cheub-533276417?$ORIGIN_PNG$</t>
  </si>
  <si>
    <t>SM-F721B7DHEUB</t>
  </si>
  <si>
    <t>GOLD/KHAKI/WHITE_SM-F721B7DHEUB , 50544e</t>
  </si>
  <si>
    <t xml:space="preserve"> https://images.samsung.com/is/image/samsung/p6pim/es/2208/gallery/es-galaxy-z-flip4-f721-bespoke-edition-khaki-front-color-sm-f721b7dheub-533276438?$ORIGIN_PNG$</t>
  </si>
  <si>
    <t>SM-F721B7EHEUB</t>
  </si>
  <si>
    <t>GOLD/KHAKI/YELLOW_SM-F721B7EHEUB , 50544e</t>
  </si>
  <si>
    <t xml:space="preserve"> https://images.samsung.com/is/image/samsung/p6pim/es/2208/gallery/es-galaxy-z-flip4-f721-bespoke-edition-khaki-front-color-sm-f721b7eheub-533276459?$ORIGIN_PNG$</t>
  </si>
  <si>
    <t>SM-F721B7FHEUB</t>
  </si>
  <si>
    <t>GOLD/NAVY/KHAKI_SM-F721B7FHEUB , 3b414f</t>
  </si>
  <si>
    <t xml:space="preserve"> https://images.samsung.com/is/image/samsung/p6pim/es/2208/gallery/es-galaxy-z-flip4-f721-bespoke-edition-navy-front-color-sm-f721b7fheub-533277499?$ORIGIN_PNG$</t>
  </si>
  <si>
    <t>SM-F721B7GHEUB</t>
  </si>
  <si>
    <t>GOLD/NAVY/NAVY_SM-F721B7GHEUB , 3b414f</t>
  </si>
  <si>
    <t xml:space="preserve"> https://images.samsung.com/is/image/samsung/p6pim/es/2208/gallery/es-galaxy-z-flip4-f721-bespoke-edition-navy-front-color-sm-f721b7gheub-533277521?$ORIGIN_PNG$</t>
  </si>
  <si>
    <t>SM-F721B7HHEUB</t>
  </si>
  <si>
    <t>GOLD/NAVY/RED_SM-F721B7HHEUB , 3b414f</t>
  </si>
  <si>
    <t xml:space="preserve"> https://images.samsung.com/is/image/samsung/p6pim/es/2208/gallery/es-galaxy-z-flip4-f721-bespoke-edition-navy-front-color-sm-f721b7hheub-533277542?$ORIGIN_PNG$</t>
  </si>
  <si>
    <t>SM-F721B7IHEUB</t>
  </si>
  <si>
    <t>GOLD/NAVY/WHITE_SM-F721B7IHEUB , 3b414f</t>
  </si>
  <si>
    <t xml:space="preserve"> https://images.samsung.com/is/image/samsung/p6pim/es/2208/gallery/es-galaxy-z-flip4-f721-bespoke-edition-navy-front-color-sm-f721b7iheub-533277564?$ORIGIN_PNG$</t>
  </si>
  <si>
    <t>SM-F721B7JHEUB</t>
  </si>
  <si>
    <t>GOLD/NAVY/YELLOW_SM-F721B7JHEUB , 3b414f</t>
  </si>
  <si>
    <t xml:space="preserve"> https://images.samsung.com/is/image/samsung/p6pim/es/2208/gallery/es-galaxy-z-flip4-f721-bespoke-edition-navy-front-color-sm-f721b7jheub-533277587?$ORIGIN_PNG$</t>
  </si>
  <si>
    <t>SM-F721B7KHEUB</t>
  </si>
  <si>
    <t>GOLD/RED/KHAKI_SM-F721B7KHEUB , cc5953</t>
  </si>
  <si>
    <t xml:space="preserve"> https://images.samsung.com/is/image/samsung/p6pim/es/2208/gallery/es-galaxy-z-flip4-f721-bespoke-edition-red-front-color-sm-f721b7kheub-533278469?$ORIGIN_PNG$</t>
  </si>
  <si>
    <t>SM-F721B7LHEUB</t>
  </si>
  <si>
    <t>GOLD/RED/NAVY_SM-F721B7LHEUB , cc5953</t>
  </si>
  <si>
    <t xml:space="preserve"> https://images.samsung.com/is/image/samsung/p6pim/es/2208/gallery/es-galaxy-z-flip4-f721-bespoke-edition-red-front-color-sm-f721b7lheub-533278490?$ORIGIN_PNG$</t>
  </si>
  <si>
    <t>SM-F721B7MHEUB</t>
  </si>
  <si>
    <t>GOLD/RED/RED_SM-F721B7MHEUB , cc5953</t>
  </si>
  <si>
    <t xml:space="preserve"> https://images.samsung.com/is/image/samsung/p6pim/es/2208/gallery/es-galaxy-z-flip4-f721-bespoke-edition-red-front-color-sm-f721b7mheub-533278511?$ORIGIN_PNG$</t>
  </si>
  <si>
    <t>SM-F721B7NHEUB</t>
  </si>
  <si>
    <t>GOLD/RED/WHITE_SM-F721B7NHEUB , cc5953</t>
  </si>
  <si>
    <t xml:space="preserve"> https://images.samsung.com/is/image/samsung/p6pim/es/2208/gallery/es-galaxy-z-flip4-f721-bespoke-edition-red-front-color-sm-f721b7nheub-533278532?$ORIGIN_PNG$</t>
  </si>
  <si>
    <t>SM-F721B7OHEUB</t>
  </si>
  <si>
    <t>GOLD/RED/YELLOW_SM-F721B7OHEUB , cc5953</t>
  </si>
  <si>
    <t xml:space="preserve"> https://images.samsung.com/is/image/samsung/p6pim/es/2208/gallery/es-galaxy-z-flip4-f721-bespoke-edition-red-front-color-sm-f721b7oheub-533278553?$ORIGIN_PNG$</t>
  </si>
  <si>
    <t>SM-F721B7PHEUB</t>
  </si>
  <si>
    <t>GOLD/WHITE/KHAKI_SM-F721B7PHEUB , e9e9e7</t>
  </si>
  <si>
    <t>SM-F721B7QHEUB</t>
  </si>
  <si>
    <t>GOLD/WHITE/NAVY_SM-F721B7QHEUB , e9e9e7</t>
  </si>
  <si>
    <t xml:space="preserve"> https://images.samsung.com/is/image/samsung/p6pim/es/2208/gallery/es-galaxy-z-flip4-f721-bespoke-edition-white-front-color-sm-f721b7qheub-533274358?$ORIGIN_PNG$</t>
  </si>
  <si>
    <t>SM-F721B7RHEUB</t>
  </si>
  <si>
    <t>GOLD/WHITE/RED_SM-F721B7RHEUB , e9e9e7</t>
  </si>
  <si>
    <t xml:space="preserve"> https://images.samsung.com/is/image/samsung/p6pim/es/2208/gallery/es-galaxy-z-flip4-f721-bespoke-edition-white-front-color-sm-f721b7rheub-533274379?$ORIGIN_PNG$</t>
  </si>
  <si>
    <t>SM-F721B7SHEUB</t>
  </si>
  <si>
    <t>GOLD/WHITE/WHITE_SM-F721B7SHEUB , e9e9e7</t>
  </si>
  <si>
    <t xml:space="preserve"> https://images.samsung.com/is/image/samsung/p6pim/es/2208/gallery/es-galaxy-z-flip4-f721-bespoke-edition-white-front-color-sm-f721b7sheub-533274401?$ORIGIN_PNG$</t>
  </si>
  <si>
    <t>SM-F721B7THEUB</t>
  </si>
  <si>
    <t>GOLD/WHITE/YELLOW_SM-F721B7THEUB , e9e9e7</t>
  </si>
  <si>
    <t xml:space="preserve"> https://images.samsung.com/is/image/samsung/p6pim/es/2208/gallery/es-galaxy-z-flip4-f721-bespoke-edition-white-front-color-sm-f721b7theub-533274424?$ORIGIN_PNG$</t>
  </si>
  <si>
    <t>SM-F721B7UHEUB</t>
  </si>
  <si>
    <t>GOLD/YELLOW/KHAKI_SM-F721B7UHEUB , ead4a2</t>
  </si>
  <si>
    <t xml:space="preserve"> https://images.samsung.com/is/image/samsung/p6pim/es/2208/gallery/es-galaxy-z-flip4-f721-bespoke-edition-yellow-front-color-sm-f721b7uheub-533278800?$ORIGIN_PNG$</t>
  </si>
  <si>
    <t>SM-F721B7VHEUB</t>
  </si>
  <si>
    <t>GOLD/YELLOW/NAVY_SM-F721B7VHEUB , ead4a2</t>
  </si>
  <si>
    <t xml:space="preserve"> https://images.samsung.com/is/image/samsung/p6pim/es/2208/gallery/es-galaxy-z-flip4-f721-bespoke-edition-yellow-front-color-sm-f721b7vheub-533278821?$ORIGIN_PNG$</t>
  </si>
  <si>
    <t>SM-F721B7WHEUB</t>
  </si>
  <si>
    <t>GOLD/YELLOW/RED_SM-F721B7WHEUB , ead4a2</t>
  </si>
  <si>
    <t xml:space="preserve"> https://images.samsung.com/is/image/samsung/p6pim/es/2208/gallery/es-galaxy-z-flip4-f721-bespoke-edition-yellow-front-color-sm-f721b7wheub-533278842?$ORIGIN_PNG$</t>
  </si>
  <si>
    <t>SM-F721B7XHEUB</t>
  </si>
  <si>
    <t>GOLD/YELLOW/WHITE_SM-F721B7XHEUB , ead4a2</t>
  </si>
  <si>
    <t xml:space="preserve"> https://images.samsung.com/is/image/samsung/p6pim/es/2208/gallery/es-galaxy-z-flip4-f721-bespoke-edition-yellow-front-color-sm-f721b7xheub-533278863?$ORIGIN_PNG$</t>
  </si>
  <si>
    <t>SM-F721B7YHEUB</t>
  </si>
  <si>
    <t>GOLD/YELLOW/YELLOW_SM-F721B7YHEUB , ead4a2</t>
  </si>
  <si>
    <t xml:space="preserve"> https://images.samsung.com/is/image/samsung/p6pim/es/2208/gallery/es-galaxy-z-flip4-f721-bespoke-edition-yellow-front-color-432243-sm-f721b7yheub-533279245?$ORIGIN_PNG$</t>
  </si>
  <si>
    <t>SM-F721BLBGEUB</t>
  </si>
  <si>
    <t>BLUE_SM-F721BLBGEUB , b6c0d6</t>
  </si>
  <si>
    <t xml:space="preserve"> 128 GB</t>
  </si>
  <si>
    <t xml:space="preserve"> Sun Jul 24 13:47:06 GMT 2022</t>
  </si>
  <si>
    <t xml:space="preserve"> [RRP,1099.0]  </t>
  </si>
  <si>
    <t xml:space="preserve"> [0 , 100 , NOTSPECIFIED , WC5E]</t>
  </si>
  <si>
    <t xml:space="preserve"> https://images.samsung.com/is/image/samsung/p6pim/es/2208/gallery/es-galaxy-z-flip4-f721-sm-f721blbgeub-533108025?$ORIGIN_PNG$</t>
  </si>
  <si>
    <t xml:space="preserve"> sesa-parcel-dropoff-citypaq , sesa-parcel-expressIM , sesa-parcel-dropoff , sesa-parcel-express-sameday , </t>
  </si>
  <si>
    <t>SM-F721BLBHEUB</t>
  </si>
  <si>
    <t>BLUE_SM-F721BLBHEUB , b6c0d6</t>
  </si>
  <si>
    <t xml:space="preserve"> [RRP,1159.0]  </t>
  </si>
  <si>
    <t xml:space="preserve"> https://images.samsung.com/is/image/samsung/p6pim/es/2208/gallery/es-galaxy-z-flip4-f721-sm-f721blbheub-533108047?$ORIGIN_PNG$</t>
  </si>
  <si>
    <t>SM-F721BLBPEUB</t>
  </si>
  <si>
    <t>BLUE_SM-F721BLBPEUB , b6c0d6</t>
  </si>
  <si>
    <t xml:space="preserve"> 512 GB</t>
  </si>
  <si>
    <t xml:space="preserve"> [RRP,1279.0]  </t>
  </si>
  <si>
    <t xml:space="preserve"> https://images.samsung.com/is/image/samsung/p6pim/es/2208/gallery/es-galaxy-z-flip4-f721-430161-sm-f721blbpeub-533207363?$ORIGIN_PNG$</t>
  </si>
  <si>
    <t>SM-F721BLVGEUB</t>
  </si>
  <si>
    <t>BORAPURPLE_SM-F721BLVGEUB , b2a1cd</t>
  </si>
  <si>
    <t xml:space="preserve"> https://images.samsung.com/is/image/samsung/p6pim/es/2208/gallery/es-galaxy-z-flip4-f721-sm-f721blvgeub-533108066?$ORIGIN_PNG$</t>
  </si>
  <si>
    <t>SM-F721BLVHEUB</t>
  </si>
  <si>
    <t>BORAPURPLE_SM-F721BLVHEUB , b2a1cd</t>
  </si>
  <si>
    <t xml:space="preserve"> https://images.samsung.com/is/image/samsung/p6pim/es/2208/gallery/es-galaxy-z-flip4-f721-sm-f721blvheub-533108085?$ORIGIN_PNG$</t>
  </si>
  <si>
    <t>SM-F721BLVPEUB</t>
  </si>
  <si>
    <t>BORAPURPLE_SM-F721BLVPEUB , b2a1cd</t>
  </si>
  <si>
    <t xml:space="preserve"> https://images.samsung.com/is/image/samsung/p6pim/es/2208/gallery/es-galaxy-z-flip4-f721-430161-sm-f721blvpeub-533207382?$ORIGIN_PNG$</t>
  </si>
  <si>
    <t>SM-F721BZAGEUB</t>
  </si>
  <si>
    <t>GRAPHITE_SM-F721BZAGEUB , 404145</t>
  </si>
  <si>
    <t xml:space="preserve"> https://images.samsung.com/is/image/samsung/p6pim/es/2208/gallery/es-galaxy-z-flip4-f721-sm-f721bzageub-533108124?$ORIGIN_PNG$</t>
  </si>
  <si>
    <t>SM-F721BZAHEUB</t>
  </si>
  <si>
    <t>GRAPHITE_SM-F721BZAHEUB , 404145</t>
  </si>
  <si>
    <t xml:space="preserve"> https://images.samsung.com/is/image/samsung/p6pim/es/2208/gallery/es-galaxy-z-flip4-f721-sm-f721bzaheub-533108168?$ORIGIN_PNG$</t>
  </si>
  <si>
    <t>SM-F721BZAPEUB</t>
  </si>
  <si>
    <t>GRAPHITE_SM-F721BZAPEUB , 404145</t>
  </si>
  <si>
    <t xml:space="preserve"> https://images.samsung.com/is/image/samsung/p6pim/es/2208/gallery/es-galaxy-z-flip4-f721-sm-f721bzapeub-533108206?$ORIGIN_PNG$</t>
  </si>
  <si>
    <t>SM-F721BZDGEUB</t>
  </si>
  <si>
    <t>PINKGOLD_SM-F721BZDGEUB , e6d2c9</t>
  </si>
  <si>
    <t xml:space="preserve"> https://images.samsung.com/is/image/samsung/p6pim/es/2208/gallery/es-galaxy-z-flip4-f721-sm-f721bzdgeub-533108245?$ORIGIN_PNG$</t>
  </si>
  <si>
    <t>SM-F721BZDHEUB</t>
  </si>
  <si>
    <t>PINKGOLD_SM-F721BZDHEUB , e6d2c9</t>
  </si>
  <si>
    <t xml:space="preserve"> https://images.samsung.com/is/image/samsung/p6pim/es/2208/gallery/es-galaxy-z-flip4-f721-sm-f721bzdheub-533108264?$ORIGIN_PNG$</t>
  </si>
  <si>
    <t>SM-F721BZDPEUB</t>
  </si>
  <si>
    <t>PINKGOLD_SM-F721BZDPEUB , e6d2c9</t>
  </si>
  <si>
    <t xml:space="preserve"> https://images.samsung.com/is/image/samsung/p6pim/es/2208/gallery/es-galaxy-z-flip4-f721-430161-sm-f721bzdpeub-533207405?$ORIGIN_PNG$</t>
  </si>
  <si>
    <t>SM-F936BDRBEUB</t>
  </si>
  <si>
    <t xml:space="preserve"> Galaxy Z Fold4 (Online Exlcusive)</t>
  </si>
  <si>
    <t>SM-F936</t>
  </si>
  <si>
    <t>Galaxy Z Fold4</t>
  </si>
  <si>
    <t>BURGUNDY_SM-F936BDRBEUB , 654d57</t>
  </si>
  <si>
    <t xml:space="preserve"> [RRP,1799.0]  </t>
  </si>
  <si>
    <t xml:space="preserve"> https://images.samsung.com/is/image/samsung/p6pim/es/2208/gallery/es-galaxy-z-fold4-f936-sm-f936bdrbeub-533208663?$ORIGIN_PNG$</t>
  </si>
  <si>
    <t>SM-F936BDRCEUB</t>
  </si>
  <si>
    <t>BURGUNDY_SM-F936BDRCEUB , 654d57</t>
  </si>
  <si>
    <t xml:space="preserve"> [RRP,1919.0]  </t>
  </si>
  <si>
    <t xml:space="preserve"> https://images.samsung.com/is/image/samsung/p6pim/es/2208/gallery/es-galaxy-z-fold4-f936-sm-f936bdrceub-533208683?$ORIGIN_PNG$</t>
  </si>
  <si>
    <t>SM-F936BZABEUB</t>
  </si>
  <si>
    <t>GRAYGREEN_SM-F936BZABEUB , 4e5a61</t>
  </si>
  <si>
    <t xml:space="preserve"> https://images.samsung.com/is/image/samsung/p6pim/es/2208/gallery/es-galaxy-z-fold4-f936-sm-f936bzabeub-533208703?$ORIGIN_PNG$</t>
  </si>
  <si>
    <t>SM-F936BZACEUB</t>
  </si>
  <si>
    <t>GRAYGREEN_SM-F936BZACEUB , 4e5a61</t>
  </si>
  <si>
    <t xml:space="preserve"> https://images.samsung.com/is/image/samsung/p6pim/es/2208/gallery/es-galaxy-z-fold4-f936-sm-f936bzaceub-533208723?$ORIGIN_PNG$</t>
  </si>
  <si>
    <t>SM-F936BZANEUB</t>
  </si>
  <si>
    <t>GRAYGREEN_SM-F936BZANEUB , 4e5a61</t>
  </si>
  <si>
    <t xml:space="preserve"> 1 TB</t>
  </si>
  <si>
    <t xml:space="preserve"> [RRP,2159.0]  </t>
  </si>
  <si>
    <t xml:space="preserve"> https://images.samsung.com/is/image/samsung/p6pim/es/2208/gallery/es-galaxy-z-fold4-f936-431302-sm-f936bzaneub-533271152?$ORIGIN_PNG$</t>
  </si>
  <si>
    <t>SM-F936BZEBEUB</t>
  </si>
  <si>
    <t>BEIGE_SM-F936BZEBEUB , d6cdc1</t>
  </si>
  <si>
    <t xml:space="preserve"> https://images.samsung.com/is/image/samsung/p6pim/es/2208/gallery/es-galaxy-z-fold4-f936-sm-f936bzebeub-533208763?$ORIGIN_PNG$</t>
  </si>
  <si>
    <t>SM-F936BZECEUB</t>
  </si>
  <si>
    <t>BEIGE_SM-F936BZECEUB , d6cdc1</t>
  </si>
  <si>
    <t xml:space="preserve"> https://images.samsung.com/is/image/samsung/p6pim/es/2208/gallery/es-galaxy-z-fold4-f936-sm-f936bzeceub-533208803?$ORIGIN_PNG$</t>
  </si>
  <si>
    <t>SM-F936BZENEUB</t>
  </si>
  <si>
    <t>BEIGE_SM-F936BZENEUB , d6cdc1</t>
  </si>
  <si>
    <t xml:space="preserve"> https://images.samsung.com/is/image/samsung/p6pim/es/2208/gallery/es-galaxy-z-fold4-f936-431302-sm-f936bzeneub-533271171?$ORIGIN_PNG$</t>
  </si>
  <si>
    <t>SM-F936BZKBEUB</t>
  </si>
  <si>
    <t>PHANTOMBLACK_SM-F936BZKBEUB , 2d2926</t>
  </si>
  <si>
    <t xml:space="preserve"> https://images.samsung.com/is/image/samsung/p6pim/es/2208/gallery/es-galaxy-z-fold4-f936-sm-f936bzkbeub-533208822?$ORIGIN_PNG$</t>
  </si>
  <si>
    <t>SM-F936BZKCEUB</t>
  </si>
  <si>
    <t>PHANTOMBLACK_SM-F936BZKCEUB , 2d2926</t>
  </si>
  <si>
    <t xml:space="preserve"> https://images.samsung.com/is/image/samsung/p6pim/es/2208/gallery/es-galaxy-z-fold4-f936-sm-f936bzkceub-533208862?$ORIGIN_PNG$</t>
  </si>
  <si>
    <t>SM-F936BZKNEUB</t>
  </si>
  <si>
    <t>PHANTOMBLACK_SM-F936BZKNEUB , 2d2926</t>
  </si>
  <si>
    <t xml:space="preserve"> https://images.samsung.com/is/image/samsung/p6pim/es/2208/gallery/es-galaxy-z-fold4-f936-sm-f936bzkneub-533208917?$ORIGIN_PNG$</t>
  </si>
  <si>
    <t>SM-R510NLVAPHE</t>
  </si>
  <si>
    <t>G1,WA11</t>
  </si>
  <si>
    <t>[SERIALNO]</t>
  </si>
  <si>
    <t>Galaxy Buds2 Pro</t>
  </si>
  <si>
    <t>BORAPURPLE_SM-R510NLVAPHE , b2a1cd</t>
  </si>
  <si>
    <t xml:space="preserve"> Sun Jul 24 13:56:32 GMT 2022</t>
  </si>
  <si>
    <t xml:space="preserve"> [RRP,239.9]  </t>
  </si>
  <si>
    <t xml:space="preserve"> sesa-parcel-dropoff-citypaq , sesa-parcel-expressIM , sesa-parcel-express-sameday , sesa-parcel-dropoff , </t>
  </si>
  <si>
    <t>SM-R510NZAAPHE</t>
  </si>
  <si>
    <t>GRAPHITE_SM-R510NZAAPHE , 404145</t>
  </si>
  <si>
    <t>SM-R510NZWAPHE</t>
  </si>
  <si>
    <t>WHITE_SM-R510NZWAPHE , f1f0ed</t>
  </si>
  <si>
    <t>SM-R900NZAAPHE</t>
  </si>
  <si>
    <t>WA09,G1</t>
  </si>
  <si>
    <t>Galaxy Watch5 Bluetooth (40mm)</t>
  </si>
  <si>
    <t>GRAPHITE_SM-R900NZAAPHE , 4a4a4d</t>
  </si>
  <si>
    <t xml:space="preserve"> 40 mm</t>
  </si>
  <si>
    <t xml:space="preserve"> [RRP,299.9]  </t>
  </si>
  <si>
    <t>SM-R900NZADWEU</t>
  </si>
  <si>
    <t>GRAPHITE_SM-R900NZADWEU , 4a4a4d</t>
  </si>
  <si>
    <t xml:space="preserve"> [RRP,400.0]  </t>
  </si>
  <si>
    <t>SM-R900NZDAPHE</t>
  </si>
  <si>
    <t>PINKGOLD_SM-R900NZDAPHE , f0cfc3</t>
  </si>
  <si>
    <t>SM-R900NZDDWEU</t>
  </si>
  <si>
    <t>PINKGOLD_SM-R900NZDDWEU , f0cfc3</t>
  </si>
  <si>
    <t>SM-R900NZSAPHE</t>
  </si>
  <si>
    <t>SILVER_SM-R900NZSAPHE , c7c8c9</t>
  </si>
  <si>
    <t>SM-R900NZSDWEU</t>
  </si>
  <si>
    <t>SILVER_SM-R900NZSDWEU , c7c8c9</t>
  </si>
  <si>
    <t>SM-R905FZAAPHE</t>
  </si>
  <si>
    <t xml:space="preserve"> Galaxy Watch5 4G (40mm)</t>
  </si>
  <si>
    <t>Galaxy Watch5 4G (40mm)</t>
  </si>
  <si>
    <t>GRAPHITE_SM-R905FZAAPHE , 4a4a4d</t>
  </si>
  <si>
    <t xml:space="preserve"> [RRP,349.9]  </t>
  </si>
  <si>
    <t>SM-R905FZDAPHE</t>
  </si>
  <si>
    <t>PINKGOLD_SM-R905FZDAPHE , f0cfc3</t>
  </si>
  <si>
    <t>SM-R905FZSAPHE</t>
  </si>
  <si>
    <t>SILVER_SM-R905FZSAPHE , c7c8c9</t>
  </si>
  <si>
    <t>SM-R910NZAAPHE</t>
  </si>
  <si>
    <t xml:space="preserve"> Galaxy Watch5 Bluetooth  (44mm)</t>
  </si>
  <si>
    <t>Galaxy Watch5 Bluetooth  (44mm)</t>
  </si>
  <si>
    <t>GRAPHITE_SM-R910NZAAPHE , 4a4a4d</t>
  </si>
  <si>
    <t xml:space="preserve"> 44 mm</t>
  </si>
  <si>
    <t xml:space="preserve"> [RRP,329.9]  </t>
  </si>
  <si>
    <t>SM-R910NZADWEU</t>
  </si>
  <si>
    <t>GRAPHITE_SM-R910NZADWEU , 4a4a4d</t>
  </si>
  <si>
    <t>SM-R910NZBAPHE</t>
  </si>
  <si>
    <t>SAPPHIRE_SM-R910NZBAPHE , 6b7d98</t>
  </si>
  <si>
    <t>SM-R910NZBDWEU</t>
  </si>
  <si>
    <t>SAPPHIRE_SM-R910NZBDWEU , 6b7d98</t>
  </si>
  <si>
    <t>SM-R910NZSAPHE</t>
  </si>
  <si>
    <t>SILVER_SM-R910NZSAPHE , c7c8c9</t>
  </si>
  <si>
    <t>SM-R910NZSDWEU</t>
  </si>
  <si>
    <t>SILVER_SM-R910NZSDWEU , c7c8c9</t>
  </si>
  <si>
    <t>SM-R915FZAAPHE</t>
  </si>
  <si>
    <t xml:space="preserve"> Galaxy Watch5 4G (44mm)</t>
  </si>
  <si>
    <t>Galaxy Watch5 4G (44mm)</t>
  </si>
  <si>
    <t>GRAPHITE_SM-R915FZAAPHE , 4a4a4d</t>
  </si>
  <si>
    <t xml:space="preserve"> [RRP,379.9]  </t>
  </si>
  <si>
    <t>SM-R915FZBAPHE</t>
  </si>
  <si>
    <t>SAPPHIRE_SM-R915FZBAPHE , 6b7d98</t>
  </si>
  <si>
    <t>SM-R915FZSAPHE</t>
  </si>
  <si>
    <t>SILVER_SM-R915FZSAPHE , c7c8c9</t>
  </si>
  <si>
    <t>SM-R920NZKAPHE</t>
  </si>
  <si>
    <t>Galaxy Watch5 Pro Bluetooth (45mm)</t>
  </si>
  <si>
    <t>BLACKTITANIUM_SM-R920NZKAPHE , 404145</t>
  </si>
  <si>
    <t xml:space="preserve"> 45 mm</t>
  </si>
  <si>
    <t xml:space="preserve"> [RRP,469.9]  </t>
  </si>
  <si>
    <t>SM-R920NZKDWEU</t>
  </si>
  <si>
    <t>BLACKTITANIUM_SM-R920NZKDWEU , 404145</t>
  </si>
  <si>
    <t>SM-R920NZTAPHE</t>
  </si>
  <si>
    <t>GRAYTITANIUM_SM-R920NZTAPHE , 867e74</t>
  </si>
  <si>
    <t>SM-R920NZTDWEU</t>
  </si>
  <si>
    <t>GRAYTITANIUM_SM-R920NZTDWEU , 867e74</t>
  </si>
  <si>
    <t>SM-R925FZKAPHE</t>
  </si>
  <si>
    <t xml:space="preserve"> Galaxy Watch5 Pro 4G (45mm)</t>
  </si>
  <si>
    <t>Galaxy Watch5 Pro 4G (45mm)</t>
  </si>
  <si>
    <t>BLACKTITANIUM_SM-R925FZKAPHE , 404145</t>
  </si>
  <si>
    <t xml:space="preserve"> [RRP,519.9]  </t>
  </si>
  <si>
    <t>SM-R925FZTAPHE</t>
  </si>
  <si>
    <t>GRAYTITANIUM_SM-R925FZTAPHE , 867e74</t>
  </si>
  <si>
    <t>Region</t>
  </si>
  <si>
    <t>Site Code</t>
  </si>
  <si>
    <t>Model Code</t>
  </si>
  <si>
    <t>Category</t>
  </si>
  <si>
    <t>Tellsome YN</t>
  </si>
  <si>
    <t>Feature YN</t>
  </si>
  <si>
    <t>Gallary YN</t>
  </si>
  <si>
    <t>LitePD YN</t>
  </si>
  <si>
    <t>NALA</t>
  </si>
  <si>
    <t>ca</t>
  </si>
  <si>
    <t>EF-OF721CTEGCA</t>
  </si>
  <si>
    <t>ACC</t>
  </si>
  <si>
    <t>Y</t>
  </si>
  <si>
    <t>EF-PF721TGEGCA</t>
  </si>
  <si>
    <t>EF-PF721TLEGCA</t>
  </si>
  <si>
    <t>EF-PF721TNEGCA</t>
  </si>
  <si>
    <t>EF-PF721TPEGCA</t>
  </si>
  <si>
    <t>EF-PF721TVEGCA</t>
  </si>
  <si>
    <t>EF-VF721LBEGCA</t>
  </si>
  <si>
    <t>EF-VF721LLEGCA</t>
  </si>
  <si>
    <t>EF-VF721LPEGCA</t>
  </si>
  <si>
    <t>EF-GF936TBEGCA</t>
  </si>
  <si>
    <t>EF-GF936TWEGCA</t>
  </si>
  <si>
    <t>EF-GF721TBEGCA</t>
  </si>
  <si>
    <t>EF-GF721TWEGCA</t>
  </si>
  <si>
    <t>EF-MF936CBEGCA</t>
  </si>
  <si>
    <t>EF-MF936CUEGCA</t>
  </si>
  <si>
    <t>EF-UF93PCTEGCA</t>
  </si>
  <si>
    <t>EF-VF936LBEGCA</t>
  </si>
  <si>
    <t>EF-VF936LJEGCA</t>
  </si>
  <si>
    <t>EF-QF721CTEGCA</t>
  </si>
  <si>
    <t>EF-OF93PCBEGCA</t>
  </si>
  <si>
    <t>EF-OF93PCJEGCA</t>
  </si>
  <si>
    <t>EF-OF93PCUEGCA</t>
  </si>
  <si>
    <t>SM-F721W1SEXAC</t>
  </si>
  <si>
    <t>B4</t>
  </si>
  <si>
    <t>SM-F721W1TEXAC</t>
  </si>
  <si>
    <t>SM-F721W1XEXAC</t>
  </si>
  <si>
    <t>SM-F721W1YEXAC</t>
  </si>
  <si>
    <t>SM-F721W2AEXAC</t>
  </si>
  <si>
    <t>SM-F721W2BEXAC</t>
  </si>
  <si>
    <t>SM-F721W2CEXAC</t>
  </si>
  <si>
    <t>SM-F721W2DEXAC</t>
  </si>
  <si>
    <t>SM-F721W2EEXAC</t>
  </si>
  <si>
    <t>SM-F721W2FEXAC</t>
  </si>
  <si>
    <t>SM-F721W2GEXAC</t>
  </si>
  <si>
    <t>SM-F721W2HEXAC</t>
  </si>
  <si>
    <t>SM-F721W2IEXAC</t>
  </si>
  <si>
    <t>SM-F721W2JEXAC</t>
  </si>
  <si>
    <t>SM-F721W2KEXAC</t>
  </si>
  <si>
    <t>SM-F721W2LEXAC</t>
  </si>
  <si>
    <t>SM-F721W2MEXAC</t>
  </si>
  <si>
    <t>SM-F721W2NEXAC</t>
  </si>
  <si>
    <t>SM-F721W2OEXAC</t>
  </si>
  <si>
    <t>SM-F721W2PEXAC</t>
  </si>
  <si>
    <t>SM-F721W2QEXAC</t>
  </si>
  <si>
    <t>SM-F721W2REXAC</t>
  </si>
  <si>
    <t>SM-F721W2UEXAC</t>
  </si>
  <si>
    <t>SM-F721W2VEXAC</t>
  </si>
  <si>
    <t>SM-F721W2WEXAC</t>
  </si>
  <si>
    <t>SM-F721W4SEXAC</t>
  </si>
  <si>
    <t>SM-F721W4TEXAC</t>
  </si>
  <si>
    <t>SM-F721W4XEXAC</t>
  </si>
  <si>
    <t>SM-F721W4YEXAC</t>
  </si>
  <si>
    <t>SM-F721W5AEXAC</t>
  </si>
  <si>
    <t>SM-F721W5BEXAC</t>
  </si>
  <si>
    <t>SM-F721W5CEXAC</t>
  </si>
  <si>
    <t>SM-F721W5DEXAC</t>
  </si>
  <si>
    <t>SM-F721W5EEXAC</t>
  </si>
  <si>
    <t>SM-F721W5FEXAC</t>
  </si>
  <si>
    <t>SM-F721W5GEXAC</t>
  </si>
  <si>
    <t>SM-F721W5HEXAC</t>
  </si>
  <si>
    <t>SM-F721W5IEXAC</t>
  </si>
  <si>
    <t>SM-F721W5JEXAC</t>
  </si>
  <si>
    <t>SM-F721W5KEXAC</t>
  </si>
  <si>
    <t>SM-F721W5LEXAC</t>
  </si>
  <si>
    <t>SM-F721W5MEXAC</t>
  </si>
  <si>
    <t>SM-F721W5NEXAC</t>
  </si>
  <si>
    <t>SM-F721W5OEXAC</t>
  </si>
  <si>
    <t>SM-F721W5PEXAC</t>
  </si>
  <si>
    <t>SM-F721W5QEXAC</t>
  </si>
  <si>
    <t>SM-F721W5REXAC</t>
  </si>
  <si>
    <t>SM-F721W5UEXAC</t>
  </si>
  <si>
    <t>SM-F721W5VEXAC</t>
  </si>
  <si>
    <t>SM-F721W5WEXAC</t>
  </si>
  <si>
    <t>SM-F721W7AEXAC</t>
  </si>
  <si>
    <t>SM-F721W7BEXAC</t>
  </si>
  <si>
    <t>SM-F721W7CEXAC</t>
  </si>
  <si>
    <t>SM-F721W7DEXAC</t>
  </si>
  <si>
    <t>SM-F721W7EEXAC</t>
  </si>
  <si>
    <t>SM-F721W7FEXAC</t>
  </si>
  <si>
    <t>SM-F721W7GEXAC</t>
  </si>
  <si>
    <t>SM-F721W7HEXAC</t>
  </si>
  <si>
    <t>SM-F721W7IEXAC</t>
  </si>
  <si>
    <t>SM-F721W7JEXAC</t>
  </si>
  <si>
    <t>SM-F721W7KEXAC</t>
  </si>
  <si>
    <t>SM-F721W7LEXAC</t>
  </si>
  <si>
    <t>SM-F721W7MEXAC</t>
  </si>
  <si>
    <t>SM-F721W7NEXAC</t>
  </si>
  <si>
    <t>SM-F721W7OEXAC</t>
  </si>
  <si>
    <t>SM-F721W7PEXAC</t>
  </si>
  <si>
    <t>SM-F721W7QEXAC</t>
  </si>
  <si>
    <t>SM-F721W7REXAC</t>
  </si>
  <si>
    <t>SM-F721W7SEXAC</t>
  </si>
  <si>
    <t>SM-F721W7TEXAC</t>
  </si>
  <si>
    <t>SM-F721W7UEXAC</t>
  </si>
  <si>
    <t>SM-F721W7VEXAC</t>
  </si>
  <si>
    <t>SM-F721W7WEXAC</t>
  </si>
  <si>
    <t>SM-F721W7XEXAC</t>
  </si>
  <si>
    <t>SM-F721W7YEXAC</t>
  </si>
  <si>
    <t>SM-F721WLBAXAC</t>
  </si>
  <si>
    <t>SM-F721WLBEXAC</t>
  </si>
  <si>
    <t>SM-F721WLBFXAC</t>
  </si>
  <si>
    <t>SM-F721WLVAXAC</t>
  </si>
  <si>
    <t>SM-F721WLVEXAC</t>
  </si>
  <si>
    <t>SM-F721WLVFXAC</t>
  </si>
  <si>
    <t>SM-F721WZAAXAC</t>
  </si>
  <si>
    <t>SM-F721WZAEXAC</t>
  </si>
  <si>
    <t>SM-F721WZAFXAC</t>
  </si>
  <si>
    <t>SM-F721WZDAXAC</t>
  </si>
  <si>
    <t>SM-F721WZDEXAC</t>
  </si>
  <si>
    <t>SM-F721WZDFXAC</t>
  </si>
  <si>
    <t>SM-R510NLVAXAC</t>
  </si>
  <si>
    <t>Buds2Pro</t>
  </si>
  <si>
    <t>SM-R510NZAAXAC</t>
  </si>
  <si>
    <t>SM-R510NZWAXAC</t>
  </si>
  <si>
    <t>SM-F936WDRAXAC</t>
  </si>
  <si>
    <t>Q4</t>
  </si>
  <si>
    <t>SM-F936WDREXAC</t>
  </si>
  <si>
    <t>SM-F936WZAAXAC</t>
  </si>
  <si>
    <t>SM-F936WZAEXAC</t>
  </si>
  <si>
    <t>SM-F936WZAFXAC</t>
  </si>
  <si>
    <t>SM-F936WZEAXAC</t>
  </si>
  <si>
    <t>SM-F936WZEEXAC</t>
  </si>
  <si>
    <t>SM-F936WZEFXAC</t>
  </si>
  <si>
    <t>SM-F936WZKAXAC</t>
  </si>
  <si>
    <t>SM-F936WZKEXAC</t>
  </si>
  <si>
    <t>SM-F936WZKFXAC</t>
  </si>
  <si>
    <t>SM-R900NZAAXAC</t>
  </si>
  <si>
    <t>Watch5</t>
  </si>
  <si>
    <t>SM-R900NZADXAC</t>
  </si>
  <si>
    <t>SM-R900NZDAXAC</t>
  </si>
  <si>
    <t>SM-R900NZDDXAC</t>
  </si>
  <si>
    <t>SM-R900NZSAXAC</t>
  </si>
  <si>
    <t>SM-R900NZSDXAC</t>
  </si>
  <si>
    <t>SM-R910NZAAXAC</t>
  </si>
  <si>
    <t>SM-R910NZADXAC</t>
  </si>
  <si>
    <t>SM-R910NZBAXAC</t>
  </si>
  <si>
    <t>SM-R910NZBDXAC</t>
  </si>
  <si>
    <t>SM-R910NZSAXAC</t>
  </si>
  <si>
    <t>SM-R910NZSDXAC</t>
  </si>
  <si>
    <t>SM-R920NZKAXAC</t>
  </si>
  <si>
    <t>SM-R920NZKDXAC</t>
  </si>
  <si>
    <t>SM-R920NZTAXAC</t>
  </si>
  <si>
    <t>SM-R920NZTDXAC</t>
  </si>
  <si>
    <t>SM-R905FZAAXAC</t>
  </si>
  <si>
    <t>SM-R905FZDAXAC</t>
  </si>
  <si>
    <t>SM-R905FZSAXAC</t>
  </si>
  <si>
    <t>SM-R925FZKAXAC</t>
  </si>
  <si>
    <t>SM-R925FZTAXAC</t>
  </si>
  <si>
    <t>SM-R915FZAAXAC</t>
  </si>
  <si>
    <t>SM-R915FZBAXAC</t>
  </si>
  <si>
    <t>SM-R915FZSAXAC</t>
  </si>
  <si>
    <t>ET-SFR90SJEGCA</t>
  </si>
  <si>
    <t>WatchACC</t>
  </si>
  <si>
    <t>ET-SFR90SLEGCA</t>
  </si>
  <si>
    <t>ET-SFR90SVEGCA</t>
  </si>
  <si>
    <t>ET-SFR90SWEGCA</t>
  </si>
  <si>
    <t>ET-SFR90SZEGCA</t>
  </si>
  <si>
    <t>ET-SFR91LJEGCA</t>
  </si>
  <si>
    <t>ET-SFR91LLEGCA</t>
  </si>
  <si>
    <t>ET-SFR91LVEGCA</t>
  </si>
  <si>
    <t>ET-SFR91LWEGCA</t>
  </si>
  <si>
    <t>ET-SFR91LZEGCA</t>
  </si>
  <si>
    <t>ET-SFR92LBEGCA</t>
  </si>
  <si>
    <t>ET-SFR92LJEGCA</t>
  </si>
  <si>
    <t>ET-STR90SJEGCA</t>
  </si>
  <si>
    <t>ET-STR90SNEGCA</t>
  </si>
  <si>
    <t>ET-STR90SREGCA</t>
  </si>
  <si>
    <t>ET-STR91LJEGCA</t>
  </si>
  <si>
    <t>ET-STR91LNEGCA</t>
  </si>
  <si>
    <t>ET-STR91LREGCA</t>
  </si>
  <si>
    <t>GP-TYR905HCABD</t>
  </si>
  <si>
    <t>GP-TYR905HCASD</t>
  </si>
  <si>
    <t>GP-TYR915HCABD</t>
  </si>
  <si>
    <t>GP-TYR915HCASD</t>
  </si>
  <si>
    <t>ET-SXR90SBEGCA</t>
  </si>
  <si>
    <t>ET-SXR90SJEGCA</t>
  </si>
  <si>
    <t>ET-SXR90SKEGCA</t>
  </si>
  <si>
    <t>ET-SXR90SSEGCA</t>
  </si>
  <si>
    <t>ET-SXR91LBEGCA</t>
  </si>
  <si>
    <t>ET-SXR91LJEGCA</t>
  </si>
  <si>
    <t>ET-SXR91LKEGCA</t>
  </si>
  <si>
    <t>ET-SXR91LSEGCA</t>
  </si>
  <si>
    <t>ca_fr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</si>
</sst>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FF0000"/>
      <name val="Calibri"/>
    </font>
    <font>
      <sz val="11"/>
      <color theme="1"/>
      <name val="Calibri"/>
    </font>
    <font>
      <b/>
      <sz val="8"/>
      <color rgb="FF242424"/>
      <name val="Quattrocento Sans"/>
    </font>
    <font>
      <sz val="8"/>
      <color rgb="FF242424"/>
      <name val="Quattrocento Sans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EDEDED"/>
        <bgColor rgb="FFEDEDE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3" fillId="0" borderId="0" xfId="0" applyFont="1" applyAlignment="1">
      <alignment wrapText="1"/>
    </xf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4" fillId="5" borderId="1" xfId="0" applyFont="1" applyFill="1" applyBorder="1"/>
    <xf numFmtId="0" fontId="5" fillId="6" borderId="2" xfId="0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vertical="center" wrapText="1"/>
    </xf>
  </cellXfs>
  <cellStyles count="1">
    <cellStyle name="Normal" xfId="0" builtinId="0"/>
  </cellStyles>
  <dxfs count="19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7CAAC"/>
          <bgColor rgb="FFF7CAA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7CAAC"/>
          <bgColor rgb="FFF7CAA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4.44140625" defaultRowHeight="15" customHeight="1"/>
  <cols>
    <col min="1" max="1" width="16.44140625" customWidth="1"/>
    <col min="2" max="2" width="57.109375" customWidth="1"/>
    <col min="3" max="4" width="19.6640625" customWidth="1"/>
    <col min="5" max="5" width="14.33203125" customWidth="1"/>
    <col min="6" max="6" width="17.44140625" customWidth="1"/>
    <col min="7" max="7" width="19.6640625" customWidth="1"/>
    <col min="8" max="9" width="15.33203125" customWidth="1"/>
    <col min="10" max="10" width="13.109375" customWidth="1"/>
    <col min="11" max="11" width="18.5546875" customWidth="1"/>
    <col min="12" max="12" width="49.44140625" customWidth="1"/>
    <col min="13" max="13" width="23" customWidth="1"/>
    <col min="14" max="14" width="14.33203125" customWidth="1"/>
    <col min="15" max="15" width="24.109375" customWidth="1"/>
    <col min="16" max="18" width="32.88671875" customWidth="1"/>
    <col min="19" max="19" width="21.88671875" customWidth="1"/>
    <col min="20" max="20" width="85.6640625" customWidth="1"/>
    <col min="21" max="21" width="255" customWidth="1"/>
    <col min="22" max="22" width="186.88671875" customWidth="1"/>
    <col min="23" max="23" width="17.44140625" customWidth="1"/>
    <col min="24" max="24" width="20.6640625" customWidth="1"/>
    <col min="25" max="25" width="36.33203125" customWidth="1"/>
    <col min="26" max="26" width="45" customWidth="1"/>
    <col min="27" max="27" width="27.44140625" customWidth="1"/>
    <col min="28" max="37" width="8.6640625" customWidth="1"/>
    <col min="38" max="38" width="23.33203125" customWidth="1"/>
  </cols>
  <sheetData>
    <row r="1" spans="1:38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ht="14.25" customHeight="1">
      <c r="A2" s="1" t="s">
        <v>38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40</v>
      </c>
      <c r="H2" s="1" t="s">
        <v>44</v>
      </c>
      <c r="I2" s="1" t="s">
        <v>44</v>
      </c>
      <c r="J2" s="1" t="s">
        <v>45</v>
      </c>
      <c r="K2" s="1" t="s">
        <v>45</v>
      </c>
      <c r="L2" s="1" t="s">
        <v>46</v>
      </c>
      <c r="M2" s="1" t="s">
        <v>47</v>
      </c>
      <c r="N2" s="1" t="s">
        <v>48</v>
      </c>
      <c r="O2" s="1" t="s">
        <v>49</v>
      </c>
      <c r="P2" s="1" t="s">
        <v>50</v>
      </c>
      <c r="Q2" s="1" t="s">
        <v>51</v>
      </c>
      <c r="R2" s="1" t="s">
        <v>52</v>
      </c>
      <c r="S2" s="1" t="s">
        <v>53</v>
      </c>
      <c r="T2" s="1" t="s">
        <v>54</v>
      </c>
      <c r="U2" s="1" t="s">
        <v>55</v>
      </c>
      <c r="V2" s="1" t="s">
        <v>56</v>
      </c>
      <c r="W2" s="1" t="s">
        <v>49</v>
      </c>
      <c r="X2" s="1" t="s">
        <v>57</v>
      </c>
      <c r="Y2" s="1" t="s">
        <v>49</v>
      </c>
      <c r="Z2" s="1" t="s">
        <v>58</v>
      </c>
      <c r="AA2" s="1" t="s">
        <v>55</v>
      </c>
      <c r="AB2" s="1" t="s">
        <v>59</v>
      </c>
      <c r="AC2" s="1" t="s">
        <v>60</v>
      </c>
      <c r="AD2" s="1" t="s">
        <v>60</v>
      </c>
      <c r="AE2" s="1" t="s">
        <v>49</v>
      </c>
      <c r="AF2" s="1" t="s">
        <v>55</v>
      </c>
      <c r="AG2" s="1" t="s">
        <v>55</v>
      </c>
      <c r="AH2" s="1" t="s">
        <v>55</v>
      </c>
      <c r="AI2" s="1" t="s">
        <v>55</v>
      </c>
      <c r="AJ2" s="1" t="s">
        <v>55</v>
      </c>
      <c r="AK2" s="1" t="s">
        <v>61</v>
      </c>
      <c r="AL2" s="1" t="s">
        <v>62</v>
      </c>
    </row>
    <row r="3" spans="1:38" ht="14.25" customHeight="1">
      <c r="A3" s="1" t="s">
        <v>63</v>
      </c>
      <c r="B3" s="1" t="s">
        <v>60</v>
      </c>
      <c r="C3" s="1" t="s">
        <v>40</v>
      </c>
      <c r="D3" s="1" t="s">
        <v>41</v>
      </c>
      <c r="E3" s="1" t="s">
        <v>42</v>
      </c>
      <c r="F3" s="1" t="s">
        <v>43</v>
      </c>
      <c r="G3" s="1" t="s">
        <v>40</v>
      </c>
      <c r="H3" s="1" t="s">
        <v>44</v>
      </c>
      <c r="I3" s="1" t="s">
        <v>44</v>
      </c>
      <c r="J3" s="1" t="s">
        <v>45</v>
      </c>
      <c r="K3" s="1" t="s">
        <v>44</v>
      </c>
      <c r="L3" s="1" t="s">
        <v>55</v>
      </c>
      <c r="M3" s="1" t="s">
        <v>55</v>
      </c>
      <c r="N3" s="1" t="s">
        <v>48</v>
      </c>
      <c r="O3" s="1" t="s">
        <v>49</v>
      </c>
      <c r="P3" s="1" t="s">
        <v>50</v>
      </c>
      <c r="Q3" s="1" t="s">
        <v>51</v>
      </c>
      <c r="R3" s="1" t="s">
        <v>52</v>
      </c>
      <c r="S3" s="1" t="s">
        <v>53</v>
      </c>
      <c r="T3" s="1" t="s">
        <v>54</v>
      </c>
      <c r="U3" s="1" t="s">
        <v>55</v>
      </c>
      <c r="V3" s="1" t="s">
        <v>64</v>
      </c>
      <c r="W3" s="1" t="s">
        <v>49</v>
      </c>
      <c r="X3" s="1" t="s">
        <v>65</v>
      </c>
      <c r="Y3" s="1" t="s">
        <v>66</v>
      </c>
      <c r="Z3" s="1" t="s">
        <v>58</v>
      </c>
      <c r="AA3" s="1" t="s">
        <v>55</v>
      </c>
      <c r="AB3" s="1" t="s">
        <v>59</v>
      </c>
      <c r="AC3" s="1" t="s">
        <v>60</v>
      </c>
      <c r="AD3" s="1" t="s">
        <v>60</v>
      </c>
      <c r="AE3" s="1" t="s">
        <v>49</v>
      </c>
      <c r="AF3" s="1" t="s">
        <v>55</v>
      </c>
      <c r="AG3" s="1" t="s">
        <v>55</v>
      </c>
      <c r="AH3" s="1" t="s">
        <v>55</v>
      </c>
      <c r="AI3" s="1" t="s">
        <v>55</v>
      </c>
      <c r="AJ3" s="1" t="s">
        <v>55</v>
      </c>
      <c r="AK3" s="1" t="s">
        <v>61</v>
      </c>
      <c r="AL3" s="1" t="s">
        <v>62</v>
      </c>
    </row>
    <row r="4" spans="1:38" ht="14.25" customHeight="1">
      <c r="A4" s="1" t="s">
        <v>67</v>
      </c>
      <c r="B4" s="1" t="s">
        <v>39</v>
      </c>
      <c r="C4" s="1" t="s">
        <v>40</v>
      </c>
      <c r="D4" s="1" t="s">
        <v>41</v>
      </c>
      <c r="E4" s="1" t="s">
        <v>42</v>
      </c>
      <c r="F4" s="1" t="s">
        <v>43</v>
      </c>
      <c r="G4" s="1" t="s">
        <v>40</v>
      </c>
      <c r="H4" s="1" t="s">
        <v>44</v>
      </c>
      <c r="I4" s="1" t="s">
        <v>44</v>
      </c>
      <c r="J4" s="1" t="s">
        <v>45</v>
      </c>
      <c r="K4" s="1" t="s">
        <v>44</v>
      </c>
      <c r="L4" s="1" t="s">
        <v>68</v>
      </c>
      <c r="M4" s="1" t="s">
        <v>69</v>
      </c>
      <c r="N4" s="1" t="s">
        <v>48</v>
      </c>
      <c r="O4" s="1" t="s">
        <v>49</v>
      </c>
      <c r="P4" s="1" t="s">
        <v>50</v>
      </c>
      <c r="Q4" s="1" t="s">
        <v>51</v>
      </c>
      <c r="R4" s="1" t="s">
        <v>52</v>
      </c>
      <c r="S4" s="1" t="s">
        <v>53</v>
      </c>
      <c r="T4" s="1" t="s">
        <v>54</v>
      </c>
      <c r="U4" s="1" t="s">
        <v>55</v>
      </c>
      <c r="V4" s="1" t="s">
        <v>70</v>
      </c>
      <c r="W4" s="1" t="s">
        <v>49</v>
      </c>
      <c r="X4" s="1" t="s">
        <v>71</v>
      </c>
      <c r="Y4" s="1" t="s">
        <v>49</v>
      </c>
      <c r="Z4" s="1" t="s">
        <v>58</v>
      </c>
      <c r="AA4" s="1" t="s">
        <v>55</v>
      </c>
      <c r="AB4" s="1" t="s">
        <v>59</v>
      </c>
      <c r="AC4" s="1" t="s">
        <v>60</v>
      </c>
      <c r="AD4" s="1" t="s">
        <v>60</v>
      </c>
      <c r="AE4" s="1" t="s">
        <v>49</v>
      </c>
      <c r="AF4" s="1" t="s">
        <v>55</v>
      </c>
      <c r="AG4" s="1" t="s">
        <v>55</v>
      </c>
      <c r="AH4" s="1" t="s">
        <v>55</v>
      </c>
      <c r="AI4" s="1" t="s">
        <v>55</v>
      </c>
      <c r="AJ4" s="1" t="s">
        <v>55</v>
      </c>
      <c r="AK4" s="1" t="s">
        <v>61</v>
      </c>
      <c r="AL4" s="1" t="s">
        <v>62</v>
      </c>
    </row>
    <row r="5" spans="1:38" ht="14.25" customHeight="1">
      <c r="A5" s="1" t="s">
        <v>72</v>
      </c>
      <c r="B5" s="1" t="s">
        <v>73</v>
      </c>
      <c r="C5" s="1" t="s">
        <v>40</v>
      </c>
      <c r="D5" s="1" t="s">
        <v>41</v>
      </c>
      <c r="E5" s="1" t="s">
        <v>74</v>
      </c>
      <c r="F5" s="1" t="s">
        <v>43</v>
      </c>
      <c r="G5" s="1" t="s">
        <v>40</v>
      </c>
      <c r="H5" s="1" t="s">
        <v>44</v>
      </c>
      <c r="I5" s="1" t="s">
        <v>44</v>
      </c>
      <c r="J5" s="1" t="s">
        <v>45</v>
      </c>
      <c r="K5" s="1" t="s">
        <v>45</v>
      </c>
      <c r="L5" s="1" t="s">
        <v>75</v>
      </c>
      <c r="M5" s="1" t="s">
        <v>47</v>
      </c>
      <c r="N5" s="1" t="s">
        <v>48</v>
      </c>
      <c r="O5" s="1" t="s">
        <v>49</v>
      </c>
      <c r="P5" s="1" t="s">
        <v>50</v>
      </c>
      <c r="Q5" s="1" t="s">
        <v>51</v>
      </c>
      <c r="R5" s="1" t="s">
        <v>52</v>
      </c>
      <c r="S5" s="1" t="s">
        <v>76</v>
      </c>
      <c r="T5" s="1" t="s">
        <v>54</v>
      </c>
      <c r="U5" s="1" t="s">
        <v>55</v>
      </c>
      <c r="V5" s="1" t="s">
        <v>77</v>
      </c>
      <c r="W5" s="1" t="s">
        <v>49</v>
      </c>
      <c r="X5" s="1" t="s">
        <v>71</v>
      </c>
      <c r="Y5" s="1" t="s">
        <v>49</v>
      </c>
      <c r="Z5" s="1" t="s">
        <v>58</v>
      </c>
      <c r="AA5" s="1" t="s">
        <v>55</v>
      </c>
      <c r="AB5" s="1" t="s">
        <v>59</v>
      </c>
      <c r="AC5" s="1" t="s">
        <v>60</v>
      </c>
      <c r="AD5" s="1" t="s">
        <v>60</v>
      </c>
      <c r="AE5" s="1" t="s">
        <v>49</v>
      </c>
      <c r="AF5" s="1" t="s">
        <v>55</v>
      </c>
      <c r="AG5" s="1" t="s">
        <v>55</v>
      </c>
      <c r="AH5" s="1" t="s">
        <v>55</v>
      </c>
      <c r="AI5" s="1" t="s">
        <v>55</v>
      </c>
      <c r="AJ5" s="1" t="s">
        <v>55</v>
      </c>
      <c r="AK5" s="1" t="s">
        <v>61</v>
      </c>
      <c r="AL5" s="1" t="s">
        <v>62</v>
      </c>
    </row>
    <row r="6" spans="1:38" ht="14.25" customHeight="1">
      <c r="A6" s="1" t="s">
        <v>78</v>
      </c>
      <c r="B6" s="1" t="s">
        <v>73</v>
      </c>
      <c r="C6" s="1" t="s">
        <v>40</v>
      </c>
      <c r="D6" s="1" t="s">
        <v>41</v>
      </c>
      <c r="E6" s="1" t="s">
        <v>74</v>
      </c>
      <c r="F6" s="1" t="s">
        <v>43</v>
      </c>
      <c r="G6" s="1" t="s">
        <v>40</v>
      </c>
      <c r="H6" s="1" t="s">
        <v>44</v>
      </c>
      <c r="I6" s="1" t="s">
        <v>44</v>
      </c>
      <c r="J6" s="1" t="s">
        <v>45</v>
      </c>
      <c r="K6" s="1" t="s">
        <v>44</v>
      </c>
      <c r="L6" s="1" t="s">
        <v>79</v>
      </c>
      <c r="M6" s="1" t="s">
        <v>69</v>
      </c>
      <c r="N6" s="1" t="s">
        <v>48</v>
      </c>
      <c r="O6" s="1" t="s">
        <v>49</v>
      </c>
      <c r="P6" s="1" t="s">
        <v>50</v>
      </c>
      <c r="Q6" s="1" t="s">
        <v>51</v>
      </c>
      <c r="R6" s="1" t="s">
        <v>52</v>
      </c>
      <c r="S6" s="1" t="s">
        <v>76</v>
      </c>
      <c r="T6" s="1" t="s">
        <v>54</v>
      </c>
      <c r="U6" s="1" t="s">
        <v>55</v>
      </c>
      <c r="V6" s="1" t="s">
        <v>80</v>
      </c>
      <c r="W6" s="1" t="s">
        <v>49</v>
      </c>
      <c r="X6" s="1" t="s">
        <v>81</v>
      </c>
      <c r="Y6" s="1" t="s">
        <v>49</v>
      </c>
      <c r="Z6" s="1" t="s">
        <v>58</v>
      </c>
      <c r="AA6" s="1" t="s">
        <v>55</v>
      </c>
      <c r="AB6" s="1" t="s">
        <v>59</v>
      </c>
      <c r="AC6" s="1" t="s">
        <v>60</v>
      </c>
      <c r="AD6" s="1" t="s">
        <v>60</v>
      </c>
      <c r="AE6" s="1" t="s">
        <v>49</v>
      </c>
      <c r="AF6" s="1" t="s">
        <v>55</v>
      </c>
      <c r="AG6" s="1" t="s">
        <v>55</v>
      </c>
      <c r="AH6" s="1" t="s">
        <v>55</v>
      </c>
      <c r="AI6" s="1" t="s">
        <v>55</v>
      </c>
      <c r="AJ6" s="1" t="s">
        <v>55</v>
      </c>
      <c r="AK6" s="1" t="s">
        <v>61</v>
      </c>
      <c r="AL6" s="1" t="s">
        <v>62</v>
      </c>
    </row>
    <row r="7" spans="1:38" ht="14.25" customHeight="1">
      <c r="A7" s="1" t="s">
        <v>82</v>
      </c>
      <c r="B7" s="1" t="s">
        <v>83</v>
      </c>
      <c r="C7" s="1" t="s">
        <v>40</v>
      </c>
      <c r="D7" s="1" t="s">
        <v>41</v>
      </c>
      <c r="E7" s="1" t="s">
        <v>84</v>
      </c>
      <c r="F7" s="1" t="s">
        <v>43</v>
      </c>
      <c r="G7" s="1" t="s">
        <v>40</v>
      </c>
      <c r="H7" s="1" t="s">
        <v>44</v>
      </c>
      <c r="I7" s="1" t="s">
        <v>44</v>
      </c>
      <c r="J7" s="1" t="s">
        <v>45</v>
      </c>
      <c r="K7" s="1" t="s">
        <v>45</v>
      </c>
      <c r="L7" s="1" t="s">
        <v>85</v>
      </c>
      <c r="M7" s="1" t="s">
        <v>47</v>
      </c>
      <c r="N7" s="1" t="s">
        <v>48</v>
      </c>
      <c r="O7" s="1" t="s">
        <v>49</v>
      </c>
      <c r="P7" s="1" t="s">
        <v>50</v>
      </c>
      <c r="Q7" s="1" t="s">
        <v>51</v>
      </c>
      <c r="R7" s="1" t="s">
        <v>52</v>
      </c>
      <c r="S7" s="1" t="s">
        <v>76</v>
      </c>
      <c r="T7" s="1" t="s">
        <v>54</v>
      </c>
      <c r="U7" s="1" t="s">
        <v>55</v>
      </c>
      <c r="V7" s="1" t="s">
        <v>86</v>
      </c>
      <c r="W7" s="1" t="s">
        <v>49</v>
      </c>
      <c r="X7" s="1" t="s">
        <v>57</v>
      </c>
      <c r="Y7" s="1" t="s">
        <v>49</v>
      </c>
      <c r="Z7" s="1" t="s">
        <v>58</v>
      </c>
      <c r="AA7" s="1" t="s">
        <v>55</v>
      </c>
      <c r="AB7" s="1" t="s">
        <v>59</v>
      </c>
      <c r="AC7" s="1" t="s">
        <v>60</v>
      </c>
      <c r="AD7" s="1" t="s">
        <v>60</v>
      </c>
      <c r="AE7" s="1" t="s">
        <v>49</v>
      </c>
      <c r="AF7" s="1" t="s">
        <v>55</v>
      </c>
      <c r="AG7" s="1" t="s">
        <v>55</v>
      </c>
      <c r="AH7" s="1" t="s">
        <v>55</v>
      </c>
      <c r="AI7" s="1" t="s">
        <v>55</v>
      </c>
      <c r="AJ7" s="1" t="s">
        <v>55</v>
      </c>
      <c r="AK7" s="1" t="s">
        <v>61</v>
      </c>
      <c r="AL7" s="1" t="s">
        <v>62</v>
      </c>
    </row>
    <row r="8" spans="1:38" ht="14.25" customHeight="1">
      <c r="A8" s="1" t="s">
        <v>87</v>
      </c>
      <c r="B8" s="1" t="s">
        <v>83</v>
      </c>
      <c r="C8" s="1" t="s">
        <v>40</v>
      </c>
      <c r="D8" s="1" t="s">
        <v>41</v>
      </c>
      <c r="E8" s="1" t="s">
        <v>84</v>
      </c>
      <c r="F8" s="1" t="s">
        <v>43</v>
      </c>
      <c r="G8" s="1" t="s">
        <v>40</v>
      </c>
      <c r="H8" s="1" t="s">
        <v>44</v>
      </c>
      <c r="I8" s="1" t="s">
        <v>44</v>
      </c>
      <c r="J8" s="1" t="s">
        <v>45</v>
      </c>
      <c r="K8" s="1" t="s">
        <v>44</v>
      </c>
      <c r="L8" s="1" t="s">
        <v>88</v>
      </c>
      <c r="M8" s="1" t="s">
        <v>89</v>
      </c>
      <c r="N8" s="1" t="s">
        <v>48</v>
      </c>
      <c r="O8" s="1" t="s">
        <v>49</v>
      </c>
      <c r="P8" s="1" t="s">
        <v>50</v>
      </c>
      <c r="Q8" s="1" t="s">
        <v>51</v>
      </c>
      <c r="R8" s="1" t="s">
        <v>52</v>
      </c>
      <c r="S8" s="1" t="s">
        <v>76</v>
      </c>
      <c r="T8" s="1" t="s">
        <v>54</v>
      </c>
      <c r="U8" s="1" t="s">
        <v>55</v>
      </c>
      <c r="V8" s="1" t="s">
        <v>90</v>
      </c>
      <c r="W8" s="1" t="s">
        <v>49</v>
      </c>
      <c r="X8" s="1" t="s">
        <v>71</v>
      </c>
      <c r="Y8" s="1" t="s">
        <v>49</v>
      </c>
      <c r="Z8" s="1" t="s">
        <v>58</v>
      </c>
      <c r="AA8" s="1" t="s">
        <v>55</v>
      </c>
      <c r="AB8" s="1" t="s">
        <v>59</v>
      </c>
      <c r="AC8" s="1" t="s">
        <v>60</v>
      </c>
      <c r="AD8" s="1" t="s">
        <v>60</v>
      </c>
      <c r="AE8" s="1" t="s">
        <v>49</v>
      </c>
      <c r="AF8" s="1" t="s">
        <v>55</v>
      </c>
      <c r="AG8" s="1" t="s">
        <v>55</v>
      </c>
      <c r="AH8" s="1" t="s">
        <v>55</v>
      </c>
      <c r="AI8" s="1" t="s">
        <v>55</v>
      </c>
      <c r="AJ8" s="1" t="s">
        <v>55</v>
      </c>
      <c r="AK8" s="1" t="s">
        <v>61</v>
      </c>
      <c r="AL8" s="1" t="s">
        <v>62</v>
      </c>
    </row>
    <row r="9" spans="1:38" ht="14.25" customHeight="1">
      <c r="A9" s="1" t="s">
        <v>91</v>
      </c>
      <c r="B9" s="1" t="s">
        <v>92</v>
      </c>
      <c r="C9" s="1" t="s">
        <v>40</v>
      </c>
      <c r="D9" s="1" t="s">
        <v>41</v>
      </c>
      <c r="E9" s="1" t="s">
        <v>93</v>
      </c>
      <c r="F9" s="1" t="s">
        <v>43</v>
      </c>
      <c r="G9" s="1" t="s">
        <v>40</v>
      </c>
      <c r="H9" s="1" t="s">
        <v>44</v>
      </c>
      <c r="I9" s="1" t="s">
        <v>44</v>
      </c>
      <c r="J9" s="1" t="s">
        <v>45</v>
      </c>
      <c r="K9" s="1" t="s">
        <v>45</v>
      </c>
      <c r="L9" s="1" t="s">
        <v>94</v>
      </c>
      <c r="M9" s="1" t="s">
        <v>95</v>
      </c>
      <c r="N9" s="1" t="s">
        <v>48</v>
      </c>
      <c r="O9" s="1" t="s">
        <v>49</v>
      </c>
      <c r="P9" s="1" t="s">
        <v>50</v>
      </c>
      <c r="Q9" s="1" t="s">
        <v>51</v>
      </c>
      <c r="R9" s="1" t="s">
        <v>52</v>
      </c>
      <c r="S9" s="1" t="s">
        <v>96</v>
      </c>
      <c r="T9" s="1" t="s">
        <v>54</v>
      </c>
      <c r="U9" s="1" t="s">
        <v>55</v>
      </c>
      <c r="V9" s="1" t="s">
        <v>97</v>
      </c>
      <c r="W9" s="1" t="s">
        <v>49</v>
      </c>
      <c r="X9" s="1" t="s">
        <v>81</v>
      </c>
      <c r="Y9" s="1" t="s">
        <v>49</v>
      </c>
      <c r="Z9" s="1" t="s">
        <v>58</v>
      </c>
      <c r="AA9" s="1" t="s">
        <v>55</v>
      </c>
      <c r="AB9" s="1" t="s">
        <v>59</v>
      </c>
      <c r="AC9" s="1" t="s">
        <v>60</v>
      </c>
      <c r="AD9" s="1" t="s">
        <v>60</v>
      </c>
      <c r="AE9" s="1" t="s">
        <v>49</v>
      </c>
      <c r="AF9" s="1" t="s">
        <v>55</v>
      </c>
      <c r="AG9" s="1" t="s">
        <v>55</v>
      </c>
      <c r="AH9" s="1" t="s">
        <v>55</v>
      </c>
      <c r="AI9" s="1" t="s">
        <v>55</v>
      </c>
      <c r="AJ9" s="1" t="s">
        <v>55</v>
      </c>
      <c r="AK9" s="1" t="s">
        <v>61</v>
      </c>
      <c r="AL9" s="1" t="s">
        <v>62</v>
      </c>
    </row>
    <row r="10" spans="1:38" ht="14.25" customHeight="1">
      <c r="A10" s="1" t="s">
        <v>98</v>
      </c>
      <c r="B10" s="1" t="s">
        <v>99</v>
      </c>
      <c r="C10" s="1" t="s">
        <v>40</v>
      </c>
      <c r="D10" s="1" t="s">
        <v>41</v>
      </c>
      <c r="E10" s="1" t="s">
        <v>100</v>
      </c>
      <c r="F10" s="1" t="s">
        <v>55</v>
      </c>
      <c r="G10" s="1" t="s">
        <v>40</v>
      </c>
      <c r="H10" s="1" t="s">
        <v>44</v>
      </c>
      <c r="I10" s="1" t="s">
        <v>44</v>
      </c>
      <c r="J10" s="1" t="s">
        <v>45</v>
      </c>
      <c r="K10" s="1" t="s">
        <v>44</v>
      </c>
      <c r="L10" s="1" t="s">
        <v>101</v>
      </c>
      <c r="M10" s="1" t="s">
        <v>47</v>
      </c>
      <c r="N10" s="1" t="s">
        <v>48</v>
      </c>
      <c r="O10" s="1" t="s">
        <v>49</v>
      </c>
      <c r="P10" s="1" t="s">
        <v>50</v>
      </c>
      <c r="Q10" s="1" t="s">
        <v>51</v>
      </c>
      <c r="R10" s="1" t="s">
        <v>52</v>
      </c>
      <c r="S10" s="1" t="s">
        <v>102</v>
      </c>
      <c r="T10" s="1" t="s">
        <v>103</v>
      </c>
      <c r="U10" s="1" t="s">
        <v>55</v>
      </c>
      <c r="V10" s="1" t="s">
        <v>104</v>
      </c>
      <c r="W10" s="1" t="s">
        <v>49</v>
      </c>
      <c r="X10" s="1" t="s">
        <v>81</v>
      </c>
      <c r="Y10" s="1" t="s">
        <v>49</v>
      </c>
      <c r="Z10" s="1" t="s">
        <v>58</v>
      </c>
      <c r="AA10" s="1" t="s">
        <v>55</v>
      </c>
      <c r="AB10" s="1" t="s">
        <v>59</v>
      </c>
      <c r="AC10" s="1" t="s">
        <v>60</v>
      </c>
      <c r="AD10" s="1" t="s">
        <v>60</v>
      </c>
      <c r="AE10" s="1" t="s">
        <v>49</v>
      </c>
      <c r="AF10" s="1" t="s">
        <v>55</v>
      </c>
      <c r="AG10" s="1" t="s">
        <v>55</v>
      </c>
      <c r="AH10" s="1" t="s">
        <v>55</v>
      </c>
      <c r="AI10" s="1" t="s">
        <v>55</v>
      </c>
      <c r="AJ10" s="1" t="s">
        <v>55</v>
      </c>
      <c r="AK10" s="1" t="s">
        <v>61</v>
      </c>
      <c r="AL10" s="1" t="s">
        <v>62</v>
      </c>
    </row>
    <row r="11" spans="1:38" ht="14.25" customHeight="1">
      <c r="A11" s="1" t="s">
        <v>105</v>
      </c>
      <c r="B11" s="1" t="s">
        <v>99</v>
      </c>
      <c r="C11" s="1" t="s">
        <v>40</v>
      </c>
      <c r="D11" s="1" t="s">
        <v>41</v>
      </c>
      <c r="E11" s="1" t="s">
        <v>100</v>
      </c>
      <c r="F11" s="1" t="s">
        <v>43</v>
      </c>
      <c r="G11" s="1" t="s">
        <v>40</v>
      </c>
      <c r="H11" s="1" t="s">
        <v>44</v>
      </c>
      <c r="I11" s="1" t="s">
        <v>44</v>
      </c>
      <c r="J11" s="1" t="s">
        <v>45</v>
      </c>
      <c r="K11" s="1" t="s">
        <v>45</v>
      </c>
      <c r="L11" s="1" t="s">
        <v>106</v>
      </c>
      <c r="M11" s="1" t="s">
        <v>107</v>
      </c>
      <c r="N11" s="1" t="s">
        <v>48</v>
      </c>
      <c r="O11" s="1" t="s">
        <v>49</v>
      </c>
      <c r="P11" s="1" t="s">
        <v>50</v>
      </c>
      <c r="Q11" s="1" t="s">
        <v>51</v>
      </c>
      <c r="R11" s="1" t="s">
        <v>52</v>
      </c>
      <c r="S11" s="1" t="s">
        <v>102</v>
      </c>
      <c r="T11" s="1" t="s">
        <v>54</v>
      </c>
      <c r="U11" s="1" t="s">
        <v>55</v>
      </c>
      <c r="V11" s="1" t="s">
        <v>108</v>
      </c>
      <c r="W11" s="1" t="s">
        <v>49</v>
      </c>
      <c r="X11" s="1" t="s">
        <v>71</v>
      </c>
      <c r="Y11" s="1" t="s">
        <v>49</v>
      </c>
      <c r="Z11" s="1" t="s">
        <v>58</v>
      </c>
      <c r="AA11" s="1" t="s">
        <v>55</v>
      </c>
      <c r="AB11" s="1" t="s">
        <v>59</v>
      </c>
      <c r="AC11" s="1" t="s">
        <v>60</v>
      </c>
      <c r="AD11" s="1" t="s">
        <v>60</v>
      </c>
      <c r="AE11" s="1" t="s">
        <v>49</v>
      </c>
      <c r="AF11" s="1" t="s">
        <v>55</v>
      </c>
      <c r="AG11" s="1" t="s">
        <v>55</v>
      </c>
      <c r="AH11" s="1" t="s">
        <v>55</v>
      </c>
      <c r="AI11" s="1" t="s">
        <v>55</v>
      </c>
      <c r="AJ11" s="1" t="s">
        <v>55</v>
      </c>
      <c r="AK11" s="1" t="s">
        <v>61</v>
      </c>
      <c r="AL11" s="1" t="s">
        <v>62</v>
      </c>
    </row>
    <row r="12" spans="1:38" ht="14.25" customHeight="1">
      <c r="A12" s="1" t="s">
        <v>109</v>
      </c>
      <c r="B12" s="1" t="s">
        <v>99</v>
      </c>
      <c r="C12" s="1" t="s">
        <v>40</v>
      </c>
      <c r="D12" s="1" t="s">
        <v>41</v>
      </c>
      <c r="E12" s="1" t="s">
        <v>100</v>
      </c>
      <c r="F12" s="1" t="s">
        <v>43</v>
      </c>
      <c r="G12" s="1" t="s">
        <v>40</v>
      </c>
      <c r="H12" s="1" t="s">
        <v>44</v>
      </c>
      <c r="I12" s="1" t="s">
        <v>44</v>
      </c>
      <c r="J12" s="1" t="s">
        <v>45</v>
      </c>
      <c r="K12" s="1" t="s">
        <v>44</v>
      </c>
      <c r="L12" s="1" t="s">
        <v>110</v>
      </c>
      <c r="M12" s="1" t="s">
        <v>89</v>
      </c>
      <c r="N12" s="1" t="s">
        <v>48</v>
      </c>
      <c r="O12" s="1" t="s">
        <v>49</v>
      </c>
      <c r="P12" s="1" t="s">
        <v>50</v>
      </c>
      <c r="Q12" s="1" t="s">
        <v>51</v>
      </c>
      <c r="R12" s="1" t="s">
        <v>52</v>
      </c>
      <c r="S12" s="1" t="s">
        <v>102</v>
      </c>
      <c r="T12" s="1" t="s">
        <v>54</v>
      </c>
      <c r="U12" s="1" t="s">
        <v>55</v>
      </c>
      <c r="V12" s="1" t="s">
        <v>111</v>
      </c>
      <c r="W12" s="1" t="s">
        <v>49</v>
      </c>
      <c r="X12" s="1" t="s">
        <v>81</v>
      </c>
      <c r="Y12" s="1" t="s">
        <v>49</v>
      </c>
      <c r="Z12" s="1" t="s">
        <v>58</v>
      </c>
      <c r="AA12" s="1" t="s">
        <v>55</v>
      </c>
      <c r="AB12" s="1" t="s">
        <v>59</v>
      </c>
      <c r="AC12" s="1" t="s">
        <v>60</v>
      </c>
      <c r="AD12" s="1" t="s">
        <v>60</v>
      </c>
      <c r="AE12" s="1" t="s">
        <v>49</v>
      </c>
      <c r="AF12" s="1" t="s">
        <v>55</v>
      </c>
      <c r="AG12" s="1" t="s">
        <v>55</v>
      </c>
      <c r="AH12" s="1" t="s">
        <v>55</v>
      </c>
      <c r="AI12" s="1" t="s">
        <v>55</v>
      </c>
      <c r="AJ12" s="1" t="s">
        <v>55</v>
      </c>
      <c r="AK12" s="1" t="s">
        <v>61</v>
      </c>
      <c r="AL12" s="1" t="s">
        <v>62</v>
      </c>
    </row>
    <row r="13" spans="1:38" ht="14.25" customHeight="1">
      <c r="A13" s="1" t="s">
        <v>112</v>
      </c>
      <c r="B13" s="1" t="s">
        <v>113</v>
      </c>
      <c r="C13" s="1" t="s">
        <v>40</v>
      </c>
      <c r="D13" s="1" t="s">
        <v>41</v>
      </c>
      <c r="E13" s="1" t="s">
        <v>114</v>
      </c>
      <c r="F13" s="1" t="s">
        <v>43</v>
      </c>
      <c r="G13" s="1" t="s">
        <v>40</v>
      </c>
      <c r="H13" s="1" t="s">
        <v>44</v>
      </c>
      <c r="I13" s="1" t="s">
        <v>44</v>
      </c>
      <c r="J13" s="1" t="s">
        <v>45</v>
      </c>
      <c r="K13" s="1" t="s">
        <v>44</v>
      </c>
      <c r="L13" s="1" t="s">
        <v>115</v>
      </c>
      <c r="M13" s="1" t="s">
        <v>116</v>
      </c>
      <c r="N13" s="1" t="s">
        <v>48</v>
      </c>
      <c r="O13" s="1" t="s">
        <v>49</v>
      </c>
      <c r="P13" s="1" t="s">
        <v>50</v>
      </c>
      <c r="Q13" s="1" t="s">
        <v>51</v>
      </c>
      <c r="R13" s="1" t="s">
        <v>52</v>
      </c>
      <c r="S13" s="1" t="s">
        <v>53</v>
      </c>
      <c r="T13" s="1" t="s">
        <v>54</v>
      </c>
      <c r="U13" s="1" t="s">
        <v>55</v>
      </c>
      <c r="V13" s="1" t="s">
        <v>117</v>
      </c>
      <c r="W13" s="1" t="s">
        <v>49</v>
      </c>
      <c r="X13" s="1" t="s">
        <v>81</v>
      </c>
      <c r="Y13" s="1" t="s">
        <v>49</v>
      </c>
      <c r="Z13" s="1" t="s">
        <v>58</v>
      </c>
      <c r="AA13" s="1" t="s">
        <v>55</v>
      </c>
      <c r="AB13" s="1" t="s">
        <v>59</v>
      </c>
      <c r="AC13" s="1" t="s">
        <v>60</v>
      </c>
      <c r="AD13" s="1" t="s">
        <v>60</v>
      </c>
      <c r="AE13" s="1" t="s">
        <v>49</v>
      </c>
      <c r="AF13" s="1" t="s">
        <v>55</v>
      </c>
      <c r="AG13" s="1" t="s">
        <v>55</v>
      </c>
      <c r="AH13" s="1" t="s">
        <v>55</v>
      </c>
      <c r="AI13" s="1" t="s">
        <v>55</v>
      </c>
      <c r="AJ13" s="1" t="s">
        <v>55</v>
      </c>
      <c r="AK13" s="1" t="s">
        <v>61</v>
      </c>
      <c r="AL13" s="1" t="s">
        <v>62</v>
      </c>
    </row>
    <row r="14" spans="1:38" ht="14.25" customHeight="1">
      <c r="A14" s="1" t="s">
        <v>118</v>
      </c>
      <c r="B14" s="1" t="s">
        <v>113</v>
      </c>
      <c r="C14" s="1" t="s">
        <v>40</v>
      </c>
      <c r="D14" s="1" t="s">
        <v>41</v>
      </c>
      <c r="E14" s="1" t="s">
        <v>114</v>
      </c>
      <c r="F14" s="1" t="s">
        <v>43</v>
      </c>
      <c r="G14" s="1" t="s">
        <v>40</v>
      </c>
      <c r="H14" s="1" t="s">
        <v>44</v>
      </c>
      <c r="I14" s="1" t="s">
        <v>44</v>
      </c>
      <c r="J14" s="1" t="s">
        <v>45</v>
      </c>
      <c r="K14" s="1" t="s">
        <v>44</v>
      </c>
      <c r="L14" s="1" t="s">
        <v>119</v>
      </c>
      <c r="M14" s="1" t="s">
        <v>120</v>
      </c>
      <c r="N14" s="1" t="s">
        <v>48</v>
      </c>
      <c r="O14" s="1" t="s">
        <v>49</v>
      </c>
      <c r="P14" s="1" t="s">
        <v>50</v>
      </c>
      <c r="Q14" s="1" t="s">
        <v>51</v>
      </c>
      <c r="R14" s="1" t="s">
        <v>52</v>
      </c>
      <c r="S14" s="1" t="s">
        <v>53</v>
      </c>
      <c r="T14" s="1" t="s">
        <v>54</v>
      </c>
      <c r="U14" s="1" t="s">
        <v>55</v>
      </c>
      <c r="V14" s="1" t="s">
        <v>121</v>
      </c>
      <c r="W14" s="1" t="s">
        <v>49</v>
      </c>
      <c r="X14" s="1" t="s">
        <v>81</v>
      </c>
      <c r="Y14" s="1" t="s">
        <v>49</v>
      </c>
      <c r="Z14" s="1" t="s">
        <v>58</v>
      </c>
      <c r="AA14" s="1" t="s">
        <v>55</v>
      </c>
      <c r="AB14" s="1" t="s">
        <v>59</v>
      </c>
      <c r="AC14" s="1" t="s">
        <v>60</v>
      </c>
      <c r="AD14" s="1" t="s">
        <v>60</v>
      </c>
      <c r="AE14" s="1" t="s">
        <v>49</v>
      </c>
      <c r="AF14" s="1" t="s">
        <v>55</v>
      </c>
      <c r="AG14" s="1" t="s">
        <v>55</v>
      </c>
      <c r="AH14" s="1" t="s">
        <v>55</v>
      </c>
      <c r="AI14" s="1" t="s">
        <v>55</v>
      </c>
      <c r="AJ14" s="1" t="s">
        <v>55</v>
      </c>
      <c r="AK14" s="1" t="s">
        <v>61</v>
      </c>
      <c r="AL14" s="1" t="s">
        <v>62</v>
      </c>
    </row>
    <row r="15" spans="1:38" ht="14.25" customHeight="1">
      <c r="A15" s="1" t="s">
        <v>122</v>
      </c>
      <c r="B15" s="1" t="s">
        <v>113</v>
      </c>
      <c r="C15" s="1" t="s">
        <v>40</v>
      </c>
      <c r="D15" s="1" t="s">
        <v>41</v>
      </c>
      <c r="E15" s="1" t="s">
        <v>114</v>
      </c>
      <c r="F15" s="1" t="s">
        <v>43</v>
      </c>
      <c r="G15" s="1" t="s">
        <v>40</v>
      </c>
      <c r="H15" s="1" t="s">
        <v>44</v>
      </c>
      <c r="I15" s="1" t="s">
        <v>44</v>
      </c>
      <c r="J15" s="1" t="s">
        <v>45</v>
      </c>
      <c r="K15" s="1" t="s">
        <v>44</v>
      </c>
      <c r="L15" s="1" t="s">
        <v>123</v>
      </c>
      <c r="M15" s="1" t="s">
        <v>124</v>
      </c>
      <c r="N15" s="1" t="s">
        <v>48</v>
      </c>
      <c r="O15" s="1" t="s">
        <v>49</v>
      </c>
      <c r="P15" s="1" t="s">
        <v>50</v>
      </c>
      <c r="Q15" s="1" t="s">
        <v>51</v>
      </c>
      <c r="R15" s="1" t="s">
        <v>52</v>
      </c>
      <c r="S15" s="1" t="s">
        <v>53</v>
      </c>
      <c r="T15" s="1" t="s">
        <v>125</v>
      </c>
      <c r="U15" s="1" t="s">
        <v>55</v>
      </c>
      <c r="V15" s="1" t="s">
        <v>126</v>
      </c>
      <c r="W15" s="1" t="s">
        <v>49</v>
      </c>
      <c r="X15" s="1" t="s">
        <v>81</v>
      </c>
      <c r="Y15" s="1" t="s">
        <v>49</v>
      </c>
      <c r="Z15" s="1" t="s">
        <v>58</v>
      </c>
      <c r="AA15" s="1" t="s">
        <v>55</v>
      </c>
      <c r="AB15" s="1" t="s">
        <v>59</v>
      </c>
      <c r="AC15" s="1" t="s">
        <v>60</v>
      </c>
      <c r="AD15" s="1" t="s">
        <v>60</v>
      </c>
      <c r="AE15" s="1" t="s">
        <v>49</v>
      </c>
      <c r="AF15" s="1" t="s">
        <v>55</v>
      </c>
      <c r="AG15" s="1" t="s">
        <v>55</v>
      </c>
      <c r="AH15" s="1" t="s">
        <v>55</v>
      </c>
      <c r="AI15" s="1" t="s">
        <v>55</v>
      </c>
      <c r="AJ15" s="1" t="s">
        <v>55</v>
      </c>
      <c r="AK15" s="1" t="s">
        <v>61</v>
      </c>
      <c r="AL15" s="1" t="s">
        <v>62</v>
      </c>
    </row>
    <row r="16" spans="1:38" ht="14.25" customHeight="1">
      <c r="A16" s="1" t="s">
        <v>127</v>
      </c>
      <c r="B16" s="1" t="s">
        <v>113</v>
      </c>
      <c r="C16" s="1" t="s">
        <v>40</v>
      </c>
      <c r="D16" s="1" t="s">
        <v>41</v>
      </c>
      <c r="E16" s="1" t="s">
        <v>114</v>
      </c>
      <c r="F16" s="1" t="s">
        <v>43</v>
      </c>
      <c r="G16" s="1" t="s">
        <v>40</v>
      </c>
      <c r="H16" s="1" t="s">
        <v>44</v>
      </c>
      <c r="I16" s="1" t="s">
        <v>44</v>
      </c>
      <c r="J16" s="1" t="s">
        <v>45</v>
      </c>
      <c r="K16" s="1" t="s">
        <v>44</v>
      </c>
      <c r="L16" s="1" t="s">
        <v>128</v>
      </c>
      <c r="M16" s="1" t="s">
        <v>129</v>
      </c>
      <c r="N16" s="1" t="s">
        <v>48</v>
      </c>
      <c r="O16" s="1" t="s">
        <v>49</v>
      </c>
      <c r="P16" s="1" t="s">
        <v>50</v>
      </c>
      <c r="Q16" s="1" t="s">
        <v>51</v>
      </c>
      <c r="R16" s="1" t="s">
        <v>52</v>
      </c>
      <c r="S16" s="1" t="s">
        <v>53</v>
      </c>
      <c r="T16" s="1" t="s">
        <v>54</v>
      </c>
      <c r="U16" s="1" t="s">
        <v>55</v>
      </c>
      <c r="V16" s="1" t="s">
        <v>130</v>
      </c>
      <c r="W16" s="1" t="s">
        <v>49</v>
      </c>
      <c r="X16" s="1" t="s">
        <v>81</v>
      </c>
      <c r="Y16" s="1" t="s">
        <v>49</v>
      </c>
      <c r="Z16" s="1" t="s">
        <v>58</v>
      </c>
      <c r="AA16" s="1" t="s">
        <v>55</v>
      </c>
      <c r="AB16" s="1" t="s">
        <v>59</v>
      </c>
      <c r="AC16" s="1" t="s">
        <v>60</v>
      </c>
      <c r="AD16" s="1" t="s">
        <v>60</v>
      </c>
      <c r="AE16" s="1" t="s">
        <v>49</v>
      </c>
      <c r="AF16" s="1" t="s">
        <v>55</v>
      </c>
      <c r="AG16" s="1" t="s">
        <v>55</v>
      </c>
      <c r="AH16" s="1" t="s">
        <v>55</v>
      </c>
      <c r="AI16" s="1" t="s">
        <v>55</v>
      </c>
      <c r="AJ16" s="1" t="s">
        <v>55</v>
      </c>
      <c r="AK16" s="1" t="s">
        <v>61</v>
      </c>
      <c r="AL16" s="1" t="s">
        <v>62</v>
      </c>
    </row>
    <row r="17" spans="1:38" ht="14.25" customHeight="1">
      <c r="A17" s="1" t="s">
        <v>131</v>
      </c>
      <c r="B17" s="1" t="s">
        <v>113</v>
      </c>
      <c r="C17" s="1" t="s">
        <v>40</v>
      </c>
      <c r="D17" s="1" t="s">
        <v>41</v>
      </c>
      <c r="E17" s="1" t="s">
        <v>114</v>
      </c>
      <c r="F17" s="1" t="s">
        <v>43</v>
      </c>
      <c r="G17" s="1" t="s">
        <v>40</v>
      </c>
      <c r="H17" s="1" t="s">
        <v>44</v>
      </c>
      <c r="I17" s="1" t="s">
        <v>44</v>
      </c>
      <c r="J17" s="1" t="s">
        <v>45</v>
      </c>
      <c r="K17" s="1" t="s">
        <v>45</v>
      </c>
      <c r="L17" s="1" t="s">
        <v>132</v>
      </c>
      <c r="M17" s="1" t="s">
        <v>133</v>
      </c>
      <c r="N17" s="1" t="s">
        <v>48</v>
      </c>
      <c r="O17" s="1" t="s">
        <v>49</v>
      </c>
      <c r="P17" s="1" t="s">
        <v>50</v>
      </c>
      <c r="Q17" s="1" t="s">
        <v>51</v>
      </c>
      <c r="R17" s="1" t="s">
        <v>52</v>
      </c>
      <c r="S17" s="1" t="s">
        <v>53</v>
      </c>
      <c r="T17" s="1" t="s">
        <v>54</v>
      </c>
      <c r="U17" s="1" t="s">
        <v>55</v>
      </c>
      <c r="V17" s="1" t="s">
        <v>134</v>
      </c>
      <c r="W17" s="1" t="s">
        <v>49</v>
      </c>
      <c r="X17" s="1" t="s">
        <v>71</v>
      </c>
      <c r="Y17" s="1" t="s">
        <v>49</v>
      </c>
      <c r="Z17" s="1" t="s">
        <v>58</v>
      </c>
      <c r="AA17" s="1" t="s">
        <v>55</v>
      </c>
      <c r="AB17" s="1" t="s">
        <v>59</v>
      </c>
      <c r="AC17" s="1" t="s">
        <v>60</v>
      </c>
      <c r="AD17" s="1" t="s">
        <v>60</v>
      </c>
      <c r="AE17" s="1" t="s">
        <v>49</v>
      </c>
      <c r="AF17" s="1" t="s">
        <v>55</v>
      </c>
      <c r="AG17" s="1" t="s">
        <v>55</v>
      </c>
      <c r="AH17" s="1" t="s">
        <v>55</v>
      </c>
      <c r="AI17" s="1" t="s">
        <v>55</v>
      </c>
      <c r="AJ17" s="1" t="s">
        <v>55</v>
      </c>
      <c r="AK17" s="1" t="s">
        <v>61</v>
      </c>
      <c r="AL17" s="1" t="s">
        <v>62</v>
      </c>
    </row>
    <row r="18" spans="1:38" ht="14.25" customHeight="1">
      <c r="A18" s="1" t="s">
        <v>135</v>
      </c>
      <c r="B18" s="1" t="s">
        <v>136</v>
      </c>
      <c r="C18" s="1" t="s">
        <v>40</v>
      </c>
      <c r="D18" s="1" t="s">
        <v>41</v>
      </c>
      <c r="E18" s="1" t="s">
        <v>137</v>
      </c>
      <c r="F18" s="1" t="s">
        <v>43</v>
      </c>
      <c r="G18" s="1" t="s">
        <v>40</v>
      </c>
      <c r="H18" s="1" t="s">
        <v>44</v>
      </c>
      <c r="I18" s="1" t="s">
        <v>44</v>
      </c>
      <c r="J18" s="1" t="s">
        <v>45</v>
      </c>
      <c r="K18" s="1" t="s">
        <v>45</v>
      </c>
      <c r="L18" s="1" t="s">
        <v>138</v>
      </c>
      <c r="M18" s="1" t="s">
        <v>95</v>
      </c>
      <c r="N18" s="1" t="s">
        <v>48</v>
      </c>
      <c r="O18" s="1" t="s">
        <v>49</v>
      </c>
      <c r="P18" s="1" t="s">
        <v>50</v>
      </c>
      <c r="Q18" s="1" t="s">
        <v>51</v>
      </c>
      <c r="R18" s="1" t="s">
        <v>52</v>
      </c>
      <c r="S18" s="1" t="s">
        <v>139</v>
      </c>
      <c r="T18" s="1" t="s">
        <v>54</v>
      </c>
      <c r="U18" s="1" t="s">
        <v>55</v>
      </c>
      <c r="V18" s="1" t="s">
        <v>140</v>
      </c>
      <c r="W18" s="1" t="s">
        <v>49</v>
      </c>
      <c r="X18" s="1" t="s">
        <v>81</v>
      </c>
      <c r="Y18" s="1" t="s">
        <v>49</v>
      </c>
      <c r="Z18" s="1" t="s">
        <v>58</v>
      </c>
      <c r="AA18" s="1" t="s">
        <v>55</v>
      </c>
      <c r="AB18" s="1" t="s">
        <v>59</v>
      </c>
      <c r="AC18" s="1" t="s">
        <v>60</v>
      </c>
      <c r="AD18" s="1" t="s">
        <v>60</v>
      </c>
      <c r="AE18" s="1" t="s">
        <v>49</v>
      </c>
      <c r="AF18" s="1" t="s">
        <v>55</v>
      </c>
      <c r="AG18" s="1" t="s">
        <v>55</v>
      </c>
      <c r="AH18" s="1" t="s">
        <v>55</v>
      </c>
      <c r="AI18" s="1" t="s">
        <v>55</v>
      </c>
      <c r="AJ18" s="1" t="s">
        <v>55</v>
      </c>
      <c r="AK18" s="1" t="s">
        <v>61</v>
      </c>
      <c r="AL18" s="1" t="s">
        <v>62</v>
      </c>
    </row>
    <row r="19" spans="1:38" ht="14.25" customHeight="1">
      <c r="A19" s="1" t="s">
        <v>141</v>
      </c>
      <c r="B19" s="1" t="s">
        <v>60</v>
      </c>
      <c r="C19" s="1" t="s">
        <v>40</v>
      </c>
      <c r="D19" s="1" t="s">
        <v>41</v>
      </c>
      <c r="E19" s="1" t="s">
        <v>142</v>
      </c>
      <c r="F19" s="1" t="s">
        <v>43</v>
      </c>
      <c r="G19" s="1" t="s">
        <v>40</v>
      </c>
      <c r="H19" s="1" t="s">
        <v>44</v>
      </c>
      <c r="I19" s="1" t="s">
        <v>44</v>
      </c>
      <c r="J19" s="1" t="s">
        <v>45</v>
      </c>
      <c r="K19" s="1" t="s">
        <v>44</v>
      </c>
      <c r="L19" s="1" t="s">
        <v>55</v>
      </c>
      <c r="M19" s="1" t="s">
        <v>55</v>
      </c>
      <c r="N19" s="1" t="s">
        <v>48</v>
      </c>
      <c r="O19" s="1" t="s">
        <v>49</v>
      </c>
      <c r="P19" s="1" t="s">
        <v>50</v>
      </c>
      <c r="Q19" s="1" t="s">
        <v>51</v>
      </c>
      <c r="R19" s="1" t="s">
        <v>52</v>
      </c>
      <c r="S19" s="1" t="s">
        <v>64</v>
      </c>
      <c r="T19" s="1" t="s">
        <v>143</v>
      </c>
      <c r="U19" s="1" t="s">
        <v>55</v>
      </c>
      <c r="V19" s="1" t="s">
        <v>64</v>
      </c>
      <c r="W19" s="1" t="s">
        <v>49</v>
      </c>
      <c r="X19" s="1" t="s">
        <v>65</v>
      </c>
      <c r="Y19" s="1" t="s">
        <v>66</v>
      </c>
      <c r="Z19" s="1" t="s">
        <v>58</v>
      </c>
      <c r="AA19" s="1" t="s">
        <v>55</v>
      </c>
      <c r="AB19" s="1" t="s">
        <v>59</v>
      </c>
      <c r="AC19" s="1" t="s">
        <v>60</v>
      </c>
      <c r="AD19" s="1" t="s">
        <v>60</v>
      </c>
      <c r="AE19" s="1" t="s">
        <v>49</v>
      </c>
      <c r="AF19" s="1" t="s">
        <v>55</v>
      </c>
      <c r="AG19" s="1" t="s">
        <v>55</v>
      </c>
      <c r="AH19" s="1" t="s">
        <v>55</v>
      </c>
      <c r="AI19" s="1" t="s">
        <v>55</v>
      </c>
      <c r="AJ19" s="1" t="s">
        <v>55</v>
      </c>
      <c r="AK19" s="1" t="s">
        <v>61</v>
      </c>
      <c r="AL19" s="1" t="s">
        <v>62</v>
      </c>
    </row>
    <row r="20" spans="1:38" ht="14.25" customHeight="1">
      <c r="A20" s="1" t="s">
        <v>144</v>
      </c>
      <c r="B20" s="1" t="s">
        <v>60</v>
      </c>
      <c r="C20" s="1" t="s">
        <v>40</v>
      </c>
      <c r="D20" s="1" t="s">
        <v>41</v>
      </c>
      <c r="E20" s="1" t="s">
        <v>145</v>
      </c>
      <c r="F20" s="1" t="s">
        <v>43</v>
      </c>
      <c r="G20" s="1" t="s">
        <v>40</v>
      </c>
      <c r="H20" s="1" t="s">
        <v>44</v>
      </c>
      <c r="I20" s="1" t="s">
        <v>44</v>
      </c>
      <c r="J20" s="1" t="s">
        <v>45</v>
      </c>
      <c r="K20" s="1" t="s">
        <v>44</v>
      </c>
      <c r="L20" s="1" t="s">
        <v>55</v>
      </c>
      <c r="M20" s="1" t="s">
        <v>55</v>
      </c>
      <c r="N20" s="1" t="s">
        <v>48</v>
      </c>
      <c r="O20" s="1" t="s">
        <v>49</v>
      </c>
      <c r="P20" s="1" t="s">
        <v>50</v>
      </c>
      <c r="Q20" s="1" t="s">
        <v>51</v>
      </c>
      <c r="R20" s="1" t="s">
        <v>52</v>
      </c>
      <c r="S20" s="1" t="s">
        <v>146</v>
      </c>
      <c r="T20" s="1" t="s">
        <v>54</v>
      </c>
      <c r="U20" s="1" t="s">
        <v>55</v>
      </c>
      <c r="V20" s="1" t="s">
        <v>64</v>
      </c>
      <c r="W20" s="1" t="s">
        <v>49</v>
      </c>
      <c r="X20" s="1" t="s">
        <v>65</v>
      </c>
      <c r="Y20" s="1" t="s">
        <v>66</v>
      </c>
      <c r="Z20" s="1" t="s">
        <v>58</v>
      </c>
      <c r="AA20" s="1" t="s">
        <v>55</v>
      </c>
      <c r="AB20" s="1" t="s">
        <v>59</v>
      </c>
      <c r="AC20" s="1" t="s">
        <v>60</v>
      </c>
      <c r="AD20" s="1" t="s">
        <v>60</v>
      </c>
      <c r="AE20" s="1" t="s">
        <v>49</v>
      </c>
      <c r="AF20" s="1" t="s">
        <v>55</v>
      </c>
      <c r="AG20" s="1" t="s">
        <v>55</v>
      </c>
      <c r="AH20" s="1" t="s">
        <v>55</v>
      </c>
      <c r="AI20" s="1" t="s">
        <v>55</v>
      </c>
      <c r="AJ20" s="1" t="s">
        <v>55</v>
      </c>
      <c r="AK20" s="1" t="s">
        <v>61</v>
      </c>
      <c r="AL20" s="1" t="s">
        <v>62</v>
      </c>
    </row>
    <row r="21" spans="1:38" ht="14.25" customHeight="1">
      <c r="A21" s="1" t="s">
        <v>147</v>
      </c>
      <c r="B21" s="1" t="s">
        <v>148</v>
      </c>
      <c r="C21" s="1" t="s">
        <v>40</v>
      </c>
      <c r="D21" s="1" t="s">
        <v>41</v>
      </c>
      <c r="E21" s="1" t="s">
        <v>149</v>
      </c>
      <c r="F21" s="1" t="s">
        <v>55</v>
      </c>
      <c r="G21" s="1" t="s">
        <v>40</v>
      </c>
      <c r="H21" s="1" t="s">
        <v>44</v>
      </c>
      <c r="I21" s="1" t="s">
        <v>44</v>
      </c>
      <c r="J21" s="1" t="s">
        <v>45</v>
      </c>
      <c r="K21" s="1" t="s">
        <v>44</v>
      </c>
      <c r="L21" s="1" t="s">
        <v>150</v>
      </c>
      <c r="M21" s="1" t="s">
        <v>47</v>
      </c>
      <c r="N21" s="1" t="s">
        <v>48</v>
      </c>
      <c r="O21" s="1" t="s">
        <v>49</v>
      </c>
      <c r="P21" s="1" t="s">
        <v>50</v>
      </c>
      <c r="Q21" s="1" t="s">
        <v>51</v>
      </c>
      <c r="R21" s="1" t="s">
        <v>52</v>
      </c>
      <c r="S21" s="1" t="s">
        <v>151</v>
      </c>
      <c r="T21" s="1" t="s">
        <v>103</v>
      </c>
      <c r="U21" s="1" t="s">
        <v>55</v>
      </c>
      <c r="V21" s="1" t="s">
        <v>152</v>
      </c>
      <c r="W21" s="1" t="s">
        <v>49</v>
      </c>
      <c r="X21" s="1" t="s">
        <v>81</v>
      </c>
      <c r="Y21" s="1" t="s">
        <v>49</v>
      </c>
      <c r="Z21" s="1" t="s">
        <v>58</v>
      </c>
      <c r="AA21" s="1" t="s">
        <v>55</v>
      </c>
      <c r="AB21" s="1" t="s">
        <v>59</v>
      </c>
      <c r="AC21" s="1" t="s">
        <v>60</v>
      </c>
      <c r="AD21" s="1" t="s">
        <v>60</v>
      </c>
      <c r="AE21" s="1" t="s">
        <v>49</v>
      </c>
      <c r="AF21" s="1" t="s">
        <v>55</v>
      </c>
      <c r="AG21" s="1" t="s">
        <v>55</v>
      </c>
      <c r="AH21" s="1" t="s">
        <v>55</v>
      </c>
      <c r="AI21" s="1" t="s">
        <v>55</v>
      </c>
      <c r="AJ21" s="1" t="s">
        <v>55</v>
      </c>
      <c r="AK21" s="1" t="s">
        <v>61</v>
      </c>
      <c r="AL21" s="1" t="s">
        <v>62</v>
      </c>
    </row>
    <row r="22" spans="1:38" ht="14.25" customHeight="1">
      <c r="A22" s="1" t="s">
        <v>153</v>
      </c>
      <c r="B22" s="1" t="s">
        <v>148</v>
      </c>
      <c r="C22" s="1" t="s">
        <v>40</v>
      </c>
      <c r="D22" s="1" t="s">
        <v>41</v>
      </c>
      <c r="E22" s="1" t="s">
        <v>149</v>
      </c>
      <c r="F22" s="1" t="s">
        <v>43</v>
      </c>
      <c r="G22" s="1" t="s">
        <v>40</v>
      </c>
      <c r="H22" s="1" t="s">
        <v>44</v>
      </c>
      <c r="I22" s="1" t="s">
        <v>44</v>
      </c>
      <c r="J22" s="1" t="s">
        <v>45</v>
      </c>
      <c r="K22" s="1" t="s">
        <v>44</v>
      </c>
      <c r="L22" s="1" t="s">
        <v>154</v>
      </c>
      <c r="M22" s="1" t="s">
        <v>155</v>
      </c>
      <c r="N22" s="1" t="s">
        <v>48</v>
      </c>
      <c r="O22" s="1" t="s">
        <v>49</v>
      </c>
      <c r="P22" s="1" t="s">
        <v>50</v>
      </c>
      <c r="Q22" s="1" t="s">
        <v>51</v>
      </c>
      <c r="R22" s="1" t="s">
        <v>52</v>
      </c>
      <c r="S22" s="1" t="s">
        <v>151</v>
      </c>
      <c r="T22" s="1" t="s">
        <v>54</v>
      </c>
      <c r="U22" s="1" t="s">
        <v>55</v>
      </c>
      <c r="V22" s="1" t="s">
        <v>156</v>
      </c>
      <c r="W22" s="1" t="s">
        <v>49</v>
      </c>
      <c r="X22" s="1" t="s">
        <v>71</v>
      </c>
      <c r="Y22" s="1" t="s">
        <v>49</v>
      </c>
      <c r="Z22" s="1" t="s">
        <v>58</v>
      </c>
      <c r="AA22" s="1" t="s">
        <v>55</v>
      </c>
      <c r="AB22" s="1" t="s">
        <v>59</v>
      </c>
      <c r="AC22" s="1" t="s">
        <v>60</v>
      </c>
      <c r="AD22" s="1" t="s">
        <v>60</v>
      </c>
      <c r="AE22" s="1" t="s">
        <v>49</v>
      </c>
      <c r="AF22" s="1" t="s">
        <v>55</v>
      </c>
      <c r="AG22" s="1" t="s">
        <v>55</v>
      </c>
      <c r="AH22" s="1" t="s">
        <v>55</v>
      </c>
      <c r="AI22" s="1" t="s">
        <v>55</v>
      </c>
      <c r="AJ22" s="1" t="s">
        <v>55</v>
      </c>
      <c r="AK22" s="1" t="s">
        <v>61</v>
      </c>
      <c r="AL22" s="1" t="s">
        <v>62</v>
      </c>
    </row>
    <row r="23" spans="1:38" ht="14.25" customHeight="1">
      <c r="A23" s="1" t="s">
        <v>157</v>
      </c>
      <c r="B23" s="1" t="s">
        <v>148</v>
      </c>
      <c r="C23" s="1" t="s">
        <v>40</v>
      </c>
      <c r="D23" s="1" t="s">
        <v>41</v>
      </c>
      <c r="E23" s="1" t="s">
        <v>149</v>
      </c>
      <c r="F23" s="1" t="s">
        <v>43</v>
      </c>
      <c r="G23" s="1" t="s">
        <v>40</v>
      </c>
      <c r="H23" s="1" t="s">
        <v>44</v>
      </c>
      <c r="I23" s="1" t="s">
        <v>44</v>
      </c>
      <c r="J23" s="1" t="s">
        <v>45</v>
      </c>
      <c r="K23" s="1" t="s">
        <v>45</v>
      </c>
      <c r="L23" s="1" t="s">
        <v>158</v>
      </c>
      <c r="M23" s="1" t="s">
        <v>159</v>
      </c>
      <c r="N23" s="1" t="s">
        <v>48</v>
      </c>
      <c r="O23" s="1" t="s">
        <v>49</v>
      </c>
      <c r="P23" s="1" t="s">
        <v>50</v>
      </c>
      <c r="Q23" s="1" t="s">
        <v>51</v>
      </c>
      <c r="R23" s="1" t="s">
        <v>52</v>
      </c>
      <c r="S23" s="1" t="s">
        <v>151</v>
      </c>
      <c r="T23" s="1" t="s">
        <v>54</v>
      </c>
      <c r="U23" s="1" t="s">
        <v>55</v>
      </c>
      <c r="V23" s="1" t="s">
        <v>160</v>
      </c>
      <c r="W23" s="1" t="s">
        <v>49</v>
      </c>
      <c r="X23" s="1" t="s">
        <v>81</v>
      </c>
      <c r="Y23" s="1" t="s">
        <v>49</v>
      </c>
      <c r="Z23" s="1" t="s">
        <v>58</v>
      </c>
      <c r="AA23" s="1" t="s">
        <v>55</v>
      </c>
      <c r="AB23" s="1" t="s">
        <v>59</v>
      </c>
      <c r="AC23" s="1" t="s">
        <v>60</v>
      </c>
      <c r="AD23" s="1" t="s">
        <v>60</v>
      </c>
      <c r="AE23" s="1" t="s">
        <v>49</v>
      </c>
      <c r="AF23" s="1" t="s">
        <v>55</v>
      </c>
      <c r="AG23" s="1" t="s">
        <v>55</v>
      </c>
      <c r="AH23" s="1" t="s">
        <v>55</v>
      </c>
      <c r="AI23" s="1" t="s">
        <v>55</v>
      </c>
      <c r="AJ23" s="1" t="s">
        <v>55</v>
      </c>
      <c r="AK23" s="1" t="s">
        <v>61</v>
      </c>
      <c r="AL23" s="1" t="s">
        <v>62</v>
      </c>
    </row>
    <row r="24" spans="1:38" ht="14.25" customHeight="1">
      <c r="A24" s="1" t="s">
        <v>161</v>
      </c>
      <c r="B24" s="1" t="s">
        <v>162</v>
      </c>
      <c r="C24" s="1" t="s">
        <v>40</v>
      </c>
      <c r="D24" s="1" t="s">
        <v>41</v>
      </c>
      <c r="E24" s="1" t="s">
        <v>163</v>
      </c>
      <c r="F24" s="1" t="s">
        <v>43</v>
      </c>
      <c r="G24" s="1" t="s">
        <v>40</v>
      </c>
      <c r="H24" s="1" t="s">
        <v>44</v>
      </c>
      <c r="I24" s="1" t="s">
        <v>44</v>
      </c>
      <c r="J24" s="1" t="s">
        <v>45</v>
      </c>
      <c r="K24" s="1" t="s">
        <v>44</v>
      </c>
      <c r="L24" s="1" t="s">
        <v>164</v>
      </c>
      <c r="M24" s="1" t="s">
        <v>47</v>
      </c>
      <c r="N24" s="1" t="s">
        <v>48</v>
      </c>
      <c r="O24" s="1" t="s">
        <v>49</v>
      </c>
      <c r="P24" s="1" t="s">
        <v>50</v>
      </c>
      <c r="Q24" s="1" t="s">
        <v>51</v>
      </c>
      <c r="R24" s="1" t="s">
        <v>52</v>
      </c>
      <c r="S24" s="1" t="s">
        <v>165</v>
      </c>
      <c r="T24" s="1" t="s">
        <v>125</v>
      </c>
      <c r="U24" s="1" t="s">
        <v>55</v>
      </c>
      <c r="V24" s="1" t="s">
        <v>166</v>
      </c>
      <c r="W24" s="1" t="s">
        <v>49</v>
      </c>
      <c r="X24" s="1" t="s">
        <v>81</v>
      </c>
      <c r="Y24" s="1" t="s">
        <v>49</v>
      </c>
      <c r="Z24" s="1" t="s">
        <v>58</v>
      </c>
      <c r="AA24" s="1" t="s">
        <v>55</v>
      </c>
      <c r="AB24" s="1" t="s">
        <v>59</v>
      </c>
      <c r="AC24" s="1" t="s">
        <v>60</v>
      </c>
      <c r="AD24" s="1" t="s">
        <v>60</v>
      </c>
      <c r="AE24" s="1" t="s">
        <v>49</v>
      </c>
      <c r="AF24" s="1" t="s">
        <v>55</v>
      </c>
      <c r="AG24" s="1" t="s">
        <v>55</v>
      </c>
      <c r="AH24" s="1" t="s">
        <v>55</v>
      </c>
      <c r="AI24" s="1" t="s">
        <v>55</v>
      </c>
      <c r="AJ24" s="1" t="s">
        <v>55</v>
      </c>
      <c r="AK24" s="1" t="s">
        <v>61</v>
      </c>
      <c r="AL24" s="1" t="s">
        <v>62</v>
      </c>
    </row>
    <row r="25" spans="1:38" ht="14.25" customHeight="1">
      <c r="A25" s="1" t="s">
        <v>167</v>
      </c>
      <c r="B25" s="1" t="s">
        <v>162</v>
      </c>
      <c r="C25" s="1" t="s">
        <v>40</v>
      </c>
      <c r="D25" s="1" t="s">
        <v>41</v>
      </c>
      <c r="E25" s="1" t="s">
        <v>163</v>
      </c>
      <c r="F25" s="1" t="s">
        <v>43</v>
      </c>
      <c r="G25" s="1" t="s">
        <v>40</v>
      </c>
      <c r="H25" s="1" t="s">
        <v>44</v>
      </c>
      <c r="I25" s="1" t="s">
        <v>44</v>
      </c>
      <c r="J25" s="1" t="s">
        <v>45</v>
      </c>
      <c r="K25" s="1" t="s">
        <v>45</v>
      </c>
      <c r="L25" s="1" t="s">
        <v>168</v>
      </c>
      <c r="M25" s="1" t="s">
        <v>107</v>
      </c>
      <c r="N25" s="1" t="s">
        <v>48</v>
      </c>
      <c r="O25" s="1" t="s">
        <v>49</v>
      </c>
      <c r="P25" s="1" t="s">
        <v>50</v>
      </c>
      <c r="Q25" s="1" t="s">
        <v>51</v>
      </c>
      <c r="R25" s="1" t="s">
        <v>52</v>
      </c>
      <c r="S25" s="1" t="s">
        <v>165</v>
      </c>
      <c r="T25" s="1" t="s">
        <v>54</v>
      </c>
      <c r="U25" s="1" t="s">
        <v>55</v>
      </c>
      <c r="V25" s="1" t="s">
        <v>169</v>
      </c>
      <c r="W25" s="1" t="s">
        <v>49</v>
      </c>
      <c r="X25" s="1" t="s">
        <v>71</v>
      </c>
      <c r="Y25" s="1" t="s">
        <v>49</v>
      </c>
      <c r="Z25" s="1" t="s">
        <v>58</v>
      </c>
      <c r="AA25" s="1" t="s">
        <v>55</v>
      </c>
      <c r="AB25" s="1" t="s">
        <v>59</v>
      </c>
      <c r="AC25" s="1" t="s">
        <v>60</v>
      </c>
      <c r="AD25" s="1" t="s">
        <v>60</v>
      </c>
      <c r="AE25" s="1" t="s">
        <v>49</v>
      </c>
      <c r="AF25" s="1" t="s">
        <v>55</v>
      </c>
      <c r="AG25" s="1" t="s">
        <v>55</v>
      </c>
      <c r="AH25" s="1" t="s">
        <v>55</v>
      </c>
      <c r="AI25" s="1" t="s">
        <v>55</v>
      </c>
      <c r="AJ25" s="1" t="s">
        <v>55</v>
      </c>
      <c r="AK25" s="1" t="s">
        <v>61</v>
      </c>
      <c r="AL25" s="1" t="s">
        <v>62</v>
      </c>
    </row>
    <row r="26" spans="1:38" ht="14.25" customHeight="1">
      <c r="A26" s="1" t="s">
        <v>170</v>
      </c>
      <c r="B26" s="1" t="s">
        <v>171</v>
      </c>
      <c r="C26" s="1" t="s">
        <v>40</v>
      </c>
      <c r="D26" s="1" t="s">
        <v>41</v>
      </c>
      <c r="E26" s="1" t="s">
        <v>172</v>
      </c>
      <c r="F26" s="1" t="s">
        <v>43</v>
      </c>
      <c r="G26" s="1" t="s">
        <v>40</v>
      </c>
      <c r="H26" s="1" t="s">
        <v>44</v>
      </c>
      <c r="I26" s="1" t="s">
        <v>44</v>
      </c>
      <c r="J26" s="1" t="s">
        <v>45</v>
      </c>
      <c r="K26" s="1" t="s">
        <v>45</v>
      </c>
      <c r="L26" s="1" t="s">
        <v>173</v>
      </c>
      <c r="M26" s="1" t="s">
        <v>47</v>
      </c>
      <c r="N26" s="1" t="s">
        <v>48</v>
      </c>
      <c r="O26" s="1" t="s">
        <v>49</v>
      </c>
      <c r="P26" s="1" t="s">
        <v>174</v>
      </c>
      <c r="Q26" s="1" t="s">
        <v>51</v>
      </c>
      <c r="R26" s="1" t="s">
        <v>52</v>
      </c>
      <c r="S26" s="1" t="s">
        <v>64</v>
      </c>
      <c r="T26" s="1" t="s">
        <v>143</v>
      </c>
      <c r="U26" s="1" t="s">
        <v>55</v>
      </c>
      <c r="V26" s="1" t="s">
        <v>175</v>
      </c>
      <c r="W26" s="1" t="s">
        <v>49</v>
      </c>
      <c r="X26" s="1" t="s">
        <v>176</v>
      </c>
      <c r="Y26" s="1" t="s">
        <v>49</v>
      </c>
      <c r="Z26" s="1" t="s">
        <v>58</v>
      </c>
      <c r="AA26" s="1" t="s">
        <v>55</v>
      </c>
      <c r="AB26" s="1" t="s">
        <v>59</v>
      </c>
      <c r="AC26" s="1" t="s">
        <v>60</v>
      </c>
      <c r="AD26" s="1" t="s">
        <v>60</v>
      </c>
      <c r="AE26" s="1" t="s">
        <v>49</v>
      </c>
      <c r="AF26" s="1" t="s">
        <v>55</v>
      </c>
      <c r="AG26" s="1" t="s">
        <v>55</v>
      </c>
      <c r="AH26" s="1" t="s">
        <v>55</v>
      </c>
      <c r="AI26" s="1" t="s">
        <v>55</v>
      </c>
      <c r="AJ26" s="1" t="s">
        <v>55</v>
      </c>
      <c r="AK26" s="1" t="s">
        <v>61</v>
      </c>
      <c r="AL26" s="1" t="s">
        <v>177</v>
      </c>
    </row>
    <row r="27" spans="1:38" ht="14.25" customHeight="1">
      <c r="A27" s="1" t="s">
        <v>178</v>
      </c>
      <c r="B27" s="1" t="s">
        <v>179</v>
      </c>
      <c r="C27" s="1" t="s">
        <v>40</v>
      </c>
      <c r="D27" s="1" t="s">
        <v>41</v>
      </c>
      <c r="E27" s="1" t="s">
        <v>180</v>
      </c>
      <c r="F27" s="1" t="s">
        <v>43</v>
      </c>
      <c r="G27" s="1" t="s">
        <v>40</v>
      </c>
      <c r="H27" s="1" t="s">
        <v>44</v>
      </c>
      <c r="I27" s="1" t="s">
        <v>44</v>
      </c>
      <c r="J27" s="1" t="s">
        <v>45</v>
      </c>
      <c r="K27" s="1" t="s">
        <v>44</v>
      </c>
      <c r="L27" s="1" t="s">
        <v>181</v>
      </c>
      <c r="M27" s="1" t="s">
        <v>182</v>
      </c>
      <c r="N27" s="1" t="s">
        <v>48</v>
      </c>
      <c r="O27" s="1" t="s">
        <v>49</v>
      </c>
      <c r="P27" s="1" t="s">
        <v>174</v>
      </c>
      <c r="Q27" s="1" t="s">
        <v>51</v>
      </c>
      <c r="R27" s="1" t="s">
        <v>52</v>
      </c>
      <c r="S27" s="1" t="s">
        <v>64</v>
      </c>
      <c r="T27" s="1" t="s">
        <v>143</v>
      </c>
      <c r="U27" s="1" t="s">
        <v>55</v>
      </c>
      <c r="V27" s="1" t="s">
        <v>183</v>
      </c>
      <c r="W27" s="1" t="s">
        <v>49</v>
      </c>
      <c r="X27" s="1" t="s">
        <v>176</v>
      </c>
      <c r="Y27" s="1" t="s">
        <v>49</v>
      </c>
      <c r="Z27" s="1" t="s">
        <v>58</v>
      </c>
      <c r="AA27" s="1" t="s">
        <v>55</v>
      </c>
      <c r="AB27" s="1" t="s">
        <v>59</v>
      </c>
      <c r="AC27" s="1" t="s">
        <v>60</v>
      </c>
      <c r="AD27" s="1" t="s">
        <v>60</v>
      </c>
      <c r="AE27" s="1" t="s">
        <v>49</v>
      </c>
      <c r="AF27" s="1" t="s">
        <v>55</v>
      </c>
      <c r="AG27" s="1" t="s">
        <v>55</v>
      </c>
      <c r="AH27" s="1" t="s">
        <v>55</v>
      </c>
      <c r="AI27" s="1" t="s">
        <v>55</v>
      </c>
      <c r="AJ27" s="1" t="s">
        <v>55</v>
      </c>
      <c r="AK27" s="1" t="s">
        <v>61</v>
      </c>
      <c r="AL27" s="1" t="s">
        <v>177</v>
      </c>
    </row>
    <row r="28" spans="1:38" ht="14.25" customHeight="1">
      <c r="A28" s="1" t="s">
        <v>184</v>
      </c>
      <c r="B28" s="1" t="s">
        <v>179</v>
      </c>
      <c r="C28" s="1" t="s">
        <v>40</v>
      </c>
      <c r="D28" s="1" t="s">
        <v>41</v>
      </c>
      <c r="E28" s="1" t="s">
        <v>180</v>
      </c>
      <c r="F28" s="1" t="s">
        <v>43</v>
      </c>
      <c r="G28" s="1" t="s">
        <v>40</v>
      </c>
      <c r="H28" s="1" t="s">
        <v>44</v>
      </c>
      <c r="I28" s="1" t="s">
        <v>44</v>
      </c>
      <c r="J28" s="1" t="s">
        <v>45</v>
      </c>
      <c r="K28" s="1" t="s">
        <v>44</v>
      </c>
      <c r="L28" s="1" t="s">
        <v>185</v>
      </c>
      <c r="M28" s="1" t="s">
        <v>186</v>
      </c>
      <c r="N28" s="1" t="s">
        <v>48</v>
      </c>
      <c r="O28" s="1" t="s">
        <v>49</v>
      </c>
      <c r="P28" s="1" t="s">
        <v>187</v>
      </c>
      <c r="Q28" s="1" t="s">
        <v>51</v>
      </c>
      <c r="R28" s="1" t="s">
        <v>52</v>
      </c>
      <c r="S28" s="1" t="s">
        <v>64</v>
      </c>
      <c r="T28" s="1" t="s">
        <v>143</v>
      </c>
      <c r="U28" s="1" t="s">
        <v>55</v>
      </c>
      <c r="V28" s="1" t="s">
        <v>188</v>
      </c>
      <c r="W28" s="1" t="s">
        <v>49</v>
      </c>
      <c r="X28" s="1" t="s">
        <v>176</v>
      </c>
      <c r="Y28" s="1" t="s">
        <v>49</v>
      </c>
      <c r="Z28" s="1" t="s">
        <v>58</v>
      </c>
      <c r="AA28" s="1" t="s">
        <v>55</v>
      </c>
      <c r="AB28" s="1" t="s">
        <v>59</v>
      </c>
      <c r="AC28" s="1" t="s">
        <v>60</v>
      </c>
      <c r="AD28" s="1" t="s">
        <v>60</v>
      </c>
      <c r="AE28" s="1" t="s">
        <v>49</v>
      </c>
      <c r="AF28" s="1" t="s">
        <v>55</v>
      </c>
      <c r="AG28" s="1" t="s">
        <v>55</v>
      </c>
      <c r="AH28" s="1" t="s">
        <v>55</v>
      </c>
      <c r="AI28" s="1" t="s">
        <v>55</v>
      </c>
      <c r="AJ28" s="1" t="s">
        <v>55</v>
      </c>
      <c r="AK28" s="1" t="s">
        <v>61</v>
      </c>
      <c r="AL28" s="1" t="s">
        <v>177</v>
      </c>
    </row>
    <row r="29" spans="1:38" ht="14.25" customHeight="1">
      <c r="A29" s="1" t="s">
        <v>189</v>
      </c>
      <c r="B29" s="1" t="s">
        <v>179</v>
      </c>
      <c r="C29" s="1" t="s">
        <v>40</v>
      </c>
      <c r="D29" s="1" t="s">
        <v>41</v>
      </c>
      <c r="E29" s="1" t="s">
        <v>180</v>
      </c>
      <c r="F29" s="1" t="s">
        <v>43</v>
      </c>
      <c r="G29" s="1" t="s">
        <v>40</v>
      </c>
      <c r="H29" s="1" t="s">
        <v>44</v>
      </c>
      <c r="I29" s="1" t="s">
        <v>44</v>
      </c>
      <c r="J29" s="1" t="s">
        <v>45</v>
      </c>
      <c r="K29" s="1" t="s">
        <v>45</v>
      </c>
      <c r="L29" s="1" t="s">
        <v>190</v>
      </c>
      <c r="M29" s="1" t="s">
        <v>191</v>
      </c>
      <c r="N29" s="1" t="s">
        <v>48</v>
      </c>
      <c r="O29" s="1" t="s">
        <v>49</v>
      </c>
      <c r="P29" s="1" t="s">
        <v>187</v>
      </c>
      <c r="Q29" s="1" t="s">
        <v>51</v>
      </c>
      <c r="R29" s="1" t="s">
        <v>52</v>
      </c>
      <c r="S29" s="1" t="s">
        <v>64</v>
      </c>
      <c r="T29" s="1" t="s">
        <v>143</v>
      </c>
      <c r="U29" s="1" t="s">
        <v>55</v>
      </c>
      <c r="V29" s="1" t="s">
        <v>192</v>
      </c>
      <c r="W29" s="1" t="s">
        <v>49</v>
      </c>
      <c r="X29" s="1" t="s">
        <v>176</v>
      </c>
      <c r="Y29" s="1" t="s">
        <v>49</v>
      </c>
      <c r="Z29" s="1" t="s">
        <v>58</v>
      </c>
      <c r="AA29" s="1" t="s">
        <v>55</v>
      </c>
      <c r="AB29" s="1" t="s">
        <v>59</v>
      </c>
      <c r="AC29" s="1" t="s">
        <v>60</v>
      </c>
      <c r="AD29" s="1" t="s">
        <v>60</v>
      </c>
      <c r="AE29" s="1" t="s">
        <v>49</v>
      </c>
      <c r="AF29" s="1" t="s">
        <v>55</v>
      </c>
      <c r="AG29" s="1" t="s">
        <v>55</v>
      </c>
      <c r="AH29" s="1" t="s">
        <v>55</v>
      </c>
      <c r="AI29" s="1" t="s">
        <v>55</v>
      </c>
      <c r="AJ29" s="1" t="s">
        <v>55</v>
      </c>
      <c r="AK29" s="1" t="s">
        <v>61</v>
      </c>
      <c r="AL29" s="1" t="s">
        <v>177</v>
      </c>
    </row>
    <row r="30" spans="1:38" ht="14.25" customHeight="1">
      <c r="A30" s="1" t="s">
        <v>193</v>
      </c>
      <c r="B30" s="1" t="s">
        <v>179</v>
      </c>
      <c r="C30" s="1" t="s">
        <v>40</v>
      </c>
      <c r="D30" s="1" t="s">
        <v>41</v>
      </c>
      <c r="E30" s="1" t="s">
        <v>180</v>
      </c>
      <c r="F30" s="1" t="s">
        <v>43</v>
      </c>
      <c r="G30" s="1" t="s">
        <v>40</v>
      </c>
      <c r="H30" s="1" t="s">
        <v>44</v>
      </c>
      <c r="I30" s="1" t="s">
        <v>44</v>
      </c>
      <c r="J30" s="1" t="s">
        <v>45</v>
      </c>
      <c r="K30" s="1" t="s">
        <v>44</v>
      </c>
      <c r="L30" s="1" t="s">
        <v>194</v>
      </c>
      <c r="M30" s="1" t="s">
        <v>69</v>
      </c>
      <c r="N30" s="1" t="s">
        <v>48</v>
      </c>
      <c r="O30" s="1" t="s">
        <v>49</v>
      </c>
      <c r="P30" s="1" t="s">
        <v>187</v>
      </c>
      <c r="Q30" s="1" t="s">
        <v>51</v>
      </c>
      <c r="R30" s="1" t="s">
        <v>52</v>
      </c>
      <c r="S30" s="1" t="s">
        <v>64</v>
      </c>
      <c r="T30" s="1" t="s">
        <v>143</v>
      </c>
      <c r="U30" s="1" t="s">
        <v>55</v>
      </c>
      <c r="V30" s="1" t="s">
        <v>195</v>
      </c>
      <c r="W30" s="1" t="s">
        <v>49</v>
      </c>
      <c r="X30" s="1" t="s">
        <v>176</v>
      </c>
      <c r="Y30" s="1" t="s">
        <v>49</v>
      </c>
      <c r="Z30" s="1" t="s">
        <v>58</v>
      </c>
      <c r="AA30" s="1" t="s">
        <v>55</v>
      </c>
      <c r="AB30" s="1" t="s">
        <v>59</v>
      </c>
      <c r="AC30" s="1" t="s">
        <v>60</v>
      </c>
      <c r="AD30" s="1" t="s">
        <v>60</v>
      </c>
      <c r="AE30" s="1" t="s">
        <v>49</v>
      </c>
      <c r="AF30" s="1" t="s">
        <v>55</v>
      </c>
      <c r="AG30" s="1" t="s">
        <v>55</v>
      </c>
      <c r="AH30" s="1" t="s">
        <v>55</v>
      </c>
      <c r="AI30" s="1" t="s">
        <v>55</v>
      </c>
      <c r="AJ30" s="1" t="s">
        <v>55</v>
      </c>
      <c r="AK30" s="1" t="s">
        <v>61</v>
      </c>
      <c r="AL30" s="1" t="s">
        <v>177</v>
      </c>
    </row>
    <row r="31" spans="1:38" ht="14.25" customHeight="1">
      <c r="A31" s="1" t="s">
        <v>196</v>
      </c>
      <c r="B31" s="1" t="s">
        <v>179</v>
      </c>
      <c r="C31" s="1" t="s">
        <v>40</v>
      </c>
      <c r="D31" s="1" t="s">
        <v>41</v>
      </c>
      <c r="E31" s="1" t="s">
        <v>180</v>
      </c>
      <c r="F31" s="1" t="s">
        <v>43</v>
      </c>
      <c r="G31" s="1" t="s">
        <v>40</v>
      </c>
      <c r="H31" s="1" t="s">
        <v>44</v>
      </c>
      <c r="I31" s="1" t="s">
        <v>44</v>
      </c>
      <c r="J31" s="1" t="s">
        <v>45</v>
      </c>
      <c r="K31" s="1" t="s">
        <v>44</v>
      </c>
      <c r="L31" s="1" t="s">
        <v>197</v>
      </c>
      <c r="M31" s="1" t="s">
        <v>198</v>
      </c>
      <c r="N31" s="1" t="s">
        <v>48</v>
      </c>
      <c r="O31" s="1" t="s">
        <v>49</v>
      </c>
      <c r="P31" s="1" t="s">
        <v>187</v>
      </c>
      <c r="Q31" s="1" t="s">
        <v>51</v>
      </c>
      <c r="R31" s="1" t="s">
        <v>52</v>
      </c>
      <c r="S31" s="1" t="s">
        <v>64</v>
      </c>
      <c r="T31" s="1" t="s">
        <v>143</v>
      </c>
      <c r="U31" s="1" t="s">
        <v>55</v>
      </c>
      <c r="V31" s="1" t="s">
        <v>199</v>
      </c>
      <c r="W31" s="1" t="s">
        <v>49</v>
      </c>
      <c r="X31" s="1" t="s">
        <v>176</v>
      </c>
      <c r="Y31" s="1" t="s">
        <v>49</v>
      </c>
      <c r="Z31" s="1" t="s">
        <v>58</v>
      </c>
      <c r="AA31" s="1" t="s">
        <v>55</v>
      </c>
      <c r="AB31" s="1" t="s">
        <v>59</v>
      </c>
      <c r="AC31" s="1" t="s">
        <v>60</v>
      </c>
      <c r="AD31" s="1" t="s">
        <v>60</v>
      </c>
      <c r="AE31" s="1" t="s">
        <v>49</v>
      </c>
      <c r="AF31" s="1" t="s">
        <v>55</v>
      </c>
      <c r="AG31" s="1" t="s">
        <v>55</v>
      </c>
      <c r="AH31" s="1" t="s">
        <v>55</v>
      </c>
      <c r="AI31" s="1" t="s">
        <v>55</v>
      </c>
      <c r="AJ31" s="1" t="s">
        <v>55</v>
      </c>
      <c r="AK31" s="1" t="s">
        <v>61</v>
      </c>
      <c r="AL31" s="1" t="s">
        <v>177</v>
      </c>
    </row>
    <row r="32" spans="1:38" ht="14.25" customHeight="1">
      <c r="A32" s="1" t="s">
        <v>200</v>
      </c>
      <c r="B32" s="1" t="s">
        <v>201</v>
      </c>
      <c r="C32" s="1" t="s">
        <v>40</v>
      </c>
      <c r="D32" s="1" t="s">
        <v>41</v>
      </c>
      <c r="E32" s="1" t="s">
        <v>202</v>
      </c>
      <c r="F32" s="1" t="s">
        <v>43</v>
      </c>
      <c r="G32" s="1" t="s">
        <v>40</v>
      </c>
      <c r="H32" s="1" t="s">
        <v>44</v>
      </c>
      <c r="I32" s="1" t="s">
        <v>44</v>
      </c>
      <c r="J32" s="1" t="s">
        <v>45</v>
      </c>
      <c r="K32" s="1" t="s">
        <v>44</v>
      </c>
      <c r="L32" s="1" t="s">
        <v>203</v>
      </c>
      <c r="M32" s="1" t="s">
        <v>182</v>
      </c>
      <c r="N32" s="1" t="s">
        <v>48</v>
      </c>
      <c r="O32" s="1" t="s">
        <v>49</v>
      </c>
      <c r="P32" s="1" t="s">
        <v>174</v>
      </c>
      <c r="Q32" s="1" t="s">
        <v>51</v>
      </c>
      <c r="R32" s="1" t="s">
        <v>52</v>
      </c>
      <c r="S32" s="1" t="s">
        <v>64</v>
      </c>
      <c r="T32" s="1" t="s">
        <v>143</v>
      </c>
      <c r="U32" s="1" t="s">
        <v>55</v>
      </c>
      <c r="V32" s="1" t="s">
        <v>204</v>
      </c>
      <c r="W32" s="1" t="s">
        <v>49</v>
      </c>
      <c r="X32" s="1" t="s">
        <v>176</v>
      </c>
      <c r="Y32" s="1" t="s">
        <v>49</v>
      </c>
      <c r="Z32" s="1" t="s">
        <v>58</v>
      </c>
      <c r="AA32" s="1" t="s">
        <v>55</v>
      </c>
      <c r="AB32" s="1" t="s">
        <v>59</v>
      </c>
      <c r="AC32" s="1" t="s">
        <v>60</v>
      </c>
      <c r="AD32" s="1" t="s">
        <v>60</v>
      </c>
      <c r="AE32" s="1" t="s">
        <v>49</v>
      </c>
      <c r="AF32" s="1" t="s">
        <v>55</v>
      </c>
      <c r="AG32" s="1" t="s">
        <v>55</v>
      </c>
      <c r="AH32" s="1" t="s">
        <v>55</v>
      </c>
      <c r="AI32" s="1" t="s">
        <v>55</v>
      </c>
      <c r="AJ32" s="1" t="s">
        <v>55</v>
      </c>
      <c r="AK32" s="1" t="s">
        <v>61</v>
      </c>
      <c r="AL32" s="1" t="s">
        <v>177</v>
      </c>
    </row>
    <row r="33" spans="1:38" ht="14.25" customHeight="1">
      <c r="A33" s="1" t="s">
        <v>205</v>
      </c>
      <c r="B33" s="1" t="s">
        <v>201</v>
      </c>
      <c r="C33" s="1" t="s">
        <v>40</v>
      </c>
      <c r="D33" s="1" t="s">
        <v>41</v>
      </c>
      <c r="E33" s="1" t="s">
        <v>202</v>
      </c>
      <c r="F33" s="1" t="s">
        <v>43</v>
      </c>
      <c r="G33" s="1" t="s">
        <v>40</v>
      </c>
      <c r="H33" s="1" t="s">
        <v>44</v>
      </c>
      <c r="I33" s="1" t="s">
        <v>44</v>
      </c>
      <c r="J33" s="1" t="s">
        <v>45</v>
      </c>
      <c r="K33" s="1" t="s">
        <v>44</v>
      </c>
      <c r="L33" s="1" t="s">
        <v>206</v>
      </c>
      <c r="M33" s="1" t="s">
        <v>186</v>
      </c>
      <c r="N33" s="1" t="s">
        <v>48</v>
      </c>
      <c r="O33" s="1" t="s">
        <v>49</v>
      </c>
      <c r="P33" s="1" t="s">
        <v>174</v>
      </c>
      <c r="Q33" s="1" t="s">
        <v>51</v>
      </c>
      <c r="R33" s="1" t="s">
        <v>52</v>
      </c>
      <c r="S33" s="1" t="s">
        <v>64</v>
      </c>
      <c r="T33" s="1" t="s">
        <v>143</v>
      </c>
      <c r="U33" s="1" t="s">
        <v>55</v>
      </c>
      <c r="V33" s="1" t="s">
        <v>207</v>
      </c>
      <c r="W33" s="1" t="s">
        <v>49</v>
      </c>
      <c r="X33" s="1" t="s">
        <v>176</v>
      </c>
      <c r="Y33" s="1" t="s">
        <v>49</v>
      </c>
      <c r="Z33" s="1" t="s">
        <v>58</v>
      </c>
      <c r="AA33" s="1" t="s">
        <v>55</v>
      </c>
      <c r="AB33" s="1" t="s">
        <v>59</v>
      </c>
      <c r="AC33" s="1" t="s">
        <v>60</v>
      </c>
      <c r="AD33" s="1" t="s">
        <v>60</v>
      </c>
      <c r="AE33" s="1" t="s">
        <v>49</v>
      </c>
      <c r="AF33" s="1" t="s">
        <v>55</v>
      </c>
      <c r="AG33" s="1" t="s">
        <v>55</v>
      </c>
      <c r="AH33" s="1" t="s">
        <v>55</v>
      </c>
      <c r="AI33" s="1" t="s">
        <v>55</v>
      </c>
      <c r="AJ33" s="1" t="s">
        <v>55</v>
      </c>
      <c r="AK33" s="1" t="s">
        <v>61</v>
      </c>
      <c r="AL33" s="1" t="s">
        <v>177</v>
      </c>
    </row>
    <row r="34" spans="1:38" ht="14.25" customHeight="1">
      <c r="A34" s="1" t="s">
        <v>208</v>
      </c>
      <c r="B34" s="1" t="s">
        <v>201</v>
      </c>
      <c r="C34" s="1" t="s">
        <v>40</v>
      </c>
      <c r="D34" s="1" t="s">
        <v>41</v>
      </c>
      <c r="E34" s="1" t="s">
        <v>202</v>
      </c>
      <c r="F34" s="1" t="s">
        <v>43</v>
      </c>
      <c r="G34" s="1" t="s">
        <v>40</v>
      </c>
      <c r="H34" s="1" t="s">
        <v>44</v>
      </c>
      <c r="I34" s="1" t="s">
        <v>44</v>
      </c>
      <c r="J34" s="1" t="s">
        <v>45</v>
      </c>
      <c r="K34" s="1" t="s">
        <v>45</v>
      </c>
      <c r="L34" s="1" t="s">
        <v>209</v>
      </c>
      <c r="M34" s="1" t="s">
        <v>191</v>
      </c>
      <c r="N34" s="1" t="s">
        <v>48</v>
      </c>
      <c r="O34" s="1" t="s">
        <v>49</v>
      </c>
      <c r="P34" s="1" t="s">
        <v>174</v>
      </c>
      <c r="Q34" s="1" t="s">
        <v>51</v>
      </c>
      <c r="R34" s="1" t="s">
        <v>52</v>
      </c>
      <c r="S34" s="1" t="s">
        <v>64</v>
      </c>
      <c r="T34" s="1" t="s">
        <v>143</v>
      </c>
      <c r="U34" s="1" t="s">
        <v>55</v>
      </c>
      <c r="V34" s="1" t="s">
        <v>210</v>
      </c>
      <c r="W34" s="1" t="s">
        <v>49</v>
      </c>
      <c r="X34" s="1" t="s">
        <v>176</v>
      </c>
      <c r="Y34" s="1" t="s">
        <v>49</v>
      </c>
      <c r="Z34" s="1" t="s">
        <v>58</v>
      </c>
      <c r="AA34" s="1" t="s">
        <v>55</v>
      </c>
      <c r="AB34" s="1" t="s">
        <v>59</v>
      </c>
      <c r="AC34" s="1" t="s">
        <v>60</v>
      </c>
      <c r="AD34" s="1" t="s">
        <v>60</v>
      </c>
      <c r="AE34" s="1" t="s">
        <v>49</v>
      </c>
      <c r="AF34" s="1" t="s">
        <v>55</v>
      </c>
      <c r="AG34" s="1" t="s">
        <v>55</v>
      </c>
      <c r="AH34" s="1" t="s">
        <v>55</v>
      </c>
      <c r="AI34" s="1" t="s">
        <v>55</v>
      </c>
      <c r="AJ34" s="1" t="s">
        <v>55</v>
      </c>
      <c r="AK34" s="1" t="s">
        <v>61</v>
      </c>
      <c r="AL34" s="1" t="s">
        <v>177</v>
      </c>
    </row>
    <row r="35" spans="1:38" ht="14.25" customHeight="1">
      <c r="A35" s="1" t="s">
        <v>211</v>
      </c>
      <c r="B35" s="1" t="s">
        <v>201</v>
      </c>
      <c r="C35" s="1" t="s">
        <v>40</v>
      </c>
      <c r="D35" s="1" t="s">
        <v>41</v>
      </c>
      <c r="E35" s="1" t="s">
        <v>202</v>
      </c>
      <c r="F35" s="1" t="s">
        <v>43</v>
      </c>
      <c r="G35" s="1" t="s">
        <v>40</v>
      </c>
      <c r="H35" s="1" t="s">
        <v>44</v>
      </c>
      <c r="I35" s="1" t="s">
        <v>44</v>
      </c>
      <c r="J35" s="1" t="s">
        <v>45</v>
      </c>
      <c r="K35" s="1" t="s">
        <v>44</v>
      </c>
      <c r="L35" s="1" t="s">
        <v>212</v>
      </c>
      <c r="M35" s="1" t="s">
        <v>69</v>
      </c>
      <c r="N35" s="1" t="s">
        <v>48</v>
      </c>
      <c r="O35" s="1" t="s">
        <v>49</v>
      </c>
      <c r="P35" s="1" t="s">
        <v>174</v>
      </c>
      <c r="Q35" s="1" t="s">
        <v>51</v>
      </c>
      <c r="R35" s="1" t="s">
        <v>52</v>
      </c>
      <c r="S35" s="1" t="s">
        <v>64</v>
      </c>
      <c r="T35" s="1" t="s">
        <v>143</v>
      </c>
      <c r="U35" s="1" t="s">
        <v>55</v>
      </c>
      <c r="V35" s="1" t="s">
        <v>213</v>
      </c>
      <c r="W35" s="1" t="s">
        <v>49</v>
      </c>
      <c r="X35" s="1" t="s">
        <v>176</v>
      </c>
      <c r="Y35" s="1" t="s">
        <v>49</v>
      </c>
      <c r="Z35" s="1" t="s">
        <v>58</v>
      </c>
      <c r="AA35" s="1" t="s">
        <v>55</v>
      </c>
      <c r="AB35" s="1" t="s">
        <v>59</v>
      </c>
      <c r="AC35" s="1" t="s">
        <v>60</v>
      </c>
      <c r="AD35" s="1" t="s">
        <v>60</v>
      </c>
      <c r="AE35" s="1" t="s">
        <v>49</v>
      </c>
      <c r="AF35" s="1" t="s">
        <v>55</v>
      </c>
      <c r="AG35" s="1" t="s">
        <v>55</v>
      </c>
      <c r="AH35" s="1" t="s">
        <v>55</v>
      </c>
      <c r="AI35" s="1" t="s">
        <v>55</v>
      </c>
      <c r="AJ35" s="1" t="s">
        <v>55</v>
      </c>
      <c r="AK35" s="1" t="s">
        <v>61</v>
      </c>
      <c r="AL35" s="1" t="s">
        <v>177</v>
      </c>
    </row>
    <row r="36" spans="1:38" ht="14.25" customHeight="1">
      <c r="A36" s="1" t="s">
        <v>214</v>
      </c>
      <c r="B36" s="1" t="s">
        <v>201</v>
      </c>
      <c r="C36" s="1" t="s">
        <v>40</v>
      </c>
      <c r="D36" s="1" t="s">
        <v>41</v>
      </c>
      <c r="E36" s="1" t="s">
        <v>202</v>
      </c>
      <c r="F36" s="1" t="s">
        <v>43</v>
      </c>
      <c r="G36" s="1" t="s">
        <v>40</v>
      </c>
      <c r="H36" s="1" t="s">
        <v>44</v>
      </c>
      <c r="I36" s="1" t="s">
        <v>44</v>
      </c>
      <c r="J36" s="1" t="s">
        <v>45</v>
      </c>
      <c r="K36" s="1" t="s">
        <v>44</v>
      </c>
      <c r="L36" s="1" t="s">
        <v>215</v>
      </c>
      <c r="M36" s="1" t="s">
        <v>198</v>
      </c>
      <c r="N36" s="1" t="s">
        <v>48</v>
      </c>
      <c r="O36" s="1" t="s">
        <v>49</v>
      </c>
      <c r="P36" s="1" t="s">
        <v>174</v>
      </c>
      <c r="Q36" s="1" t="s">
        <v>51</v>
      </c>
      <c r="R36" s="1" t="s">
        <v>52</v>
      </c>
      <c r="S36" s="1" t="s">
        <v>64</v>
      </c>
      <c r="T36" s="1" t="s">
        <v>143</v>
      </c>
      <c r="U36" s="1" t="s">
        <v>55</v>
      </c>
      <c r="V36" s="1" t="s">
        <v>216</v>
      </c>
      <c r="W36" s="1" t="s">
        <v>49</v>
      </c>
      <c r="X36" s="1" t="s">
        <v>176</v>
      </c>
      <c r="Y36" s="1" t="s">
        <v>49</v>
      </c>
      <c r="Z36" s="1" t="s">
        <v>58</v>
      </c>
      <c r="AA36" s="1" t="s">
        <v>55</v>
      </c>
      <c r="AB36" s="1" t="s">
        <v>59</v>
      </c>
      <c r="AC36" s="1" t="s">
        <v>60</v>
      </c>
      <c r="AD36" s="1" t="s">
        <v>60</v>
      </c>
      <c r="AE36" s="1" t="s">
        <v>49</v>
      </c>
      <c r="AF36" s="1" t="s">
        <v>55</v>
      </c>
      <c r="AG36" s="1" t="s">
        <v>55</v>
      </c>
      <c r="AH36" s="1" t="s">
        <v>55</v>
      </c>
      <c r="AI36" s="1" t="s">
        <v>55</v>
      </c>
      <c r="AJ36" s="1" t="s">
        <v>55</v>
      </c>
      <c r="AK36" s="1" t="s">
        <v>61</v>
      </c>
      <c r="AL36" s="1" t="s">
        <v>177</v>
      </c>
    </row>
    <row r="37" spans="1:38" ht="14.25" customHeight="1">
      <c r="A37" s="1" t="s">
        <v>217</v>
      </c>
      <c r="B37" s="1" t="s">
        <v>218</v>
      </c>
      <c r="C37" s="1" t="s">
        <v>40</v>
      </c>
      <c r="D37" s="1" t="s">
        <v>41</v>
      </c>
      <c r="E37" s="1" t="s">
        <v>219</v>
      </c>
      <c r="F37" s="1" t="s">
        <v>43</v>
      </c>
      <c r="G37" s="1" t="s">
        <v>40</v>
      </c>
      <c r="H37" s="1" t="s">
        <v>44</v>
      </c>
      <c r="I37" s="1" t="s">
        <v>44</v>
      </c>
      <c r="J37" s="1" t="s">
        <v>45</v>
      </c>
      <c r="K37" s="1" t="s">
        <v>44</v>
      </c>
      <c r="L37" s="1" t="s">
        <v>220</v>
      </c>
      <c r="M37" s="1" t="s">
        <v>47</v>
      </c>
      <c r="N37" s="1" t="s">
        <v>48</v>
      </c>
      <c r="O37" s="1" t="s">
        <v>49</v>
      </c>
      <c r="P37" s="1" t="s">
        <v>174</v>
      </c>
      <c r="Q37" s="1" t="s">
        <v>51</v>
      </c>
      <c r="R37" s="1" t="s">
        <v>52</v>
      </c>
      <c r="S37" s="1" t="s">
        <v>64</v>
      </c>
      <c r="T37" s="1" t="s">
        <v>125</v>
      </c>
      <c r="U37" s="1" t="s">
        <v>55</v>
      </c>
      <c r="V37" s="1" t="s">
        <v>221</v>
      </c>
      <c r="W37" s="1" t="s">
        <v>49</v>
      </c>
      <c r="X37" s="1" t="s">
        <v>176</v>
      </c>
      <c r="Y37" s="1" t="s">
        <v>49</v>
      </c>
      <c r="Z37" s="1" t="s">
        <v>58</v>
      </c>
      <c r="AA37" s="1" t="s">
        <v>55</v>
      </c>
      <c r="AB37" s="1" t="s">
        <v>59</v>
      </c>
      <c r="AC37" s="1" t="s">
        <v>60</v>
      </c>
      <c r="AD37" s="1" t="s">
        <v>60</v>
      </c>
      <c r="AE37" s="1" t="s">
        <v>49</v>
      </c>
      <c r="AF37" s="1" t="s">
        <v>55</v>
      </c>
      <c r="AG37" s="1" t="s">
        <v>55</v>
      </c>
      <c r="AH37" s="1" t="s">
        <v>55</v>
      </c>
      <c r="AI37" s="1" t="s">
        <v>55</v>
      </c>
      <c r="AJ37" s="1" t="s">
        <v>55</v>
      </c>
      <c r="AK37" s="1" t="s">
        <v>61</v>
      </c>
      <c r="AL37" s="1" t="s">
        <v>177</v>
      </c>
    </row>
    <row r="38" spans="1:38" ht="14.25" customHeight="1">
      <c r="A38" s="1" t="s">
        <v>222</v>
      </c>
      <c r="B38" s="1" t="s">
        <v>218</v>
      </c>
      <c r="C38" s="1" t="s">
        <v>40</v>
      </c>
      <c r="D38" s="1" t="s">
        <v>41</v>
      </c>
      <c r="E38" s="1" t="s">
        <v>219</v>
      </c>
      <c r="F38" s="1" t="s">
        <v>43</v>
      </c>
      <c r="G38" s="1" t="s">
        <v>40</v>
      </c>
      <c r="H38" s="1" t="s">
        <v>44</v>
      </c>
      <c r="I38" s="1" t="s">
        <v>44</v>
      </c>
      <c r="J38" s="1" t="s">
        <v>45</v>
      </c>
      <c r="K38" s="1" t="s">
        <v>45</v>
      </c>
      <c r="L38" s="1" t="s">
        <v>223</v>
      </c>
      <c r="M38" s="1" t="s">
        <v>224</v>
      </c>
      <c r="N38" s="1" t="s">
        <v>48</v>
      </c>
      <c r="O38" s="1" t="s">
        <v>49</v>
      </c>
      <c r="P38" s="1" t="s">
        <v>174</v>
      </c>
      <c r="Q38" s="1" t="s">
        <v>51</v>
      </c>
      <c r="R38" s="1" t="s">
        <v>52</v>
      </c>
      <c r="S38" s="1" t="s">
        <v>64</v>
      </c>
      <c r="T38" s="1" t="s">
        <v>143</v>
      </c>
      <c r="U38" s="1" t="s">
        <v>55</v>
      </c>
      <c r="V38" s="1" t="s">
        <v>225</v>
      </c>
      <c r="W38" s="1" t="s">
        <v>49</v>
      </c>
      <c r="X38" s="1" t="s">
        <v>176</v>
      </c>
      <c r="Y38" s="1" t="s">
        <v>49</v>
      </c>
      <c r="Z38" s="1" t="s">
        <v>58</v>
      </c>
      <c r="AA38" s="1" t="s">
        <v>55</v>
      </c>
      <c r="AB38" s="1" t="s">
        <v>59</v>
      </c>
      <c r="AC38" s="1" t="s">
        <v>60</v>
      </c>
      <c r="AD38" s="1" t="s">
        <v>60</v>
      </c>
      <c r="AE38" s="1" t="s">
        <v>49</v>
      </c>
      <c r="AF38" s="1" t="s">
        <v>55</v>
      </c>
      <c r="AG38" s="1" t="s">
        <v>55</v>
      </c>
      <c r="AH38" s="1" t="s">
        <v>55</v>
      </c>
      <c r="AI38" s="1" t="s">
        <v>55</v>
      </c>
      <c r="AJ38" s="1" t="s">
        <v>55</v>
      </c>
      <c r="AK38" s="1" t="s">
        <v>61</v>
      </c>
      <c r="AL38" s="1" t="s">
        <v>177</v>
      </c>
    </row>
    <row r="39" spans="1:38" ht="14.25" customHeight="1">
      <c r="A39" s="1" t="s">
        <v>226</v>
      </c>
      <c r="B39" s="1" t="s">
        <v>60</v>
      </c>
      <c r="C39" s="1" t="s">
        <v>40</v>
      </c>
      <c r="D39" s="1" t="s">
        <v>41</v>
      </c>
      <c r="E39" s="1" t="s">
        <v>227</v>
      </c>
      <c r="F39" s="1" t="s">
        <v>43</v>
      </c>
      <c r="G39" s="1" t="s">
        <v>40</v>
      </c>
      <c r="H39" s="1" t="s">
        <v>44</v>
      </c>
      <c r="I39" s="1" t="s">
        <v>44</v>
      </c>
      <c r="J39" s="1" t="s">
        <v>45</v>
      </c>
      <c r="K39" s="1" t="s">
        <v>44</v>
      </c>
      <c r="L39" s="1" t="s">
        <v>55</v>
      </c>
      <c r="M39" s="1" t="s">
        <v>55</v>
      </c>
      <c r="N39" s="1" t="s">
        <v>48</v>
      </c>
      <c r="O39" s="1" t="s">
        <v>49</v>
      </c>
      <c r="P39" s="1" t="s">
        <v>174</v>
      </c>
      <c r="Q39" s="1" t="s">
        <v>51</v>
      </c>
      <c r="R39" s="1" t="s">
        <v>52</v>
      </c>
      <c r="S39" s="1" t="s">
        <v>64</v>
      </c>
      <c r="T39" s="1" t="s">
        <v>54</v>
      </c>
      <c r="U39" s="1" t="s">
        <v>55</v>
      </c>
      <c r="V39" s="1" t="s">
        <v>64</v>
      </c>
      <c r="W39" s="1" t="s">
        <v>49</v>
      </c>
      <c r="X39" s="1" t="s">
        <v>65</v>
      </c>
      <c r="Y39" s="1" t="s">
        <v>66</v>
      </c>
      <c r="Z39" s="1" t="s">
        <v>58</v>
      </c>
      <c r="AA39" s="1" t="s">
        <v>55</v>
      </c>
      <c r="AB39" s="1" t="s">
        <v>59</v>
      </c>
      <c r="AC39" s="1" t="s">
        <v>60</v>
      </c>
      <c r="AD39" s="1" t="s">
        <v>60</v>
      </c>
      <c r="AE39" s="1" t="s">
        <v>49</v>
      </c>
      <c r="AF39" s="1" t="s">
        <v>55</v>
      </c>
      <c r="AG39" s="1" t="s">
        <v>55</v>
      </c>
      <c r="AH39" s="1" t="s">
        <v>55</v>
      </c>
      <c r="AI39" s="1" t="s">
        <v>55</v>
      </c>
      <c r="AJ39" s="1" t="s">
        <v>55</v>
      </c>
      <c r="AK39" s="1" t="s">
        <v>61</v>
      </c>
      <c r="AL39" s="1" t="s">
        <v>177</v>
      </c>
    </row>
    <row r="40" spans="1:38" ht="14.25" customHeight="1">
      <c r="A40" s="1" t="s">
        <v>228</v>
      </c>
      <c r="B40" s="1" t="s">
        <v>229</v>
      </c>
      <c r="C40" s="1" t="s">
        <v>40</v>
      </c>
      <c r="D40" s="1" t="s">
        <v>41</v>
      </c>
      <c r="E40" s="1" t="s">
        <v>230</v>
      </c>
      <c r="F40" s="1" t="s">
        <v>43</v>
      </c>
      <c r="G40" s="1" t="s">
        <v>40</v>
      </c>
      <c r="H40" s="1" t="s">
        <v>44</v>
      </c>
      <c r="I40" s="1" t="s">
        <v>44</v>
      </c>
      <c r="J40" s="1" t="s">
        <v>45</v>
      </c>
      <c r="K40" s="1" t="s">
        <v>44</v>
      </c>
      <c r="L40" s="1" t="s">
        <v>231</v>
      </c>
      <c r="M40" s="1" t="s">
        <v>89</v>
      </c>
      <c r="N40" s="1" t="s">
        <v>48</v>
      </c>
      <c r="O40" s="1" t="s">
        <v>49</v>
      </c>
      <c r="P40" s="1" t="s">
        <v>187</v>
      </c>
      <c r="Q40" s="1" t="s">
        <v>51</v>
      </c>
      <c r="R40" s="1" t="s">
        <v>52</v>
      </c>
      <c r="S40" s="1" t="s">
        <v>64</v>
      </c>
      <c r="T40" s="1" t="s">
        <v>143</v>
      </c>
      <c r="U40" s="1" t="s">
        <v>55</v>
      </c>
      <c r="V40" s="1" t="s">
        <v>232</v>
      </c>
      <c r="W40" s="1" t="s">
        <v>49</v>
      </c>
      <c r="X40" s="1" t="s">
        <v>176</v>
      </c>
      <c r="Y40" s="1" t="s">
        <v>49</v>
      </c>
      <c r="Z40" s="1" t="s">
        <v>58</v>
      </c>
      <c r="AA40" s="1" t="s">
        <v>55</v>
      </c>
      <c r="AB40" s="1" t="s">
        <v>59</v>
      </c>
      <c r="AC40" s="1" t="s">
        <v>60</v>
      </c>
      <c r="AD40" s="1" t="s">
        <v>60</v>
      </c>
      <c r="AE40" s="1" t="s">
        <v>49</v>
      </c>
      <c r="AF40" s="1" t="s">
        <v>55</v>
      </c>
      <c r="AG40" s="1" t="s">
        <v>55</v>
      </c>
      <c r="AH40" s="1" t="s">
        <v>55</v>
      </c>
      <c r="AI40" s="1" t="s">
        <v>55</v>
      </c>
      <c r="AJ40" s="1" t="s">
        <v>55</v>
      </c>
      <c r="AK40" s="1" t="s">
        <v>61</v>
      </c>
      <c r="AL40" s="1" t="s">
        <v>177</v>
      </c>
    </row>
    <row r="41" spans="1:38" ht="14.25" customHeight="1">
      <c r="A41" s="1" t="s">
        <v>233</v>
      </c>
      <c r="B41" s="1" t="s">
        <v>229</v>
      </c>
      <c r="C41" s="1" t="s">
        <v>40</v>
      </c>
      <c r="D41" s="1" t="s">
        <v>41</v>
      </c>
      <c r="E41" s="1" t="s">
        <v>230</v>
      </c>
      <c r="F41" s="1" t="s">
        <v>43</v>
      </c>
      <c r="G41" s="1" t="s">
        <v>40</v>
      </c>
      <c r="H41" s="1" t="s">
        <v>44</v>
      </c>
      <c r="I41" s="1" t="s">
        <v>44</v>
      </c>
      <c r="J41" s="1" t="s">
        <v>45</v>
      </c>
      <c r="K41" s="1" t="s">
        <v>44</v>
      </c>
      <c r="L41" s="1" t="s">
        <v>234</v>
      </c>
      <c r="M41" s="1" t="s">
        <v>124</v>
      </c>
      <c r="N41" s="1" t="s">
        <v>48</v>
      </c>
      <c r="O41" s="1" t="s">
        <v>49</v>
      </c>
      <c r="P41" s="1" t="s">
        <v>187</v>
      </c>
      <c r="Q41" s="1" t="s">
        <v>51</v>
      </c>
      <c r="R41" s="1" t="s">
        <v>52</v>
      </c>
      <c r="S41" s="1" t="s">
        <v>64</v>
      </c>
      <c r="T41" s="1" t="s">
        <v>143</v>
      </c>
      <c r="U41" s="1" t="s">
        <v>55</v>
      </c>
      <c r="V41" s="1" t="s">
        <v>235</v>
      </c>
      <c r="W41" s="1" t="s">
        <v>49</v>
      </c>
      <c r="X41" s="1" t="s">
        <v>176</v>
      </c>
      <c r="Y41" s="1" t="s">
        <v>49</v>
      </c>
      <c r="Z41" s="1" t="s">
        <v>58</v>
      </c>
      <c r="AA41" s="1" t="s">
        <v>55</v>
      </c>
      <c r="AB41" s="1" t="s">
        <v>59</v>
      </c>
      <c r="AC41" s="1" t="s">
        <v>60</v>
      </c>
      <c r="AD41" s="1" t="s">
        <v>60</v>
      </c>
      <c r="AE41" s="1" t="s">
        <v>49</v>
      </c>
      <c r="AF41" s="1" t="s">
        <v>55</v>
      </c>
      <c r="AG41" s="1" t="s">
        <v>55</v>
      </c>
      <c r="AH41" s="1" t="s">
        <v>55</v>
      </c>
      <c r="AI41" s="1" t="s">
        <v>55</v>
      </c>
      <c r="AJ41" s="1" t="s">
        <v>55</v>
      </c>
      <c r="AK41" s="1" t="s">
        <v>61</v>
      </c>
      <c r="AL41" s="1" t="s">
        <v>177</v>
      </c>
    </row>
    <row r="42" spans="1:38" ht="14.25" customHeight="1">
      <c r="A42" s="1" t="s">
        <v>236</v>
      </c>
      <c r="B42" s="1" t="s">
        <v>229</v>
      </c>
      <c r="C42" s="1" t="s">
        <v>40</v>
      </c>
      <c r="D42" s="1" t="s">
        <v>41</v>
      </c>
      <c r="E42" s="1" t="s">
        <v>230</v>
      </c>
      <c r="F42" s="1" t="s">
        <v>43</v>
      </c>
      <c r="G42" s="1" t="s">
        <v>40</v>
      </c>
      <c r="H42" s="1" t="s">
        <v>44</v>
      </c>
      <c r="I42" s="1" t="s">
        <v>44</v>
      </c>
      <c r="J42" s="1" t="s">
        <v>45</v>
      </c>
      <c r="K42" s="1" t="s">
        <v>45</v>
      </c>
      <c r="L42" s="1" t="s">
        <v>237</v>
      </c>
      <c r="M42" s="1" t="s">
        <v>238</v>
      </c>
      <c r="N42" s="1" t="s">
        <v>48</v>
      </c>
      <c r="O42" s="1" t="s">
        <v>49</v>
      </c>
      <c r="P42" s="1" t="s">
        <v>187</v>
      </c>
      <c r="Q42" s="1" t="s">
        <v>51</v>
      </c>
      <c r="R42" s="1" t="s">
        <v>52</v>
      </c>
      <c r="S42" s="1" t="s">
        <v>64</v>
      </c>
      <c r="T42" s="1" t="s">
        <v>143</v>
      </c>
      <c r="U42" s="1" t="s">
        <v>55</v>
      </c>
      <c r="V42" s="1" t="s">
        <v>239</v>
      </c>
      <c r="W42" s="1" t="s">
        <v>49</v>
      </c>
      <c r="X42" s="1" t="s">
        <v>176</v>
      </c>
      <c r="Y42" s="1" t="s">
        <v>49</v>
      </c>
      <c r="Z42" s="1" t="s">
        <v>58</v>
      </c>
      <c r="AA42" s="1" t="s">
        <v>55</v>
      </c>
      <c r="AB42" s="1" t="s">
        <v>59</v>
      </c>
      <c r="AC42" s="1" t="s">
        <v>60</v>
      </c>
      <c r="AD42" s="1" t="s">
        <v>60</v>
      </c>
      <c r="AE42" s="1" t="s">
        <v>49</v>
      </c>
      <c r="AF42" s="1" t="s">
        <v>55</v>
      </c>
      <c r="AG42" s="1" t="s">
        <v>55</v>
      </c>
      <c r="AH42" s="1" t="s">
        <v>55</v>
      </c>
      <c r="AI42" s="1" t="s">
        <v>55</v>
      </c>
      <c r="AJ42" s="1" t="s">
        <v>55</v>
      </c>
      <c r="AK42" s="1" t="s">
        <v>61</v>
      </c>
      <c r="AL42" s="1" t="s">
        <v>177</v>
      </c>
    </row>
    <row r="43" spans="1:38" ht="14.25" customHeight="1">
      <c r="A43" s="1" t="s">
        <v>240</v>
      </c>
      <c r="B43" s="1" t="s">
        <v>241</v>
      </c>
      <c r="C43" s="1" t="s">
        <v>40</v>
      </c>
      <c r="D43" s="1" t="s">
        <v>41</v>
      </c>
      <c r="E43" s="1" t="s">
        <v>242</v>
      </c>
      <c r="F43" s="1" t="s">
        <v>43</v>
      </c>
      <c r="G43" s="1" t="s">
        <v>40</v>
      </c>
      <c r="H43" s="1" t="s">
        <v>44</v>
      </c>
      <c r="I43" s="1" t="s">
        <v>44</v>
      </c>
      <c r="J43" s="1" t="s">
        <v>45</v>
      </c>
      <c r="K43" s="1" t="s">
        <v>44</v>
      </c>
      <c r="L43" s="1" t="s">
        <v>243</v>
      </c>
      <c r="M43" s="1" t="s">
        <v>89</v>
      </c>
      <c r="N43" s="1" t="s">
        <v>48</v>
      </c>
      <c r="O43" s="1" t="s">
        <v>49</v>
      </c>
      <c r="P43" s="1" t="s">
        <v>187</v>
      </c>
      <c r="Q43" s="1" t="s">
        <v>51</v>
      </c>
      <c r="R43" s="1" t="s">
        <v>52</v>
      </c>
      <c r="S43" s="1" t="s">
        <v>64</v>
      </c>
      <c r="T43" s="1" t="s">
        <v>143</v>
      </c>
      <c r="U43" s="1" t="s">
        <v>55</v>
      </c>
      <c r="V43" s="1" t="s">
        <v>244</v>
      </c>
      <c r="W43" s="1" t="s">
        <v>49</v>
      </c>
      <c r="X43" s="1" t="s">
        <v>176</v>
      </c>
      <c r="Y43" s="1" t="s">
        <v>49</v>
      </c>
      <c r="Z43" s="1" t="s">
        <v>58</v>
      </c>
      <c r="AA43" s="1" t="s">
        <v>55</v>
      </c>
      <c r="AB43" s="1" t="s">
        <v>59</v>
      </c>
      <c r="AC43" s="1" t="s">
        <v>60</v>
      </c>
      <c r="AD43" s="1" t="s">
        <v>60</v>
      </c>
      <c r="AE43" s="1" t="s">
        <v>49</v>
      </c>
      <c r="AF43" s="1" t="s">
        <v>55</v>
      </c>
      <c r="AG43" s="1" t="s">
        <v>55</v>
      </c>
      <c r="AH43" s="1" t="s">
        <v>55</v>
      </c>
      <c r="AI43" s="1" t="s">
        <v>55</v>
      </c>
      <c r="AJ43" s="1" t="s">
        <v>55</v>
      </c>
      <c r="AK43" s="1" t="s">
        <v>61</v>
      </c>
      <c r="AL43" s="1" t="s">
        <v>177</v>
      </c>
    </row>
    <row r="44" spans="1:38" ht="14.25" customHeight="1">
      <c r="A44" s="1" t="s">
        <v>245</v>
      </c>
      <c r="B44" s="1" t="s">
        <v>241</v>
      </c>
      <c r="C44" s="1" t="s">
        <v>40</v>
      </c>
      <c r="D44" s="1" t="s">
        <v>41</v>
      </c>
      <c r="E44" s="1" t="s">
        <v>242</v>
      </c>
      <c r="F44" s="1" t="s">
        <v>55</v>
      </c>
      <c r="G44" s="1" t="s">
        <v>40</v>
      </c>
      <c r="H44" s="1" t="s">
        <v>44</v>
      </c>
      <c r="I44" s="1" t="s">
        <v>44</v>
      </c>
      <c r="J44" s="1" t="s">
        <v>45</v>
      </c>
      <c r="K44" s="1" t="s">
        <v>44</v>
      </c>
      <c r="L44" s="1" t="s">
        <v>246</v>
      </c>
      <c r="M44" s="1" t="s">
        <v>124</v>
      </c>
      <c r="N44" s="1" t="s">
        <v>48</v>
      </c>
      <c r="O44" s="1" t="s">
        <v>49</v>
      </c>
      <c r="P44" s="1" t="s">
        <v>187</v>
      </c>
      <c r="Q44" s="1" t="s">
        <v>51</v>
      </c>
      <c r="R44" s="1" t="s">
        <v>52</v>
      </c>
      <c r="S44" s="1" t="s">
        <v>64</v>
      </c>
      <c r="T44" s="1" t="s">
        <v>125</v>
      </c>
      <c r="U44" s="1" t="s">
        <v>55</v>
      </c>
      <c r="V44" s="1" t="s">
        <v>247</v>
      </c>
      <c r="W44" s="1" t="s">
        <v>49</v>
      </c>
      <c r="X44" s="1" t="s">
        <v>176</v>
      </c>
      <c r="Y44" s="1" t="s">
        <v>49</v>
      </c>
      <c r="Z44" s="1" t="s">
        <v>58</v>
      </c>
      <c r="AA44" s="1" t="s">
        <v>55</v>
      </c>
      <c r="AB44" s="1" t="s">
        <v>59</v>
      </c>
      <c r="AC44" s="1" t="s">
        <v>60</v>
      </c>
      <c r="AD44" s="1" t="s">
        <v>60</v>
      </c>
      <c r="AE44" s="1" t="s">
        <v>49</v>
      </c>
      <c r="AF44" s="1" t="s">
        <v>55</v>
      </c>
      <c r="AG44" s="1" t="s">
        <v>55</v>
      </c>
      <c r="AH44" s="1" t="s">
        <v>55</v>
      </c>
      <c r="AI44" s="1" t="s">
        <v>55</v>
      </c>
      <c r="AJ44" s="1" t="s">
        <v>55</v>
      </c>
      <c r="AK44" s="1" t="s">
        <v>61</v>
      </c>
      <c r="AL44" s="1" t="s">
        <v>177</v>
      </c>
    </row>
    <row r="45" spans="1:38" ht="14.25" customHeight="1">
      <c r="A45" s="1" t="s">
        <v>248</v>
      </c>
      <c r="B45" s="1" t="s">
        <v>241</v>
      </c>
      <c r="C45" s="1" t="s">
        <v>40</v>
      </c>
      <c r="D45" s="1" t="s">
        <v>41</v>
      </c>
      <c r="E45" s="1" t="s">
        <v>242</v>
      </c>
      <c r="F45" s="1" t="s">
        <v>55</v>
      </c>
      <c r="G45" s="1" t="s">
        <v>40</v>
      </c>
      <c r="H45" s="1" t="s">
        <v>44</v>
      </c>
      <c r="I45" s="1" t="s">
        <v>44</v>
      </c>
      <c r="J45" s="1" t="s">
        <v>45</v>
      </c>
      <c r="K45" s="1" t="s">
        <v>45</v>
      </c>
      <c r="L45" s="1" t="s">
        <v>249</v>
      </c>
      <c r="M45" s="1" t="s">
        <v>238</v>
      </c>
      <c r="N45" s="1" t="s">
        <v>48</v>
      </c>
      <c r="O45" s="1" t="s">
        <v>49</v>
      </c>
      <c r="P45" s="1" t="s">
        <v>187</v>
      </c>
      <c r="Q45" s="1" t="s">
        <v>51</v>
      </c>
      <c r="R45" s="1" t="s">
        <v>52</v>
      </c>
      <c r="S45" s="1" t="s">
        <v>64</v>
      </c>
      <c r="T45" s="1" t="s">
        <v>125</v>
      </c>
      <c r="U45" s="1" t="s">
        <v>55</v>
      </c>
      <c r="V45" s="1" t="s">
        <v>250</v>
      </c>
      <c r="W45" s="1" t="s">
        <v>49</v>
      </c>
      <c r="X45" s="1" t="s">
        <v>176</v>
      </c>
      <c r="Y45" s="1" t="s">
        <v>49</v>
      </c>
      <c r="Z45" s="1" t="s">
        <v>58</v>
      </c>
      <c r="AA45" s="1" t="s">
        <v>55</v>
      </c>
      <c r="AB45" s="1" t="s">
        <v>59</v>
      </c>
      <c r="AC45" s="1" t="s">
        <v>60</v>
      </c>
      <c r="AD45" s="1" t="s">
        <v>60</v>
      </c>
      <c r="AE45" s="1" t="s">
        <v>49</v>
      </c>
      <c r="AF45" s="1" t="s">
        <v>55</v>
      </c>
      <c r="AG45" s="1" t="s">
        <v>55</v>
      </c>
      <c r="AH45" s="1" t="s">
        <v>55</v>
      </c>
      <c r="AI45" s="1" t="s">
        <v>55</v>
      </c>
      <c r="AJ45" s="1" t="s">
        <v>55</v>
      </c>
      <c r="AK45" s="1" t="s">
        <v>61</v>
      </c>
      <c r="AL45" s="1" t="s">
        <v>177</v>
      </c>
    </row>
    <row r="46" spans="1:38" ht="14.25" customHeight="1">
      <c r="A46" s="1" t="s">
        <v>251</v>
      </c>
      <c r="B46" s="1" t="s">
        <v>252</v>
      </c>
      <c r="C46" s="1" t="s">
        <v>40</v>
      </c>
      <c r="D46" s="1" t="s">
        <v>41</v>
      </c>
      <c r="E46" s="1" t="s">
        <v>253</v>
      </c>
      <c r="F46" s="1" t="s">
        <v>43</v>
      </c>
      <c r="G46" s="1" t="s">
        <v>40</v>
      </c>
      <c r="H46" s="1" t="s">
        <v>44</v>
      </c>
      <c r="I46" s="1" t="s">
        <v>44</v>
      </c>
      <c r="J46" s="1" t="s">
        <v>45</v>
      </c>
      <c r="K46" s="1" t="s">
        <v>45</v>
      </c>
      <c r="L46" s="1" t="s">
        <v>254</v>
      </c>
      <c r="M46" s="1" t="s">
        <v>47</v>
      </c>
      <c r="N46" s="1" t="s">
        <v>48</v>
      </c>
      <c r="O46" s="1" t="s">
        <v>49</v>
      </c>
      <c r="P46" s="1" t="s">
        <v>174</v>
      </c>
      <c r="Q46" s="1" t="s">
        <v>51</v>
      </c>
      <c r="R46" s="1" t="s">
        <v>52</v>
      </c>
      <c r="S46" s="1" t="s">
        <v>64</v>
      </c>
      <c r="T46" s="1" t="s">
        <v>143</v>
      </c>
      <c r="U46" s="1" t="s">
        <v>55</v>
      </c>
      <c r="V46" s="1" t="s">
        <v>255</v>
      </c>
      <c r="W46" s="1" t="s">
        <v>49</v>
      </c>
      <c r="X46" s="1" t="s">
        <v>176</v>
      </c>
      <c r="Y46" s="1" t="s">
        <v>49</v>
      </c>
      <c r="Z46" s="1" t="s">
        <v>58</v>
      </c>
      <c r="AA46" s="1" t="s">
        <v>55</v>
      </c>
      <c r="AB46" s="1" t="s">
        <v>59</v>
      </c>
      <c r="AC46" s="1" t="s">
        <v>60</v>
      </c>
      <c r="AD46" s="1" t="s">
        <v>60</v>
      </c>
      <c r="AE46" s="1" t="s">
        <v>49</v>
      </c>
      <c r="AF46" s="1" t="s">
        <v>55</v>
      </c>
      <c r="AG46" s="1" t="s">
        <v>55</v>
      </c>
      <c r="AH46" s="1" t="s">
        <v>55</v>
      </c>
      <c r="AI46" s="1" t="s">
        <v>55</v>
      </c>
      <c r="AJ46" s="1" t="s">
        <v>55</v>
      </c>
      <c r="AK46" s="1" t="s">
        <v>61</v>
      </c>
      <c r="AL46" s="1" t="s">
        <v>177</v>
      </c>
    </row>
    <row r="47" spans="1:38" ht="14.25" customHeight="1">
      <c r="A47" s="1" t="s">
        <v>256</v>
      </c>
      <c r="B47" s="1" t="s">
        <v>252</v>
      </c>
      <c r="C47" s="1" t="s">
        <v>40</v>
      </c>
      <c r="D47" s="1" t="s">
        <v>41</v>
      </c>
      <c r="E47" s="1" t="s">
        <v>253</v>
      </c>
      <c r="F47" s="1" t="s">
        <v>43</v>
      </c>
      <c r="G47" s="1" t="s">
        <v>40</v>
      </c>
      <c r="H47" s="1" t="s">
        <v>44</v>
      </c>
      <c r="I47" s="1" t="s">
        <v>44</v>
      </c>
      <c r="J47" s="1" t="s">
        <v>45</v>
      </c>
      <c r="K47" s="1" t="s">
        <v>44</v>
      </c>
      <c r="L47" s="1" t="s">
        <v>257</v>
      </c>
      <c r="M47" s="1" t="s">
        <v>224</v>
      </c>
      <c r="N47" s="1" t="s">
        <v>48</v>
      </c>
      <c r="O47" s="1" t="s">
        <v>49</v>
      </c>
      <c r="P47" s="1" t="s">
        <v>174</v>
      </c>
      <c r="Q47" s="1" t="s">
        <v>51</v>
      </c>
      <c r="R47" s="1" t="s">
        <v>52</v>
      </c>
      <c r="S47" s="1" t="s">
        <v>64</v>
      </c>
      <c r="T47" s="1" t="s">
        <v>143</v>
      </c>
      <c r="U47" s="1" t="s">
        <v>55</v>
      </c>
      <c r="V47" s="1" t="s">
        <v>258</v>
      </c>
      <c r="W47" s="1" t="s">
        <v>49</v>
      </c>
      <c r="X47" s="1" t="s">
        <v>176</v>
      </c>
      <c r="Y47" s="1" t="s">
        <v>49</v>
      </c>
      <c r="Z47" s="1" t="s">
        <v>58</v>
      </c>
      <c r="AA47" s="1" t="s">
        <v>55</v>
      </c>
      <c r="AB47" s="1" t="s">
        <v>59</v>
      </c>
      <c r="AC47" s="1" t="s">
        <v>60</v>
      </c>
      <c r="AD47" s="1" t="s">
        <v>60</v>
      </c>
      <c r="AE47" s="1" t="s">
        <v>49</v>
      </c>
      <c r="AF47" s="1" t="s">
        <v>55</v>
      </c>
      <c r="AG47" s="1" t="s">
        <v>55</v>
      </c>
      <c r="AH47" s="1" t="s">
        <v>55</v>
      </c>
      <c r="AI47" s="1" t="s">
        <v>55</v>
      </c>
      <c r="AJ47" s="1" t="s">
        <v>55</v>
      </c>
      <c r="AK47" s="1" t="s">
        <v>61</v>
      </c>
      <c r="AL47" s="1" t="s">
        <v>177</v>
      </c>
    </row>
    <row r="48" spans="1:38" ht="14.25" customHeight="1">
      <c r="A48" s="1" t="s">
        <v>259</v>
      </c>
      <c r="B48" s="1" t="s">
        <v>252</v>
      </c>
      <c r="C48" s="1" t="s">
        <v>40</v>
      </c>
      <c r="D48" s="1" t="s">
        <v>41</v>
      </c>
      <c r="E48" s="1" t="s">
        <v>253</v>
      </c>
      <c r="F48" s="1" t="s">
        <v>43</v>
      </c>
      <c r="G48" s="1" t="s">
        <v>40</v>
      </c>
      <c r="H48" s="1" t="s">
        <v>44</v>
      </c>
      <c r="I48" s="1" t="s">
        <v>44</v>
      </c>
      <c r="J48" s="1" t="s">
        <v>45</v>
      </c>
      <c r="K48" s="1" t="s">
        <v>44</v>
      </c>
      <c r="L48" s="1" t="s">
        <v>260</v>
      </c>
      <c r="M48" s="1" t="s">
        <v>116</v>
      </c>
      <c r="N48" s="1" t="s">
        <v>48</v>
      </c>
      <c r="O48" s="1" t="s">
        <v>49</v>
      </c>
      <c r="P48" s="1" t="s">
        <v>174</v>
      </c>
      <c r="Q48" s="1" t="s">
        <v>51</v>
      </c>
      <c r="R48" s="1" t="s">
        <v>52</v>
      </c>
      <c r="S48" s="1" t="s">
        <v>64</v>
      </c>
      <c r="T48" s="1" t="s">
        <v>143</v>
      </c>
      <c r="U48" s="1" t="s">
        <v>55</v>
      </c>
      <c r="V48" s="1" t="s">
        <v>261</v>
      </c>
      <c r="W48" s="1" t="s">
        <v>49</v>
      </c>
      <c r="X48" s="1" t="s">
        <v>176</v>
      </c>
      <c r="Y48" s="1" t="s">
        <v>49</v>
      </c>
      <c r="Z48" s="1" t="s">
        <v>58</v>
      </c>
      <c r="AA48" s="1" t="s">
        <v>55</v>
      </c>
      <c r="AB48" s="1" t="s">
        <v>59</v>
      </c>
      <c r="AC48" s="1" t="s">
        <v>60</v>
      </c>
      <c r="AD48" s="1" t="s">
        <v>60</v>
      </c>
      <c r="AE48" s="1" t="s">
        <v>49</v>
      </c>
      <c r="AF48" s="1" t="s">
        <v>55</v>
      </c>
      <c r="AG48" s="1" t="s">
        <v>55</v>
      </c>
      <c r="AH48" s="1" t="s">
        <v>55</v>
      </c>
      <c r="AI48" s="1" t="s">
        <v>55</v>
      </c>
      <c r="AJ48" s="1" t="s">
        <v>55</v>
      </c>
      <c r="AK48" s="1" t="s">
        <v>61</v>
      </c>
      <c r="AL48" s="1" t="s">
        <v>177</v>
      </c>
    </row>
    <row r="49" spans="1:38" ht="14.25" customHeight="1">
      <c r="A49" s="1" t="s">
        <v>262</v>
      </c>
      <c r="B49" s="1" t="s">
        <v>252</v>
      </c>
      <c r="C49" s="1" t="s">
        <v>40</v>
      </c>
      <c r="D49" s="1" t="s">
        <v>41</v>
      </c>
      <c r="E49" s="1" t="s">
        <v>253</v>
      </c>
      <c r="F49" s="1" t="s">
        <v>43</v>
      </c>
      <c r="G49" s="1" t="s">
        <v>40</v>
      </c>
      <c r="H49" s="1" t="s">
        <v>44</v>
      </c>
      <c r="I49" s="1" t="s">
        <v>44</v>
      </c>
      <c r="J49" s="1" t="s">
        <v>45</v>
      </c>
      <c r="K49" s="1" t="s">
        <v>44</v>
      </c>
      <c r="L49" s="1" t="s">
        <v>263</v>
      </c>
      <c r="M49" s="1" t="s">
        <v>89</v>
      </c>
      <c r="N49" s="1" t="s">
        <v>48</v>
      </c>
      <c r="O49" s="1" t="s">
        <v>49</v>
      </c>
      <c r="P49" s="1" t="s">
        <v>174</v>
      </c>
      <c r="Q49" s="1" t="s">
        <v>51</v>
      </c>
      <c r="R49" s="1" t="s">
        <v>52</v>
      </c>
      <c r="S49" s="1" t="s">
        <v>64</v>
      </c>
      <c r="T49" s="1" t="s">
        <v>143</v>
      </c>
      <c r="U49" s="1" t="s">
        <v>55</v>
      </c>
      <c r="V49" s="1" t="s">
        <v>264</v>
      </c>
      <c r="W49" s="1" t="s">
        <v>49</v>
      </c>
      <c r="X49" s="1" t="s">
        <v>176</v>
      </c>
      <c r="Y49" s="1" t="s">
        <v>49</v>
      </c>
      <c r="Z49" s="1" t="s">
        <v>58</v>
      </c>
      <c r="AA49" s="1" t="s">
        <v>55</v>
      </c>
      <c r="AB49" s="1" t="s">
        <v>59</v>
      </c>
      <c r="AC49" s="1" t="s">
        <v>60</v>
      </c>
      <c r="AD49" s="1" t="s">
        <v>60</v>
      </c>
      <c r="AE49" s="1" t="s">
        <v>49</v>
      </c>
      <c r="AF49" s="1" t="s">
        <v>55</v>
      </c>
      <c r="AG49" s="1" t="s">
        <v>55</v>
      </c>
      <c r="AH49" s="1" t="s">
        <v>55</v>
      </c>
      <c r="AI49" s="1" t="s">
        <v>55</v>
      </c>
      <c r="AJ49" s="1" t="s">
        <v>55</v>
      </c>
      <c r="AK49" s="1" t="s">
        <v>61</v>
      </c>
      <c r="AL49" s="1" t="s">
        <v>177</v>
      </c>
    </row>
    <row r="50" spans="1:38" ht="14.25" customHeight="1">
      <c r="A50" s="1" t="s">
        <v>265</v>
      </c>
      <c r="B50" s="1" t="s">
        <v>266</v>
      </c>
      <c r="C50" s="1" t="s">
        <v>40</v>
      </c>
      <c r="D50" s="1" t="s">
        <v>41</v>
      </c>
      <c r="E50" s="1" t="s">
        <v>267</v>
      </c>
      <c r="F50" s="1" t="s">
        <v>55</v>
      </c>
      <c r="G50" s="1" t="s">
        <v>40</v>
      </c>
      <c r="H50" s="1" t="s">
        <v>44</v>
      </c>
      <c r="I50" s="1" t="s">
        <v>44</v>
      </c>
      <c r="J50" s="1" t="s">
        <v>45</v>
      </c>
      <c r="K50" s="1" t="s">
        <v>45</v>
      </c>
      <c r="L50" s="1" t="s">
        <v>268</v>
      </c>
      <c r="M50" s="1" t="s">
        <v>47</v>
      </c>
      <c r="N50" s="1" t="s">
        <v>48</v>
      </c>
      <c r="O50" s="1" t="s">
        <v>49</v>
      </c>
      <c r="P50" s="1" t="s">
        <v>174</v>
      </c>
      <c r="Q50" s="1" t="s">
        <v>51</v>
      </c>
      <c r="R50" s="1" t="s">
        <v>52</v>
      </c>
      <c r="S50" s="1" t="s">
        <v>64</v>
      </c>
      <c r="T50" s="1" t="s">
        <v>125</v>
      </c>
      <c r="U50" s="1" t="s">
        <v>55</v>
      </c>
      <c r="V50" s="1" t="s">
        <v>269</v>
      </c>
      <c r="W50" s="1" t="s">
        <v>49</v>
      </c>
      <c r="X50" s="1" t="s">
        <v>176</v>
      </c>
      <c r="Y50" s="1" t="s">
        <v>49</v>
      </c>
      <c r="Z50" s="1" t="s">
        <v>58</v>
      </c>
      <c r="AA50" s="1" t="s">
        <v>55</v>
      </c>
      <c r="AB50" s="1" t="s">
        <v>59</v>
      </c>
      <c r="AC50" s="1" t="s">
        <v>60</v>
      </c>
      <c r="AD50" s="1" t="s">
        <v>60</v>
      </c>
      <c r="AE50" s="1" t="s">
        <v>49</v>
      </c>
      <c r="AF50" s="1" t="s">
        <v>55</v>
      </c>
      <c r="AG50" s="1" t="s">
        <v>55</v>
      </c>
      <c r="AH50" s="1" t="s">
        <v>55</v>
      </c>
      <c r="AI50" s="1" t="s">
        <v>55</v>
      </c>
      <c r="AJ50" s="1" t="s">
        <v>55</v>
      </c>
      <c r="AK50" s="1" t="s">
        <v>61</v>
      </c>
      <c r="AL50" s="1" t="s">
        <v>177</v>
      </c>
    </row>
    <row r="51" spans="1:38" ht="14.25" customHeight="1">
      <c r="A51" s="1" t="s">
        <v>270</v>
      </c>
      <c r="B51" s="1" t="s">
        <v>266</v>
      </c>
      <c r="C51" s="1" t="s">
        <v>40</v>
      </c>
      <c r="D51" s="1" t="s">
        <v>41</v>
      </c>
      <c r="E51" s="1" t="s">
        <v>267</v>
      </c>
      <c r="F51" s="1" t="s">
        <v>55</v>
      </c>
      <c r="G51" s="1" t="s">
        <v>40</v>
      </c>
      <c r="H51" s="1" t="s">
        <v>44</v>
      </c>
      <c r="I51" s="1" t="s">
        <v>44</v>
      </c>
      <c r="J51" s="1" t="s">
        <v>45</v>
      </c>
      <c r="K51" s="1" t="s">
        <v>44</v>
      </c>
      <c r="L51" s="1" t="s">
        <v>271</v>
      </c>
      <c r="M51" s="1" t="s">
        <v>224</v>
      </c>
      <c r="N51" s="1" t="s">
        <v>48</v>
      </c>
      <c r="O51" s="1" t="s">
        <v>49</v>
      </c>
      <c r="P51" s="1" t="s">
        <v>174</v>
      </c>
      <c r="Q51" s="1" t="s">
        <v>51</v>
      </c>
      <c r="R51" s="1" t="s">
        <v>52</v>
      </c>
      <c r="S51" s="1" t="s">
        <v>64</v>
      </c>
      <c r="T51" s="1" t="s">
        <v>125</v>
      </c>
      <c r="U51" s="1" t="s">
        <v>55</v>
      </c>
      <c r="V51" s="1" t="s">
        <v>272</v>
      </c>
      <c r="W51" s="1" t="s">
        <v>49</v>
      </c>
      <c r="X51" s="1" t="s">
        <v>176</v>
      </c>
      <c r="Y51" s="1" t="s">
        <v>49</v>
      </c>
      <c r="Z51" s="1" t="s">
        <v>58</v>
      </c>
      <c r="AA51" s="1" t="s">
        <v>55</v>
      </c>
      <c r="AB51" s="1" t="s">
        <v>59</v>
      </c>
      <c r="AC51" s="1" t="s">
        <v>60</v>
      </c>
      <c r="AD51" s="1" t="s">
        <v>60</v>
      </c>
      <c r="AE51" s="1" t="s">
        <v>49</v>
      </c>
      <c r="AF51" s="1" t="s">
        <v>55</v>
      </c>
      <c r="AG51" s="1" t="s">
        <v>55</v>
      </c>
      <c r="AH51" s="1" t="s">
        <v>55</v>
      </c>
      <c r="AI51" s="1" t="s">
        <v>55</v>
      </c>
      <c r="AJ51" s="1" t="s">
        <v>55</v>
      </c>
      <c r="AK51" s="1" t="s">
        <v>61</v>
      </c>
      <c r="AL51" s="1" t="s">
        <v>177</v>
      </c>
    </row>
    <row r="52" spans="1:38" ht="14.25" customHeight="1">
      <c r="A52" s="1" t="s">
        <v>273</v>
      </c>
      <c r="B52" s="1" t="s">
        <v>266</v>
      </c>
      <c r="C52" s="1" t="s">
        <v>40</v>
      </c>
      <c r="D52" s="1" t="s">
        <v>41</v>
      </c>
      <c r="E52" s="1" t="s">
        <v>267</v>
      </c>
      <c r="F52" s="1" t="s">
        <v>43</v>
      </c>
      <c r="G52" s="1" t="s">
        <v>40</v>
      </c>
      <c r="H52" s="1" t="s">
        <v>44</v>
      </c>
      <c r="I52" s="1" t="s">
        <v>44</v>
      </c>
      <c r="J52" s="1" t="s">
        <v>45</v>
      </c>
      <c r="K52" s="1" t="s">
        <v>44</v>
      </c>
      <c r="L52" s="1" t="s">
        <v>274</v>
      </c>
      <c r="M52" s="1" t="s">
        <v>116</v>
      </c>
      <c r="N52" s="1" t="s">
        <v>48</v>
      </c>
      <c r="O52" s="1" t="s">
        <v>49</v>
      </c>
      <c r="P52" s="1" t="s">
        <v>174</v>
      </c>
      <c r="Q52" s="1" t="s">
        <v>51</v>
      </c>
      <c r="R52" s="1" t="s">
        <v>52</v>
      </c>
      <c r="S52" s="1" t="s">
        <v>64</v>
      </c>
      <c r="T52" s="1" t="s">
        <v>143</v>
      </c>
      <c r="U52" s="1" t="s">
        <v>55</v>
      </c>
      <c r="V52" s="1" t="s">
        <v>275</v>
      </c>
      <c r="W52" s="1" t="s">
        <v>49</v>
      </c>
      <c r="X52" s="1" t="s">
        <v>176</v>
      </c>
      <c r="Y52" s="1" t="s">
        <v>49</v>
      </c>
      <c r="Z52" s="1" t="s">
        <v>58</v>
      </c>
      <c r="AA52" s="1" t="s">
        <v>55</v>
      </c>
      <c r="AB52" s="1" t="s">
        <v>59</v>
      </c>
      <c r="AC52" s="1" t="s">
        <v>60</v>
      </c>
      <c r="AD52" s="1" t="s">
        <v>60</v>
      </c>
      <c r="AE52" s="1" t="s">
        <v>49</v>
      </c>
      <c r="AF52" s="1" t="s">
        <v>55</v>
      </c>
      <c r="AG52" s="1" t="s">
        <v>55</v>
      </c>
      <c r="AH52" s="1" t="s">
        <v>55</v>
      </c>
      <c r="AI52" s="1" t="s">
        <v>55</v>
      </c>
      <c r="AJ52" s="1" t="s">
        <v>55</v>
      </c>
      <c r="AK52" s="1" t="s">
        <v>61</v>
      </c>
      <c r="AL52" s="1" t="s">
        <v>177</v>
      </c>
    </row>
    <row r="53" spans="1:38" ht="14.25" customHeight="1">
      <c r="A53" s="1" t="s">
        <v>276</v>
      </c>
      <c r="B53" s="1" t="s">
        <v>266</v>
      </c>
      <c r="C53" s="1" t="s">
        <v>40</v>
      </c>
      <c r="D53" s="1" t="s">
        <v>41</v>
      </c>
      <c r="E53" s="1" t="s">
        <v>267</v>
      </c>
      <c r="F53" s="1" t="s">
        <v>43</v>
      </c>
      <c r="G53" s="1" t="s">
        <v>40</v>
      </c>
      <c r="H53" s="1" t="s">
        <v>44</v>
      </c>
      <c r="I53" s="1" t="s">
        <v>44</v>
      </c>
      <c r="J53" s="1" t="s">
        <v>45</v>
      </c>
      <c r="K53" s="1" t="s">
        <v>44</v>
      </c>
      <c r="L53" s="1" t="s">
        <v>277</v>
      </c>
      <c r="M53" s="1" t="s">
        <v>89</v>
      </c>
      <c r="N53" s="1" t="s">
        <v>48</v>
      </c>
      <c r="O53" s="1" t="s">
        <v>49</v>
      </c>
      <c r="P53" s="1" t="s">
        <v>174</v>
      </c>
      <c r="Q53" s="1" t="s">
        <v>51</v>
      </c>
      <c r="R53" s="1" t="s">
        <v>52</v>
      </c>
      <c r="S53" s="1" t="s">
        <v>64</v>
      </c>
      <c r="T53" s="1" t="s">
        <v>143</v>
      </c>
      <c r="U53" s="1" t="s">
        <v>55</v>
      </c>
      <c r="V53" s="1" t="s">
        <v>278</v>
      </c>
      <c r="W53" s="1" t="s">
        <v>49</v>
      </c>
      <c r="X53" s="1" t="s">
        <v>176</v>
      </c>
      <c r="Y53" s="1" t="s">
        <v>49</v>
      </c>
      <c r="Z53" s="1" t="s">
        <v>58</v>
      </c>
      <c r="AA53" s="1" t="s">
        <v>55</v>
      </c>
      <c r="AB53" s="1" t="s">
        <v>59</v>
      </c>
      <c r="AC53" s="1" t="s">
        <v>60</v>
      </c>
      <c r="AD53" s="1" t="s">
        <v>60</v>
      </c>
      <c r="AE53" s="1" t="s">
        <v>49</v>
      </c>
      <c r="AF53" s="1" t="s">
        <v>55</v>
      </c>
      <c r="AG53" s="1" t="s">
        <v>55</v>
      </c>
      <c r="AH53" s="1" t="s">
        <v>55</v>
      </c>
      <c r="AI53" s="1" t="s">
        <v>55</v>
      </c>
      <c r="AJ53" s="1" t="s">
        <v>55</v>
      </c>
      <c r="AK53" s="1" t="s">
        <v>61</v>
      </c>
      <c r="AL53" s="1" t="s">
        <v>177</v>
      </c>
    </row>
    <row r="54" spans="1:38" ht="14.25" customHeight="1">
      <c r="A54" s="1" t="s">
        <v>279</v>
      </c>
      <c r="B54" s="1" t="s">
        <v>280</v>
      </c>
      <c r="C54" s="1" t="s">
        <v>40</v>
      </c>
      <c r="D54" s="1" t="s">
        <v>41</v>
      </c>
      <c r="E54" s="1" t="s">
        <v>281</v>
      </c>
      <c r="F54" s="1" t="s">
        <v>55</v>
      </c>
      <c r="G54" s="1" t="s">
        <v>40</v>
      </c>
      <c r="H54" s="1" t="s">
        <v>44</v>
      </c>
      <c r="I54" s="1" t="s">
        <v>44</v>
      </c>
      <c r="J54" s="1" t="s">
        <v>45</v>
      </c>
      <c r="K54" s="1" t="s">
        <v>45</v>
      </c>
      <c r="L54" s="1" t="s">
        <v>282</v>
      </c>
      <c r="M54" s="1" t="s">
        <v>47</v>
      </c>
      <c r="N54" s="1" t="s">
        <v>48</v>
      </c>
      <c r="O54" s="1" t="s">
        <v>49</v>
      </c>
      <c r="P54" s="1" t="s">
        <v>187</v>
      </c>
      <c r="Q54" s="1" t="s">
        <v>51</v>
      </c>
      <c r="R54" s="1" t="s">
        <v>52</v>
      </c>
      <c r="S54" s="1" t="s">
        <v>64</v>
      </c>
      <c r="T54" s="1" t="s">
        <v>283</v>
      </c>
      <c r="U54" s="1" t="s">
        <v>55</v>
      </c>
      <c r="V54" s="1" t="s">
        <v>284</v>
      </c>
      <c r="W54" s="1" t="s">
        <v>49</v>
      </c>
      <c r="X54" s="1" t="s">
        <v>285</v>
      </c>
      <c r="Y54" s="1" t="s">
        <v>49</v>
      </c>
      <c r="Z54" s="1" t="s">
        <v>58</v>
      </c>
      <c r="AA54" s="1" t="s">
        <v>55</v>
      </c>
      <c r="AB54" s="1" t="s">
        <v>59</v>
      </c>
      <c r="AC54" s="1" t="s">
        <v>60</v>
      </c>
      <c r="AD54" s="1" t="s">
        <v>60</v>
      </c>
      <c r="AE54" s="1" t="s">
        <v>49</v>
      </c>
      <c r="AF54" s="1" t="s">
        <v>55</v>
      </c>
      <c r="AG54" s="1" t="s">
        <v>55</v>
      </c>
      <c r="AH54" s="1" t="s">
        <v>55</v>
      </c>
      <c r="AI54" s="1" t="s">
        <v>55</v>
      </c>
      <c r="AJ54" s="1" t="s">
        <v>55</v>
      </c>
      <c r="AK54" s="1" t="s">
        <v>61</v>
      </c>
      <c r="AL54" s="1" t="s">
        <v>177</v>
      </c>
    </row>
    <row r="55" spans="1:38" ht="14.25" customHeight="1">
      <c r="A55" s="1" t="s">
        <v>286</v>
      </c>
      <c r="B55" s="1" t="s">
        <v>280</v>
      </c>
      <c r="C55" s="1" t="s">
        <v>40</v>
      </c>
      <c r="D55" s="1" t="s">
        <v>41</v>
      </c>
      <c r="E55" s="1" t="s">
        <v>281</v>
      </c>
      <c r="F55" s="1" t="s">
        <v>55</v>
      </c>
      <c r="G55" s="1" t="s">
        <v>40</v>
      </c>
      <c r="H55" s="1" t="s">
        <v>44</v>
      </c>
      <c r="I55" s="1" t="s">
        <v>44</v>
      </c>
      <c r="J55" s="1" t="s">
        <v>45</v>
      </c>
      <c r="K55" s="1" t="s">
        <v>44</v>
      </c>
      <c r="L55" s="1" t="s">
        <v>287</v>
      </c>
      <c r="M55" s="1" t="s">
        <v>288</v>
      </c>
      <c r="N55" s="1" t="s">
        <v>48</v>
      </c>
      <c r="O55" s="1" t="s">
        <v>49</v>
      </c>
      <c r="P55" s="1" t="s">
        <v>187</v>
      </c>
      <c r="Q55" s="1" t="s">
        <v>51</v>
      </c>
      <c r="R55" s="1" t="s">
        <v>52</v>
      </c>
      <c r="S55" s="1" t="s">
        <v>64</v>
      </c>
      <c r="T55" s="1" t="s">
        <v>283</v>
      </c>
      <c r="U55" s="1" t="s">
        <v>55</v>
      </c>
      <c r="V55" s="1" t="s">
        <v>289</v>
      </c>
      <c r="W55" s="1" t="s">
        <v>49</v>
      </c>
      <c r="X55" s="1" t="s">
        <v>285</v>
      </c>
      <c r="Y55" s="1" t="s">
        <v>49</v>
      </c>
      <c r="Z55" s="1" t="s">
        <v>58</v>
      </c>
      <c r="AA55" s="1" t="s">
        <v>55</v>
      </c>
      <c r="AB55" s="1" t="s">
        <v>59</v>
      </c>
      <c r="AC55" s="1" t="s">
        <v>60</v>
      </c>
      <c r="AD55" s="1" t="s">
        <v>60</v>
      </c>
      <c r="AE55" s="1" t="s">
        <v>49</v>
      </c>
      <c r="AF55" s="1" t="s">
        <v>55</v>
      </c>
      <c r="AG55" s="1" t="s">
        <v>55</v>
      </c>
      <c r="AH55" s="1" t="s">
        <v>55</v>
      </c>
      <c r="AI55" s="1" t="s">
        <v>55</v>
      </c>
      <c r="AJ55" s="1" t="s">
        <v>55</v>
      </c>
      <c r="AK55" s="1" t="s">
        <v>61</v>
      </c>
      <c r="AL55" s="1" t="s">
        <v>177</v>
      </c>
    </row>
    <row r="56" spans="1:38" ht="14.25" customHeight="1">
      <c r="A56" s="1" t="s">
        <v>290</v>
      </c>
      <c r="B56" s="1" t="s">
        <v>280</v>
      </c>
      <c r="C56" s="1" t="s">
        <v>40</v>
      </c>
      <c r="D56" s="1" t="s">
        <v>41</v>
      </c>
      <c r="E56" s="1" t="s">
        <v>281</v>
      </c>
      <c r="F56" s="1" t="s">
        <v>43</v>
      </c>
      <c r="G56" s="1" t="s">
        <v>40</v>
      </c>
      <c r="H56" s="1" t="s">
        <v>44</v>
      </c>
      <c r="I56" s="1" t="s">
        <v>44</v>
      </c>
      <c r="J56" s="1" t="s">
        <v>45</v>
      </c>
      <c r="K56" s="1" t="s">
        <v>44</v>
      </c>
      <c r="L56" s="1" t="s">
        <v>291</v>
      </c>
      <c r="M56" s="1" t="s">
        <v>89</v>
      </c>
      <c r="N56" s="1" t="s">
        <v>48</v>
      </c>
      <c r="O56" s="1" t="s">
        <v>49</v>
      </c>
      <c r="P56" s="1" t="s">
        <v>187</v>
      </c>
      <c r="Q56" s="1" t="s">
        <v>51</v>
      </c>
      <c r="R56" s="1" t="s">
        <v>52</v>
      </c>
      <c r="S56" s="1" t="s">
        <v>64</v>
      </c>
      <c r="T56" s="1" t="s">
        <v>143</v>
      </c>
      <c r="U56" s="1" t="s">
        <v>55</v>
      </c>
      <c r="V56" s="1" t="s">
        <v>292</v>
      </c>
      <c r="W56" s="1" t="s">
        <v>49</v>
      </c>
      <c r="X56" s="1" t="s">
        <v>285</v>
      </c>
      <c r="Y56" s="1" t="s">
        <v>49</v>
      </c>
      <c r="Z56" s="1" t="s">
        <v>58</v>
      </c>
      <c r="AA56" s="1" t="s">
        <v>55</v>
      </c>
      <c r="AB56" s="1" t="s">
        <v>59</v>
      </c>
      <c r="AC56" s="1" t="s">
        <v>60</v>
      </c>
      <c r="AD56" s="1" t="s">
        <v>60</v>
      </c>
      <c r="AE56" s="1" t="s">
        <v>49</v>
      </c>
      <c r="AF56" s="1" t="s">
        <v>55</v>
      </c>
      <c r="AG56" s="1" t="s">
        <v>55</v>
      </c>
      <c r="AH56" s="1" t="s">
        <v>55</v>
      </c>
      <c r="AI56" s="1" t="s">
        <v>55</v>
      </c>
      <c r="AJ56" s="1" t="s">
        <v>55</v>
      </c>
      <c r="AK56" s="1" t="s">
        <v>61</v>
      </c>
      <c r="AL56" s="1" t="s">
        <v>177</v>
      </c>
    </row>
    <row r="57" spans="1:38" ht="14.25" customHeight="1">
      <c r="A57" s="1" t="s">
        <v>293</v>
      </c>
      <c r="B57" s="1" t="s">
        <v>60</v>
      </c>
      <c r="C57" s="1" t="s">
        <v>40</v>
      </c>
      <c r="D57" s="1" t="s">
        <v>41</v>
      </c>
      <c r="E57" s="1" t="s">
        <v>294</v>
      </c>
      <c r="F57" s="1" t="s">
        <v>43</v>
      </c>
      <c r="G57" s="1" t="s">
        <v>40</v>
      </c>
      <c r="H57" s="1" t="s">
        <v>44</v>
      </c>
      <c r="I57" s="1" t="s">
        <v>44</v>
      </c>
      <c r="J57" s="1" t="s">
        <v>45</v>
      </c>
      <c r="K57" s="1" t="s">
        <v>44</v>
      </c>
      <c r="L57" s="1" t="s">
        <v>55</v>
      </c>
      <c r="M57" s="1" t="s">
        <v>55</v>
      </c>
      <c r="N57" s="1" t="s">
        <v>48</v>
      </c>
      <c r="O57" s="1" t="s">
        <v>49</v>
      </c>
      <c r="P57" s="1" t="s">
        <v>174</v>
      </c>
      <c r="Q57" s="1" t="s">
        <v>51</v>
      </c>
      <c r="R57" s="1" t="s">
        <v>52</v>
      </c>
      <c r="S57" s="1" t="s">
        <v>64</v>
      </c>
      <c r="T57" s="1" t="s">
        <v>143</v>
      </c>
      <c r="U57" s="1" t="s">
        <v>55</v>
      </c>
      <c r="V57" s="1" t="s">
        <v>64</v>
      </c>
      <c r="W57" s="1" t="s">
        <v>49</v>
      </c>
      <c r="X57" s="1" t="s">
        <v>65</v>
      </c>
      <c r="Y57" s="1" t="s">
        <v>66</v>
      </c>
      <c r="Z57" s="1" t="s">
        <v>58</v>
      </c>
      <c r="AA57" s="1" t="s">
        <v>55</v>
      </c>
      <c r="AB57" s="1" t="s">
        <v>59</v>
      </c>
      <c r="AC57" s="1" t="s">
        <v>60</v>
      </c>
      <c r="AD57" s="1" t="s">
        <v>60</v>
      </c>
      <c r="AE57" s="1" t="s">
        <v>49</v>
      </c>
      <c r="AF57" s="1" t="s">
        <v>55</v>
      </c>
      <c r="AG57" s="1" t="s">
        <v>55</v>
      </c>
      <c r="AH57" s="1" t="s">
        <v>55</v>
      </c>
      <c r="AI57" s="1" t="s">
        <v>55</v>
      </c>
      <c r="AJ57" s="1" t="s">
        <v>55</v>
      </c>
      <c r="AK57" s="1" t="s">
        <v>61</v>
      </c>
      <c r="AL57" s="1" t="s">
        <v>177</v>
      </c>
    </row>
    <row r="58" spans="1:38" ht="14.25" customHeight="1">
      <c r="A58" s="1" t="s">
        <v>295</v>
      </c>
      <c r="B58" s="1" t="s">
        <v>60</v>
      </c>
      <c r="C58" s="1" t="s">
        <v>40</v>
      </c>
      <c r="D58" s="1" t="s">
        <v>41</v>
      </c>
      <c r="E58" s="1" t="s">
        <v>294</v>
      </c>
      <c r="F58" s="1" t="s">
        <v>43</v>
      </c>
      <c r="G58" s="1" t="s">
        <v>40</v>
      </c>
      <c r="H58" s="1" t="s">
        <v>44</v>
      </c>
      <c r="I58" s="1" t="s">
        <v>44</v>
      </c>
      <c r="J58" s="1" t="s">
        <v>45</v>
      </c>
      <c r="K58" s="1" t="s">
        <v>44</v>
      </c>
      <c r="L58" s="1" t="s">
        <v>55</v>
      </c>
      <c r="M58" s="1" t="s">
        <v>55</v>
      </c>
      <c r="N58" s="1" t="s">
        <v>48</v>
      </c>
      <c r="O58" s="1" t="s">
        <v>49</v>
      </c>
      <c r="P58" s="1" t="s">
        <v>174</v>
      </c>
      <c r="Q58" s="1" t="s">
        <v>51</v>
      </c>
      <c r="R58" s="1" t="s">
        <v>52</v>
      </c>
      <c r="S58" s="1" t="s">
        <v>64</v>
      </c>
      <c r="T58" s="1" t="s">
        <v>143</v>
      </c>
      <c r="U58" s="1" t="s">
        <v>55</v>
      </c>
      <c r="V58" s="1" t="s">
        <v>64</v>
      </c>
      <c r="W58" s="1" t="s">
        <v>49</v>
      </c>
      <c r="X58" s="1" t="s">
        <v>65</v>
      </c>
      <c r="Y58" s="1" t="s">
        <v>66</v>
      </c>
      <c r="Z58" s="1" t="s">
        <v>58</v>
      </c>
      <c r="AA58" s="1" t="s">
        <v>55</v>
      </c>
      <c r="AB58" s="1" t="s">
        <v>59</v>
      </c>
      <c r="AC58" s="1" t="s">
        <v>60</v>
      </c>
      <c r="AD58" s="1" t="s">
        <v>60</v>
      </c>
      <c r="AE58" s="1" t="s">
        <v>49</v>
      </c>
      <c r="AF58" s="1" t="s">
        <v>55</v>
      </c>
      <c r="AG58" s="1" t="s">
        <v>55</v>
      </c>
      <c r="AH58" s="1" t="s">
        <v>55</v>
      </c>
      <c r="AI58" s="1" t="s">
        <v>55</v>
      </c>
      <c r="AJ58" s="1" t="s">
        <v>55</v>
      </c>
      <c r="AK58" s="1" t="s">
        <v>61</v>
      </c>
      <c r="AL58" s="1" t="s">
        <v>177</v>
      </c>
    </row>
    <row r="59" spans="1:38" ht="14.25" customHeight="1">
      <c r="A59" s="1" t="s">
        <v>296</v>
      </c>
      <c r="B59" s="1" t="s">
        <v>60</v>
      </c>
      <c r="C59" s="1" t="s">
        <v>40</v>
      </c>
      <c r="D59" s="1" t="s">
        <v>41</v>
      </c>
      <c r="E59" s="1" t="s">
        <v>297</v>
      </c>
      <c r="F59" s="1" t="s">
        <v>43</v>
      </c>
      <c r="G59" s="1" t="s">
        <v>40</v>
      </c>
      <c r="H59" s="1" t="s">
        <v>44</v>
      </c>
      <c r="I59" s="1" t="s">
        <v>44</v>
      </c>
      <c r="J59" s="1" t="s">
        <v>45</v>
      </c>
      <c r="K59" s="1" t="s">
        <v>44</v>
      </c>
      <c r="L59" s="1" t="s">
        <v>55</v>
      </c>
      <c r="M59" s="1" t="s">
        <v>55</v>
      </c>
      <c r="N59" s="1" t="s">
        <v>48</v>
      </c>
      <c r="O59" s="1" t="s">
        <v>49</v>
      </c>
      <c r="P59" s="1" t="s">
        <v>174</v>
      </c>
      <c r="Q59" s="1" t="s">
        <v>51</v>
      </c>
      <c r="R59" s="1" t="s">
        <v>52</v>
      </c>
      <c r="S59" s="1" t="s">
        <v>64</v>
      </c>
      <c r="T59" s="1" t="s">
        <v>143</v>
      </c>
      <c r="U59" s="1" t="s">
        <v>55</v>
      </c>
      <c r="V59" s="1" t="s">
        <v>64</v>
      </c>
      <c r="W59" s="1" t="s">
        <v>49</v>
      </c>
      <c r="X59" s="1" t="s">
        <v>65</v>
      </c>
      <c r="Y59" s="1" t="s">
        <v>66</v>
      </c>
      <c r="Z59" s="1" t="s">
        <v>58</v>
      </c>
      <c r="AA59" s="1" t="s">
        <v>55</v>
      </c>
      <c r="AB59" s="1" t="s">
        <v>59</v>
      </c>
      <c r="AC59" s="1" t="s">
        <v>60</v>
      </c>
      <c r="AD59" s="1" t="s">
        <v>60</v>
      </c>
      <c r="AE59" s="1" t="s">
        <v>49</v>
      </c>
      <c r="AF59" s="1" t="s">
        <v>55</v>
      </c>
      <c r="AG59" s="1" t="s">
        <v>55</v>
      </c>
      <c r="AH59" s="1" t="s">
        <v>55</v>
      </c>
      <c r="AI59" s="1" t="s">
        <v>55</v>
      </c>
      <c r="AJ59" s="1" t="s">
        <v>55</v>
      </c>
      <c r="AK59" s="1" t="s">
        <v>61</v>
      </c>
      <c r="AL59" s="1" t="s">
        <v>177</v>
      </c>
    </row>
    <row r="60" spans="1:38" ht="14.25" customHeight="1">
      <c r="A60" s="1" t="s">
        <v>298</v>
      </c>
      <c r="B60" s="1" t="s">
        <v>60</v>
      </c>
      <c r="C60" s="1" t="s">
        <v>40</v>
      </c>
      <c r="D60" s="1" t="s">
        <v>41</v>
      </c>
      <c r="E60" s="1" t="s">
        <v>297</v>
      </c>
      <c r="F60" s="1" t="s">
        <v>43</v>
      </c>
      <c r="G60" s="1" t="s">
        <v>40</v>
      </c>
      <c r="H60" s="1" t="s">
        <v>44</v>
      </c>
      <c r="I60" s="1" t="s">
        <v>44</v>
      </c>
      <c r="J60" s="1" t="s">
        <v>45</v>
      </c>
      <c r="K60" s="1" t="s">
        <v>44</v>
      </c>
      <c r="L60" s="1" t="s">
        <v>55</v>
      </c>
      <c r="M60" s="1" t="s">
        <v>55</v>
      </c>
      <c r="N60" s="1" t="s">
        <v>48</v>
      </c>
      <c r="O60" s="1" t="s">
        <v>49</v>
      </c>
      <c r="P60" s="1" t="s">
        <v>174</v>
      </c>
      <c r="Q60" s="1" t="s">
        <v>51</v>
      </c>
      <c r="R60" s="1" t="s">
        <v>52</v>
      </c>
      <c r="S60" s="1" t="s">
        <v>64</v>
      </c>
      <c r="T60" s="1" t="s">
        <v>143</v>
      </c>
      <c r="U60" s="1" t="s">
        <v>55</v>
      </c>
      <c r="V60" s="1" t="s">
        <v>64</v>
      </c>
      <c r="W60" s="1" t="s">
        <v>49</v>
      </c>
      <c r="X60" s="1" t="s">
        <v>65</v>
      </c>
      <c r="Y60" s="1" t="s">
        <v>66</v>
      </c>
      <c r="Z60" s="1" t="s">
        <v>58</v>
      </c>
      <c r="AA60" s="1" t="s">
        <v>55</v>
      </c>
      <c r="AB60" s="1" t="s">
        <v>59</v>
      </c>
      <c r="AC60" s="1" t="s">
        <v>60</v>
      </c>
      <c r="AD60" s="1" t="s">
        <v>60</v>
      </c>
      <c r="AE60" s="1" t="s">
        <v>49</v>
      </c>
      <c r="AF60" s="1" t="s">
        <v>55</v>
      </c>
      <c r="AG60" s="1" t="s">
        <v>55</v>
      </c>
      <c r="AH60" s="1" t="s">
        <v>55</v>
      </c>
      <c r="AI60" s="1" t="s">
        <v>55</v>
      </c>
      <c r="AJ60" s="1" t="s">
        <v>55</v>
      </c>
      <c r="AK60" s="1" t="s">
        <v>61</v>
      </c>
      <c r="AL60" s="1" t="s">
        <v>177</v>
      </c>
    </row>
    <row r="61" spans="1:38" ht="14.25" customHeight="1">
      <c r="A61" s="1" t="s">
        <v>299</v>
      </c>
      <c r="B61" s="1" t="s">
        <v>300</v>
      </c>
      <c r="C61" s="1" t="s">
        <v>40</v>
      </c>
      <c r="D61" s="1" t="s">
        <v>41</v>
      </c>
      <c r="E61" s="1" t="s">
        <v>301</v>
      </c>
      <c r="F61" s="1" t="s">
        <v>43</v>
      </c>
      <c r="G61" s="1" t="s">
        <v>40</v>
      </c>
      <c r="H61" s="1" t="s">
        <v>44</v>
      </c>
      <c r="I61" s="1" t="s">
        <v>44</v>
      </c>
      <c r="J61" s="1" t="s">
        <v>45</v>
      </c>
      <c r="K61" s="1" t="s">
        <v>45</v>
      </c>
      <c r="L61" s="1" t="s">
        <v>302</v>
      </c>
      <c r="M61" s="1" t="s">
        <v>303</v>
      </c>
      <c r="N61" s="1" t="s">
        <v>48</v>
      </c>
      <c r="O61" s="1" t="s">
        <v>49</v>
      </c>
      <c r="P61" s="1" t="s">
        <v>174</v>
      </c>
      <c r="Q61" s="1" t="s">
        <v>51</v>
      </c>
      <c r="R61" s="1" t="s">
        <v>52</v>
      </c>
      <c r="S61" s="1" t="s">
        <v>64</v>
      </c>
      <c r="T61" s="1" t="s">
        <v>54</v>
      </c>
      <c r="U61" s="1" t="s">
        <v>55</v>
      </c>
      <c r="V61" s="1" t="s">
        <v>304</v>
      </c>
      <c r="W61" s="1" t="s">
        <v>49</v>
      </c>
      <c r="X61" s="1" t="s">
        <v>176</v>
      </c>
      <c r="Y61" s="1" t="s">
        <v>49</v>
      </c>
      <c r="Z61" s="1" t="s">
        <v>58</v>
      </c>
      <c r="AA61" s="1" t="s">
        <v>55</v>
      </c>
      <c r="AB61" s="1" t="s">
        <v>59</v>
      </c>
      <c r="AC61" s="1" t="s">
        <v>60</v>
      </c>
      <c r="AD61" s="1" t="s">
        <v>60</v>
      </c>
      <c r="AE61" s="1" t="s">
        <v>49</v>
      </c>
      <c r="AF61" s="1" t="s">
        <v>55</v>
      </c>
      <c r="AG61" s="1" t="s">
        <v>55</v>
      </c>
      <c r="AH61" s="1" t="s">
        <v>55</v>
      </c>
      <c r="AI61" s="1" t="s">
        <v>55</v>
      </c>
      <c r="AJ61" s="1" t="s">
        <v>55</v>
      </c>
      <c r="AK61" s="1" t="s">
        <v>61</v>
      </c>
      <c r="AL61" s="1" t="s">
        <v>177</v>
      </c>
    </row>
    <row r="62" spans="1:38" ht="14.25" customHeight="1">
      <c r="A62" s="1" t="s">
        <v>305</v>
      </c>
      <c r="B62" s="1" t="s">
        <v>300</v>
      </c>
      <c r="C62" s="1" t="s">
        <v>40</v>
      </c>
      <c r="D62" s="1" t="s">
        <v>41</v>
      </c>
      <c r="E62" s="1" t="s">
        <v>301</v>
      </c>
      <c r="F62" s="1" t="s">
        <v>43</v>
      </c>
      <c r="G62" s="1" t="s">
        <v>40</v>
      </c>
      <c r="H62" s="1" t="s">
        <v>44</v>
      </c>
      <c r="I62" s="1" t="s">
        <v>44</v>
      </c>
      <c r="J62" s="1" t="s">
        <v>45</v>
      </c>
      <c r="K62" s="1" t="s">
        <v>44</v>
      </c>
      <c r="L62" s="1" t="s">
        <v>306</v>
      </c>
      <c r="M62" s="1" t="s">
        <v>288</v>
      </c>
      <c r="N62" s="1" t="s">
        <v>48</v>
      </c>
      <c r="O62" s="1" t="s">
        <v>49</v>
      </c>
      <c r="P62" s="1" t="s">
        <v>174</v>
      </c>
      <c r="Q62" s="1" t="s">
        <v>51</v>
      </c>
      <c r="R62" s="1" t="s">
        <v>52</v>
      </c>
      <c r="S62" s="1" t="s">
        <v>64</v>
      </c>
      <c r="T62" s="1" t="s">
        <v>143</v>
      </c>
      <c r="U62" s="1" t="s">
        <v>55</v>
      </c>
      <c r="V62" s="1" t="s">
        <v>307</v>
      </c>
      <c r="W62" s="1" t="s">
        <v>49</v>
      </c>
      <c r="X62" s="1" t="s">
        <v>176</v>
      </c>
      <c r="Y62" s="1" t="s">
        <v>49</v>
      </c>
      <c r="Z62" s="1" t="s">
        <v>58</v>
      </c>
      <c r="AA62" s="1" t="s">
        <v>55</v>
      </c>
      <c r="AB62" s="1" t="s">
        <v>59</v>
      </c>
      <c r="AC62" s="1" t="s">
        <v>60</v>
      </c>
      <c r="AD62" s="1" t="s">
        <v>60</v>
      </c>
      <c r="AE62" s="1" t="s">
        <v>49</v>
      </c>
      <c r="AF62" s="1" t="s">
        <v>55</v>
      </c>
      <c r="AG62" s="1" t="s">
        <v>55</v>
      </c>
      <c r="AH62" s="1" t="s">
        <v>55</v>
      </c>
      <c r="AI62" s="1" t="s">
        <v>55</v>
      </c>
      <c r="AJ62" s="1" t="s">
        <v>55</v>
      </c>
      <c r="AK62" s="1" t="s">
        <v>61</v>
      </c>
      <c r="AL62" s="1" t="s">
        <v>177</v>
      </c>
    </row>
    <row r="63" spans="1:38" ht="14.25" customHeight="1">
      <c r="A63" s="1" t="s">
        <v>308</v>
      </c>
      <c r="B63" s="1" t="s">
        <v>309</v>
      </c>
      <c r="C63" s="1" t="s">
        <v>40</v>
      </c>
      <c r="D63" s="1" t="s">
        <v>41</v>
      </c>
      <c r="E63" s="1" t="s">
        <v>310</v>
      </c>
      <c r="F63" s="1" t="s">
        <v>55</v>
      </c>
      <c r="G63" s="1" t="s">
        <v>40</v>
      </c>
      <c r="H63" s="1" t="s">
        <v>44</v>
      </c>
      <c r="I63" s="1" t="s">
        <v>44</v>
      </c>
      <c r="J63" s="1" t="s">
        <v>44</v>
      </c>
      <c r="K63" s="1" t="s">
        <v>44</v>
      </c>
      <c r="L63" s="1" t="s">
        <v>311</v>
      </c>
      <c r="M63" s="1" t="s">
        <v>312</v>
      </c>
      <c r="N63" s="1" t="s">
        <v>313</v>
      </c>
      <c r="O63" s="1" t="s">
        <v>49</v>
      </c>
      <c r="P63" s="1" t="s">
        <v>55</v>
      </c>
      <c r="Q63" s="1" t="s">
        <v>55</v>
      </c>
      <c r="R63" s="1" t="s">
        <v>55</v>
      </c>
      <c r="S63" s="1" t="s">
        <v>314</v>
      </c>
      <c r="T63" s="1" t="s">
        <v>315</v>
      </c>
      <c r="U63" s="1" t="s">
        <v>316</v>
      </c>
      <c r="V63" s="1" t="s">
        <v>317</v>
      </c>
      <c r="W63" s="1" t="s">
        <v>49</v>
      </c>
      <c r="X63" s="1" t="s">
        <v>318</v>
      </c>
      <c r="Y63" s="1" t="s">
        <v>49</v>
      </c>
      <c r="Z63" s="1" t="s">
        <v>58</v>
      </c>
      <c r="AA63" s="1" t="s">
        <v>55</v>
      </c>
      <c r="AB63" s="1" t="s">
        <v>319</v>
      </c>
      <c r="AC63" s="1" t="s">
        <v>320</v>
      </c>
      <c r="AD63" s="1" t="s">
        <v>321</v>
      </c>
      <c r="AE63" s="1" t="s">
        <v>49</v>
      </c>
      <c r="AF63" s="1" t="s">
        <v>322</v>
      </c>
      <c r="AG63" s="1" t="s">
        <v>55</v>
      </c>
      <c r="AH63" s="1" t="s">
        <v>323</v>
      </c>
      <c r="AI63" s="1" t="s">
        <v>55</v>
      </c>
      <c r="AJ63" s="1" t="s">
        <v>55</v>
      </c>
      <c r="AK63" s="1" t="s">
        <v>61</v>
      </c>
      <c r="AL63" s="1" t="s">
        <v>324</v>
      </c>
    </row>
    <row r="64" spans="1:38" ht="14.25" customHeight="1">
      <c r="A64" s="1" t="s">
        <v>325</v>
      </c>
      <c r="B64" s="1" t="s">
        <v>309</v>
      </c>
      <c r="C64" s="1" t="s">
        <v>40</v>
      </c>
      <c r="D64" s="1" t="s">
        <v>41</v>
      </c>
      <c r="E64" s="1" t="s">
        <v>310</v>
      </c>
      <c r="F64" s="1" t="s">
        <v>55</v>
      </c>
      <c r="G64" s="1" t="s">
        <v>40</v>
      </c>
      <c r="H64" s="1" t="s">
        <v>44</v>
      </c>
      <c r="I64" s="1" t="s">
        <v>44</v>
      </c>
      <c r="J64" s="1" t="s">
        <v>44</v>
      </c>
      <c r="K64" s="1" t="s">
        <v>44</v>
      </c>
      <c r="L64" s="1" t="s">
        <v>326</v>
      </c>
      <c r="M64" s="1" t="s">
        <v>327</v>
      </c>
      <c r="N64" s="1" t="s">
        <v>313</v>
      </c>
      <c r="O64" s="1" t="s">
        <v>49</v>
      </c>
      <c r="P64" s="1" t="s">
        <v>55</v>
      </c>
      <c r="Q64" s="1" t="s">
        <v>55</v>
      </c>
      <c r="R64" s="1" t="s">
        <v>55</v>
      </c>
      <c r="S64" s="1" t="s">
        <v>64</v>
      </c>
      <c r="T64" s="1" t="s">
        <v>315</v>
      </c>
      <c r="U64" s="1" t="s">
        <v>316</v>
      </c>
      <c r="V64" s="1" t="s">
        <v>328</v>
      </c>
      <c r="W64" s="1" t="s">
        <v>49</v>
      </c>
      <c r="X64" s="1" t="s">
        <v>318</v>
      </c>
      <c r="Y64" s="1" t="s">
        <v>49</v>
      </c>
      <c r="Z64" s="1" t="s">
        <v>58</v>
      </c>
      <c r="AA64" s="1" t="s">
        <v>55</v>
      </c>
      <c r="AB64" s="1" t="s">
        <v>319</v>
      </c>
      <c r="AC64" s="1" t="s">
        <v>320</v>
      </c>
      <c r="AD64" s="1" t="s">
        <v>321</v>
      </c>
      <c r="AE64" s="1" t="s">
        <v>49</v>
      </c>
      <c r="AF64" s="1" t="s">
        <v>322</v>
      </c>
      <c r="AG64" s="1" t="s">
        <v>55</v>
      </c>
      <c r="AH64" s="1" t="s">
        <v>323</v>
      </c>
      <c r="AI64" s="1" t="s">
        <v>55</v>
      </c>
      <c r="AJ64" s="1" t="s">
        <v>55</v>
      </c>
      <c r="AK64" s="1" t="s">
        <v>61</v>
      </c>
      <c r="AL64" s="1" t="s">
        <v>324</v>
      </c>
    </row>
    <row r="65" spans="1:38" ht="14.25" customHeight="1">
      <c r="A65" s="1" t="s">
        <v>329</v>
      </c>
      <c r="B65" s="1" t="s">
        <v>330</v>
      </c>
      <c r="C65" s="1" t="s">
        <v>40</v>
      </c>
      <c r="D65" s="1" t="s">
        <v>41</v>
      </c>
      <c r="E65" s="1" t="s">
        <v>310</v>
      </c>
      <c r="F65" s="1" t="s">
        <v>55</v>
      </c>
      <c r="G65" s="1" t="s">
        <v>40</v>
      </c>
      <c r="H65" s="1" t="s">
        <v>44</v>
      </c>
      <c r="I65" s="1" t="s">
        <v>44</v>
      </c>
      <c r="J65" s="1" t="s">
        <v>44</v>
      </c>
      <c r="K65" s="1" t="s">
        <v>44</v>
      </c>
      <c r="L65" s="1" t="s">
        <v>331</v>
      </c>
      <c r="M65" s="1" t="s">
        <v>332</v>
      </c>
      <c r="N65" s="1" t="s">
        <v>313</v>
      </c>
      <c r="O65" s="1" t="s">
        <v>49</v>
      </c>
      <c r="P65" s="1" t="s">
        <v>55</v>
      </c>
      <c r="Q65" s="1" t="s">
        <v>55</v>
      </c>
      <c r="R65" s="1" t="s">
        <v>55</v>
      </c>
      <c r="S65" s="1" t="s">
        <v>64</v>
      </c>
      <c r="T65" s="1" t="s">
        <v>315</v>
      </c>
      <c r="U65" s="1" t="s">
        <v>316</v>
      </c>
      <c r="V65" s="1" t="s">
        <v>333</v>
      </c>
      <c r="W65" s="1" t="s">
        <v>49</v>
      </c>
      <c r="X65" s="1" t="s">
        <v>318</v>
      </c>
      <c r="Y65" s="1" t="s">
        <v>49</v>
      </c>
      <c r="Z65" s="1" t="s">
        <v>58</v>
      </c>
      <c r="AA65" s="1" t="s">
        <v>55</v>
      </c>
      <c r="AB65" s="1" t="s">
        <v>319</v>
      </c>
      <c r="AC65" s="1" t="s">
        <v>320</v>
      </c>
      <c r="AD65" s="1" t="s">
        <v>321</v>
      </c>
      <c r="AE65" s="1" t="s">
        <v>49</v>
      </c>
      <c r="AF65" s="1" t="s">
        <v>322</v>
      </c>
      <c r="AG65" s="1" t="s">
        <v>55</v>
      </c>
      <c r="AH65" s="1" t="s">
        <v>323</v>
      </c>
      <c r="AI65" s="1" t="s">
        <v>55</v>
      </c>
      <c r="AJ65" s="1" t="s">
        <v>55</v>
      </c>
      <c r="AK65" s="1" t="s">
        <v>61</v>
      </c>
      <c r="AL65" s="1" t="s">
        <v>324</v>
      </c>
    </row>
    <row r="66" spans="1:38" ht="14.25" customHeight="1">
      <c r="A66" s="1" t="s">
        <v>334</v>
      </c>
      <c r="B66" s="1" t="s">
        <v>330</v>
      </c>
      <c r="C66" s="1" t="s">
        <v>40</v>
      </c>
      <c r="D66" s="1" t="s">
        <v>41</v>
      </c>
      <c r="E66" s="1" t="s">
        <v>310</v>
      </c>
      <c r="F66" s="1" t="s">
        <v>55</v>
      </c>
      <c r="G66" s="1" t="s">
        <v>40</v>
      </c>
      <c r="H66" s="1" t="s">
        <v>44</v>
      </c>
      <c r="I66" s="1" t="s">
        <v>44</v>
      </c>
      <c r="J66" s="1" t="s">
        <v>44</v>
      </c>
      <c r="K66" s="1" t="s">
        <v>44</v>
      </c>
      <c r="L66" s="1" t="s">
        <v>335</v>
      </c>
      <c r="M66" s="1" t="s">
        <v>336</v>
      </c>
      <c r="N66" s="1" t="s">
        <v>313</v>
      </c>
      <c r="O66" s="1" t="s">
        <v>49</v>
      </c>
      <c r="P66" s="1" t="s">
        <v>55</v>
      </c>
      <c r="Q66" s="1" t="s">
        <v>55</v>
      </c>
      <c r="R66" s="1" t="s">
        <v>55</v>
      </c>
      <c r="S66" s="1" t="s">
        <v>64</v>
      </c>
      <c r="T66" s="1" t="s">
        <v>315</v>
      </c>
      <c r="U66" s="1" t="s">
        <v>316</v>
      </c>
      <c r="V66" s="1" t="s">
        <v>337</v>
      </c>
      <c r="W66" s="1" t="s">
        <v>49</v>
      </c>
      <c r="X66" s="1" t="s">
        <v>318</v>
      </c>
      <c r="Y66" s="1" t="s">
        <v>49</v>
      </c>
      <c r="Z66" s="1" t="s">
        <v>58</v>
      </c>
      <c r="AA66" s="1" t="s">
        <v>55</v>
      </c>
      <c r="AB66" s="1" t="s">
        <v>319</v>
      </c>
      <c r="AC66" s="1" t="s">
        <v>320</v>
      </c>
      <c r="AD66" s="1" t="s">
        <v>321</v>
      </c>
      <c r="AE66" s="1" t="s">
        <v>49</v>
      </c>
      <c r="AF66" s="1" t="s">
        <v>322</v>
      </c>
      <c r="AG66" s="1" t="s">
        <v>55</v>
      </c>
      <c r="AH66" s="1" t="s">
        <v>323</v>
      </c>
      <c r="AI66" s="1" t="s">
        <v>55</v>
      </c>
      <c r="AJ66" s="1" t="s">
        <v>55</v>
      </c>
      <c r="AK66" s="1" t="s">
        <v>61</v>
      </c>
      <c r="AL66" s="1" t="s">
        <v>324</v>
      </c>
    </row>
    <row r="67" spans="1:38" ht="14.25" customHeight="1">
      <c r="A67" s="1" t="s">
        <v>338</v>
      </c>
      <c r="B67" s="1" t="s">
        <v>339</v>
      </c>
      <c r="C67" s="1" t="s">
        <v>40</v>
      </c>
      <c r="D67" s="1" t="s">
        <v>41</v>
      </c>
      <c r="E67" s="1" t="s">
        <v>310</v>
      </c>
      <c r="F67" s="1" t="s">
        <v>55</v>
      </c>
      <c r="G67" s="1" t="s">
        <v>40</v>
      </c>
      <c r="H67" s="1" t="s">
        <v>44</v>
      </c>
      <c r="I67" s="1" t="s">
        <v>44</v>
      </c>
      <c r="J67" s="1" t="s">
        <v>44</v>
      </c>
      <c r="K67" s="1" t="s">
        <v>45</v>
      </c>
      <c r="L67" s="1" t="s">
        <v>340</v>
      </c>
      <c r="M67" s="1" t="s">
        <v>341</v>
      </c>
      <c r="N67" s="1" t="s">
        <v>313</v>
      </c>
      <c r="O67" s="1" t="s">
        <v>49</v>
      </c>
      <c r="P67" s="1" t="s">
        <v>55</v>
      </c>
      <c r="Q67" s="1" t="s">
        <v>55</v>
      </c>
      <c r="R67" s="1" t="s">
        <v>55</v>
      </c>
      <c r="S67" s="1" t="s">
        <v>64</v>
      </c>
      <c r="T67" s="1" t="s">
        <v>342</v>
      </c>
      <c r="U67" s="1" t="s">
        <v>316</v>
      </c>
      <c r="V67" s="1" t="s">
        <v>343</v>
      </c>
      <c r="W67" s="1" t="s">
        <v>49</v>
      </c>
      <c r="X67" s="1" t="s">
        <v>318</v>
      </c>
      <c r="Y67" s="1" t="s">
        <v>49</v>
      </c>
      <c r="Z67" s="1" t="s">
        <v>58</v>
      </c>
      <c r="AA67" s="1" t="s">
        <v>55</v>
      </c>
      <c r="AB67" s="1" t="s">
        <v>319</v>
      </c>
      <c r="AC67" s="1" t="s">
        <v>320</v>
      </c>
      <c r="AD67" s="1" t="s">
        <v>321</v>
      </c>
      <c r="AE67" s="1" t="s">
        <v>49</v>
      </c>
      <c r="AF67" s="1" t="s">
        <v>322</v>
      </c>
      <c r="AG67" s="1" t="s">
        <v>55</v>
      </c>
      <c r="AH67" s="1" t="s">
        <v>323</v>
      </c>
      <c r="AI67" s="1" t="s">
        <v>55</v>
      </c>
      <c r="AJ67" s="1" t="s">
        <v>55</v>
      </c>
      <c r="AK67" s="1" t="s">
        <v>61</v>
      </c>
      <c r="AL67" s="1" t="s">
        <v>324</v>
      </c>
    </row>
    <row r="68" spans="1:38" ht="14.25" customHeight="1">
      <c r="A68" s="1" t="s">
        <v>344</v>
      </c>
      <c r="B68" s="1" t="s">
        <v>339</v>
      </c>
      <c r="C68" s="1" t="s">
        <v>40</v>
      </c>
      <c r="D68" s="1" t="s">
        <v>41</v>
      </c>
      <c r="E68" s="1" t="s">
        <v>310</v>
      </c>
      <c r="F68" s="1" t="s">
        <v>55</v>
      </c>
      <c r="G68" s="1" t="s">
        <v>40</v>
      </c>
      <c r="H68" s="1" t="s">
        <v>44</v>
      </c>
      <c r="I68" s="1" t="s">
        <v>44</v>
      </c>
      <c r="J68" s="1" t="s">
        <v>44</v>
      </c>
      <c r="K68" s="1" t="s">
        <v>44</v>
      </c>
      <c r="L68" s="1" t="s">
        <v>345</v>
      </c>
      <c r="M68" s="1" t="s">
        <v>346</v>
      </c>
      <c r="N68" s="1" t="s">
        <v>313</v>
      </c>
      <c r="O68" s="1" t="s">
        <v>49</v>
      </c>
      <c r="P68" s="1" t="s">
        <v>55</v>
      </c>
      <c r="Q68" s="1" t="s">
        <v>55</v>
      </c>
      <c r="R68" s="1" t="s">
        <v>55</v>
      </c>
      <c r="S68" s="1" t="s">
        <v>64</v>
      </c>
      <c r="T68" s="1" t="s">
        <v>315</v>
      </c>
      <c r="U68" s="1" t="s">
        <v>316</v>
      </c>
      <c r="V68" s="1" t="s">
        <v>347</v>
      </c>
      <c r="W68" s="1" t="s">
        <v>49</v>
      </c>
      <c r="X68" s="1" t="s">
        <v>318</v>
      </c>
      <c r="Y68" s="1" t="s">
        <v>49</v>
      </c>
      <c r="Z68" s="1" t="s">
        <v>58</v>
      </c>
      <c r="AA68" s="1" t="s">
        <v>55</v>
      </c>
      <c r="AB68" s="1" t="s">
        <v>319</v>
      </c>
      <c r="AC68" s="1" t="s">
        <v>320</v>
      </c>
      <c r="AD68" s="1" t="s">
        <v>321</v>
      </c>
      <c r="AE68" s="1" t="s">
        <v>49</v>
      </c>
      <c r="AF68" s="1" t="s">
        <v>322</v>
      </c>
      <c r="AG68" s="1" t="s">
        <v>55</v>
      </c>
      <c r="AH68" s="1" t="s">
        <v>323</v>
      </c>
      <c r="AI68" s="1" t="s">
        <v>55</v>
      </c>
      <c r="AJ68" s="1" t="s">
        <v>55</v>
      </c>
      <c r="AK68" s="1" t="s">
        <v>61</v>
      </c>
      <c r="AL68" s="1" t="s">
        <v>324</v>
      </c>
    </row>
    <row r="69" spans="1:38" ht="14.25" customHeight="1">
      <c r="A69" s="1" t="s">
        <v>348</v>
      </c>
      <c r="B69" s="1" t="s">
        <v>339</v>
      </c>
      <c r="C69" s="1" t="s">
        <v>40</v>
      </c>
      <c r="D69" s="1" t="s">
        <v>41</v>
      </c>
      <c r="E69" s="1" t="s">
        <v>310</v>
      </c>
      <c r="F69" s="1" t="s">
        <v>55</v>
      </c>
      <c r="G69" s="1" t="s">
        <v>40</v>
      </c>
      <c r="H69" s="1" t="s">
        <v>44</v>
      </c>
      <c r="I69" s="1" t="s">
        <v>44</v>
      </c>
      <c r="J69" s="1" t="s">
        <v>44</v>
      </c>
      <c r="K69" s="1" t="s">
        <v>44</v>
      </c>
      <c r="L69" s="1" t="s">
        <v>349</v>
      </c>
      <c r="M69" s="1" t="s">
        <v>350</v>
      </c>
      <c r="N69" s="1" t="s">
        <v>313</v>
      </c>
      <c r="O69" s="1" t="s">
        <v>49</v>
      </c>
      <c r="P69" s="1" t="s">
        <v>55</v>
      </c>
      <c r="Q69" s="1" t="s">
        <v>55</v>
      </c>
      <c r="R69" s="1" t="s">
        <v>55</v>
      </c>
      <c r="S69" s="1" t="s">
        <v>64</v>
      </c>
      <c r="T69" s="1" t="s">
        <v>315</v>
      </c>
      <c r="U69" s="1" t="s">
        <v>316</v>
      </c>
      <c r="V69" s="1" t="s">
        <v>351</v>
      </c>
      <c r="W69" s="1" t="s">
        <v>49</v>
      </c>
      <c r="X69" s="1" t="s">
        <v>318</v>
      </c>
      <c r="Y69" s="1" t="s">
        <v>49</v>
      </c>
      <c r="Z69" s="1" t="s">
        <v>58</v>
      </c>
      <c r="AA69" s="1" t="s">
        <v>55</v>
      </c>
      <c r="AB69" s="1" t="s">
        <v>319</v>
      </c>
      <c r="AC69" s="1" t="s">
        <v>320</v>
      </c>
      <c r="AD69" s="1" t="s">
        <v>321</v>
      </c>
      <c r="AE69" s="1" t="s">
        <v>49</v>
      </c>
      <c r="AF69" s="1" t="s">
        <v>322</v>
      </c>
      <c r="AG69" s="1" t="s">
        <v>55</v>
      </c>
      <c r="AH69" s="1" t="s">
        <v>323</v>
      </c>
      <c r="AI69" s="1" t="s">
        <v>55</v>
      </c>
      <c r="AJ69" s="1" t="s">
        <v>55</v>
      </c>
      <c r="AK69" s="1" t="s">
        <v>61</v>
      </c>
      <c r="AL69" s="1" t="s">
        <v>324</v>
      </c>
    </row>
    <row r="70" spans="1:38" ht="14.25" customHeight="1">
      <c r="A70" s="1" t="s">
        <v>352</v>
      </c>
      <c r="B70" s="1" t="s">
        <v>339</v>
      </c>
      <c r="C70" s="1" t="s">
        <v>40</v>
      </c>
      <c r="D70" s="1" t="s">
        <v>41</v>
      </c>
      <c r="E70" s="1" t="s">
        <v>310</v>
      </c>
      <c r="F70" s="1" t="s">
        <v>55</v>
      </c>
      <c r="G70" s="1" t="s">
        <v>40</v>
      </c>
      <c r="H70" s="1" t="s">
        <v>44</v>
      </c>
      <c r="I70" s="1" t="s">
        <v>44</v>
      </c>
      <c r="J70" s="1" t="s">
        <v>44</v>
      </c>
      <c r="K70" s="1" t="s">
        <v>44</v>
      </c>
      <c r="L70" s="1" t="s">
        <v>353</v>
      </c>
      <c r="M70" s="1" t="s">
        <v>354</v>
      </c>
      <c r="N70" s="1" t="s">
        <v>313</v>
      </c>
      <c r="O70" s="1" t="s">
        <v>49</v>
      </c>
      <c r="P70" s="1" t="s">
        <v>55</v>
      </c>
      <c r="Q70" s="1" t="s">
        <v>55</v>
      </c>
      <c r="R70" s="1" t="s">
        <v>55</v>
      </c>
      <c r="S70" s="1" t="s">
        <v>64</v>
      </c>
      <c r="T70" s="1" t="s">
        <v>315</v>
      </c>
      <c r="U70" s="1" t="s">
        <v>316</v>
      </c>
      <c r="V70" s="1" t="s">
        <v>355</v>
      </c>
      <c r="W70" s="1" t="s">
        <v>49</v>
      </c>
      <c r="X70" s="1" t="s">
        <v>318</v>
      </c>
      <c r="Y70" s="1" t="s">
        <v>49</v>
      </c>
      <c r="Z70" s="1" t="s">
        <v>58</v>
      </c>
      <c r="AA70" s="1" t="s">
        <v>55</v>
      </c>
      <c r="AB70" s="1" t="s">
        <v>319</v>
      </c>
      <c r="AC70" s="1" t="s">
        <v>320</v>
      </c>
      <c r="AD70" s="1" t="s">
        <v>321</v>
      </c>
      <c r="AE70" s="1" t="s">
        <v>49</v>
      </c>
      <c r="AF70" s="1" t="s">
        <v>322</v>
      </c>
      <c r="AG70" s="1" t="s">
        <v>55</v>
      </c>
      <c r="AH70" s="1" t="s">
        <v>323</v>
      </c>
      <c r="AI70" s="1" t="s">
        <v>55</v>
      </c>
      <c r="AJ70" s="1" t="s">
        <v>55</v>
      </c>
      <c r="AK70" s="1" t="s">
        <v>61</v>
      </c>
      <c r="AL70" s="1" t="s">
        <v>324</v>
      </c>
    </row>
    <row r="71" spans="1:38" ht="14.25" customHeight="1">
      <c r="A71" s="1" t="s">
        <v>356</v>
      </c>
      <c r="B71" s="1" t="s">
        <v>339</v>
      </c>
      <c r="C71" s="1" t="s">
        <v>40</v>
      </c>
      <c r="D71" s="1" t="s">
        <v>41</v>
      </c>
      <c r="E71" s="1" t="s">
        <v>310</v>
      </c>
      <c r="F71" s="1" t="s">
        <v>55</v>
      </c>
      <c r="G71" s="1" t="s">
        <v>40</v>
      </c>
      <c r="H71" s="1" t="s">
        <v>44</v>
      </c>
      <c r="I71" s="1" t="s">
        <v>44</v>
      </c>
      <c r="J71" s="1" t="s">
        <v>44</v>
      </c>
      <c r="K71" s="1" t="s">
        <v>44</v>
      </c>
      <c r="L71" s="1" t="s">
        <v>357</v>
      </c>
      <c r="M71" s="1" t="s">
        <v>358</v>
      </c>
      <c r="N71" s="1" t="s">
        <v>313</v>
      </c>
      <c r="O71" s="1" t="s">
        <v>49</v>
      </c>
      <c r="P71" s="1" t="s">
        <v>55</v>
      </c>
      <c r="Q71" s="1" t="s">
        <v>55</v>
      </c>
      <c r="R71" s="1" t="s">
        <v>55</v>
      </c>
      <c r="S71" s="1" t="s">
        <v>64</v>
      </c>
      <c r="T71" s="1" t="s">
        <v>315</v>
      </c>
      <c r="U71" s="1" t="s">
        <v>316</v>
      </c>
      <c r="V71" s="1" t="s">
        <v>359</v>
      </c>
      <c r="W71" s="1" t="s">
        <v>49</v>
      </c>
      <c r="X71" s="1" t="s">
        <v>318</v>
      </c>
      <c r="Y71" s="1" t="s">
        <v>49</v>
      </c>
      <c r="Z71" s="1" t="s">
        <v>58</v>
      </c>
      <c r="AA71" s="1" t="s">
        <v>55</v>
      </c>
      <c r="AB71" s="1" t="s">
        <v>319</v>
      </c>
      <c r="AC71" s="1" t="s">
        <v>320</v>
      </c>
      <c r="AD71" s="1" t="s">
        <v>321</v>
      </c>
      <c r="AE71" s="1" t="s">
        <v>49</v>
      </c>
      <c r="AF71" s="1" t="s">
        <v>322</v>
      </c>
      <c r="AG71" s="1" t="s">
        <v>55</v>
      </c>
      <c r="AH71" s="1" t="s">
        <v>323</v>
      </c>
      <c r="AI71" s="1" t="s">
        <v>55</v>
      </c>
      <c r="AJ71" s="1" t="s">
        <v>55</v>
      </c>
      <c r="AK71" s="1" t="s">
        <v>61</v>
      </c>
      <c r="AL71" s="1" t="s">
        <v>324</v>
      </c>
    </row>
    <row r="72" spans="1:38" ht="14.25" customHeight="1">
      <c r="A72" s="1" t="s">
        <v>360</v>
      </c>
      <c r="B72" s="1" t="s">
        <v>309</v>
      </c>
      <c r="C72" s="1" t="s">
        <v>40</v>
      </c>
      <c r="D72" s="1" t="s">
        <v>41</v>
      </c>
      <c r="E72" s="1" t="s">
        <v>310</v>
      </c>
      <c r="F72" s="1" t="s">
        <v>55</v>
      </c>
      <c r="G72" s="1" t="s">
        <v>40</v>
      </c>
      <c r="H72" s="1" t="s">
        <v>44</v>
      </c>
      <c r="I72" s="1" t="s">
        <v>44</v>
      </c>
      <c r="J72" s="1" t="s">
        <v>44</v>
      </c>
      <c r="K72" s="1" t="s">
        <v>44</v>
      </c>
      <c r="L72" s="1" t="s">
        <v>361</v>
      </c>
      <c r="M72" s="1" t="s">
        <v>362</v>
      </c>
      <c r="N72" s="1" t="s">
        <v>313</v>
      </c>
      <c r="O72" s="1" t="s">
        <v>49</v>
      </c>
      <c r="P72" s="1" t="s">
        <v>55</v>
      </c>
      <c r="Q72" s="1" t="s">
        <v>55</v>
      </c>
      <c r="R72" s="1" t="s">
        <v>55</v>
      </c>
      <c r="S72" s="1" t="s">
        <v>64</v>
      </c>
      <c r="T72" s="1" t="s">
        <v>315</v>
      </c>
      <c r="U72" s="1" t="s">
        <v>316</v>
      </c>
      <c r="V72" s="1" t="s">
        <v>363</v>
      </c>
      <c r="W72" s="1" t="s">
        <v>49</v>
      </c>
      <c r="X72" s="1" t="s">
        <v>318</v>
      </c>
      <c r="Y72" s="1" t="s">
        <v>49</v>
      </c>
      <c r="Z72" s="1" t="s">
        <v>58</v>
      </c>
      <c r="AA72" s="1" t="s">
        <v>55</v>
      </c>
      <c r="AB72" s="1" t="s">
        <v>319</v>
      </c>
      <c r="AC72" s="1" t="s">
        <v>320</v>
      </c>
      <c r="AD72" s="1" t="s">
        <v>321</v>
      </c>
      <c r="AE72" s="1" t="s">
        <v>49</v>
      </c>
      <c r="AF72" s="1" t="s">
        <v>322</v>
      </c>
      <c r="AG72" s="1" t="s">
        <v>55</v>
      </c>
      <c r="AH72" s="1" t="s">
        <v>323</v>
      </c>
      <c r="AI72" s="1" t="s">
        <v>55</v>
      </c>
      <c r="AJ72" s="1" t="s">
        <v>55</v>
      </c>
      <c r="AK72" s="1" t="s">
        <v>61</v>
      </c>
      <c r="AL72" s="1" t="s">
        <v>324</v>
      </c>
    </row>
    <row r="73" spans="1:38" ht="14.25" customHeight="1">
      <c r="A73" s="1" t="s">
        <v>364</v>
      </c>
      <c r="B73" s="1" t="s">
        <v>309</v>
      </c>
      <c r="C73" s="1" t="s">
        <v>40</v>
      </c>
      <c r="D73" s="1" t="s">
        <v>41</v>
      </c>
      <c r="E73" s="1" t="s">
        <v>310</v>
      </c>
      <c r="F73" s="1" t="s">
        <v>55</v>
      </c>
      <c r="G73" s="1" t="s">
        <v>40</v>
      </c>
      <c r="H73" s="1" t="s">
        <v>44</v>
      </c>
      <c r="I73" s="1" t="s">
        <v>44</v>
      </c>
      <c r="J73" s="1" t="s">
        <v>44</v>
      </c>
      <c r="K73" s="1" t="s">
        <v>44</v>
      </c>
      <c r="L73" s="1" t="s">
        <v>365</v>
      </c>
      <c r="M73" s="1" t="s">
        <v>366</v>
      </c>
      <c r="N73" s="1" t="s">
        <v>313</v>
      </c>
      <c r="O73" s="1" t="s">
        <v>49</v>
      </c>
      <c r="P73" s="1" t="s">
        <v>55</v>
      </c>
      <c r="Q73" s="1" t="s">
        <v>55</v>
      </c>
      <c r="R73" s="1" t="s">
        <v>55</v>
      </c>
      <c r="S73" s="1" t="s">
        <v>64</v>
      </c>
      <c r="T73" s="1" t="s">
        <v>315</v>
      </c>
      <c r="U73" s="1" t="s">
        <v>316</v>
      </c>
      <c r="V73" s="1" t="s">
        <v>367</v>
      </c>
      <c r="W73" s="1" t="s">
        <v>49</v>
      </c>
      <c r="X73" s="1" t="s">
        <v>318</v>
      </c>
      <c r="Y73" s="1" t="s">
        <v>49</v>
      </c>
      <c r="Z73" s="1" t="s">
        <v>58</v>
      </c>
      <c r="AA73" s="1" t="s">
        <v>55</v>
      </c>
      <c r="AB73" s="1" t="s">
        <v>319</v>
      </c>
      <c r="AC73" s="1" t="s">
        <v>320</v>
      </c>
      <c r="AD73" s="1" t="s">
        <v>321</v>
      </c>
      <c r="AE73" s="1" t="s">
        <v>49</v>
      </c>
      <c r="AF73" s="1" t="s">
        <v>322</v>
      </c>
      <c r="AG73" s="1" t="s">
        <v>55</v>
      </c>
      <c r="AH73" s="1" t="s">
        <v>323</v>
      </c>
      <c r="AI73" s="1" t="s">
        <v>55</v>
      </c>
      <c r="AJ73" s="1" t="s">
        <v>55</v>
      </c>
      <c r="AK73" s="1" t="s">
        <v>61</v>
      </c>
      <c r="AL73" s="1" t="s">
        <v>324</v>
      </c>
    </row>
    <row r="74" spans="1:38" ht="14.25" customHeight="1">
      <c r="A74" s="1" t="s">
        <v>368</v>
      </c>
      <c r="B74" s="1" t="s">
        <v>309</v>
      </c>
      <c r="C74" s="1" t="s">
        <v>40</v>
      </c>
      <c r="D74" s="1" t="s">
        <v>41</v>
      </c>
      <c r="E74" s="1" t="s">
        <v>310</v>
      </c>
      <c r="F74" s="1" t="s">
        <v>55</v>
      </c>
      <c r="G74" s="1" t="s">
        <v>40</v>
      </c>
      <c r="H74" s="1" t="s">
        <v>44</v>
      </c>
      <c r="I74" s="1" t="s">
        <v>44</v>
      </c>
      <c r="J74" s="1" t="s">
        <v>44</v>
      </c>
      <c r="K74" s="1" t="s">
        <v>44</v>
      </c>
      <c r="L74" s="1" t="s">
        <v>369</v>
      </c>
      <c r="M74" s="1" t="s">
        <v>370</v>
      </c>
      <c r="N74" s="1" t="s">
        <v>313</v>
      </c>
      <c r="O74" s="1" t="s">
        <v>49</v>
      </c>
      <c r="P74" s="1" t="s">
        <v>55</v>
      </c>
      <c r="Q74" s="1" t="s">
        <v>55</v>
      </c>
      <c r="R74" s="1" t="s">
        <v>55</v>
      </c>
      <c r="S74" s="1" t="s">
        <v>64</v>
      </c>
      <c r="T74" s="1" t="s">
        <v>315</v>
      </c>
      <c r="U74" s="1" t="s">
        <v>316</v>
      </c>
      <c r="V74" s="1" t="s">
        <v>371</v>
      </c>
      <c r="W74" s="1" t="s">
        <v>49</v>
      </c>
      <c r="X74" s="1" t="s">
        <v>318</v>
      </c>
      <c r="Y74" s="1" t="s">
        <v>49</v>
      </c>
      <c r="Z74" s="1" t="s">
        <v>58</v>
      </c>
      <c r="AA74" s="1" t="s">
        <v>55</v>
      </c>
      <c r="AB74" s="1" t="s">
        <v>319</v>
      </c>
      <c r="AC74" s="1" t="s">
        <v>320</v>
      </c>
      <c r="AD74" s="1" t="s">
        <v>321</v>
      </c>
      <c r="AE74" s="1" t="s">
        <v>49</v>
      </c>
      <c r="AF74" s="1" t="s">
        <v>322</v>
      </c>
      <c r="AG74" s="1" t="s">
        <v>55</v>
      </c>
      <c r="AH74" s="1" t="s">
        <v>323</v>
      </c>
      <c r="AI74" s="1" t="s">
        <v>55</v>
      </c>
      <c r="AJ74" s="1" t="s">
        <v>55</v>
      </c>
      <c r="AK74" s="1" t="s">
        <v>61</v>
      </c>
      <c r="AL74" s="1" t="s">
        <v>324</v>
      </c>
    </row>
    <row r="75" spans="1:38" ht="14.25" customHeight="1">
      <c r="A75" s="1" t="s">
        <v>372</v>
      </c>
      <c r="B75" s="1" t="s">
        <v>309</v>
      </c>
      <c r="C75" s="1" t="s">
        <v>40</v>
      </c>
      <c r="D75" s="1" t="s">
        <v>41</v>
      </c>
      <c r="E75" s="1" t="s">
        <v>310</v>
      </c>
      <c r="F75" s="1" t="s">
        <v>55</v>
      </c>
      <c r="G75" s="1" t="s">
        <v>40</v>
      </c>
      <c r="H75" s="1" t="s">
        <v>44</v>
      </c>
      <c r="I75" s="1" t="s">
        <v>44</v>
      </c>
      <c r="J75" s="1" t="s">
        <v>44</v>
      </c>
      <c r="K75" s="1" t="s">
        <v>44</v>
      </c>
      <c r="L75" s="1" t="s">
        <v>373</v>
      </c>
      <c r="M75" s="1" t="s">
        <v>374</v>
      </c>
      <c r="N75" s="1" t="s">
        <v>313</v>
      </c>
      <c r="O75" s="1" t="s">
        <v>49</v>
      </c>
      <c r="P75" s="1" t="s">
        <v>55</v>
      </c>
      <c r="Q75" s="1" t="s">
        <v>55</v>
      </c>
      <c r="R75" s="1" t="s">
        <v>55</v>
      </c>
      <c r="S75" s="1" t="s">
        <v>64</v>
      </c>
      <c r="T75" s="1" t="s">
        <v>315</v>
      </c>
      <c r="U75" s="1" t="s">
        <v>316</v>
      </c>
      <c r="V75" s="1" t="s">
        <v>375</v>
      </c>
      <c r="W75" s="1" t="s">
        <v>49</v>
      </c>
      <c r="X75" s="1" t="s">
        <v>318</v>
      </c>
      <c r="Y75" s="1" t="s">
        <v>49</v>
      </c>
      <c r="Z75" s="1" t="s">
        <v>58</v>
      </c>
      <c r="AA75" s="1" t="s">
        <v>55</v>
      </c>
      <c r="AB75" s="1" t="s">
        <v>319</v>
      </c>
      <c r="AC75" s="1" t="s">
        <v>320</v>
      </c>
      <c r="AD75" s="1" t="s">
        <v>321</v>
      </c>
      <c r="AE75" s="1" t="s">
        <v>49</v>
      </c>
      <c r="AF75" s="1" t="s">
        <v>322</v>
      </c>
      <c r="AG75" s="1" t="s">
        <v>55</v>
      </c>
      <c r="AH75" s="1" t="s">
        <v>323</v>
      </c>
      <c r="AI75" s="1" t="s">
        <v>55</v>
      </c>
      <c r="AJ75" s="1" t="s">
        <v>55</v>
      </c>
      <c r="AK75" s="1" t="s">
        <v>61</v>
      </c>
      <c r="AL75" s="1" t="s">
        <v>324</v>
      </c>
    </row>
    <row r="76" spans="1:38" ht="14.25" customHeight="1">
      <c r="A76" s="1" t="s">
        <v>376</v>
      </c>
      <c r="B76" s="1" t="s">
        <v>309</v>
      </c>
      <c r="C76" s="1" t="s">
        <v>40</v>
      </c>
      <c r="D76" s="1" t="s">
        <v>41</v>
      </c>
      <c r="E76" s="1" t="s">
        <v>310</v>
      </c>
      <c r="F76" s="1" t="s">
        <v>55</v>
      </c>
      <c r="G76" s="1" t="s">
        <v>40</v>
      </c>
      <c r="H76" s="1" t="s">
        <v>44</v>
      </c>
      <c r="I76" s="1" t="s">
        <v>44</v>
      </c>
      <c r="J76" s="1" t="s">
        <v>44</v>
      </c>
      <c r="K76" s="1" t="s">
        <v>44</v>
      </c>
      <c r="L76" s="1" t="s">
        <v>377</v>
      </c>
      <c r="M76" s="1" t="s">
        <v>378</v>
      </c>
      <c r="N76" s="1" t="s">
        <v>313</v>
      </c>
      <c r="O76" s="1" t="s">
        <v>49</v>
      </c>
      <c r="P76" s="1" t="s">
        <v>55</v>
      </c>
      <c r="Q76" s="1" t="s">
        <v>55</v>
      </c>
      <c r="R76" s="1" t="s">
        <v>55</v>
      </c>
      <c r="S76" s="1" t="s">
        <v>64</v>
      </c>
      <c r="T76" s="1" t="s">
        <v>315</v>
      </c>
      <c r="U76" s="1" t="s">
        <v>316</v>
      </c>
      <c r="V76" s="1" t="s">
        <v>379</v>
      </c>
      <c r="W76" s="1" t="s">
        <v>49</v>
      </c>
      <c r="X76" s="1" t="s">
        <v>318</v>
      </c>
      <c r="Y76" s="1" t="s">
        <v>49</v>
      </c>
      <c r="Z76" s="1" t="s">
        <v>58</v>
      </c>
      <c r="AA76" s="1" t="s">
        <v>55</v>
      </c>
      <c r="AB76" s="1" t="s">
        <v>319</v>
      </c>
      <c r="AC76" s="1" t="s">
        <v>320</v>
      </c>
      <c r="AD76" s="1" t="s">
        <v>321</v>
      </c>
      <c r="AE76" s="1" t="s">
        <v>49</v>
      </c>
      <c r="AF76" s="1" t="s">
        <v>322</v>
      </c>
      <c r="AG76" s="1" t="s">
        <v>55</v>
      </c>
      <c r="AH76" s="1" t="s">
        <v>323</v>
      </c>
      <c r="AI76" s="1" t="s">
        <v>55</v>
      </c>
      <c r="AJ76" s="1" t="s">
        <v>55</v>
      </c>
      <c r="AK76" s="1" t="s">
        <v>61</v>
      </c>
      <c r="AL76" s="1" t="s">
        <v>324</v>
      </c>
    </row>
    <row r="77" spans="1:38" ht="14.25" customHeight="1">
      <c r="A77" s="1" t="s">
        <v>380</v>
      </c>
      <c r="B77" s="1" t="s">
        <v>381</v>
      </c>
      <c r="C77" s="1" t="s">
        <v>40</v>
      </c>
      <c r="D77" s="1" t="s">
        <v>41</v>
      </c>
      <c r="E77" s="1" t="s">
        <v>310</v>
      </c>
      <c r="F77" s="1" t="s">
        <v>55</v>
      </c>
      <c r="G77" s="1" t="s">
        <v>40</v>
      </c>
      <c r="H77" s="1" t="s">
        <v>44</v>
      </c>
      <c r="I77" s="1" t="s">
        <v>44</v>
      </c>
      <c r="J77" s="1" t="s">
        <v>44</v>
      </c>
      <c r="K77" s="1" t="s">
        <v>44</v>
      </c>
      <c r="L77" s="1" t="s">
        <v>382</v>
      </c>
      <c r="M77" s="1" t="s">
        <v>383</v>
      </c>
      <c r="N77" s="1" t="s">
        <v>313</v>
      </c>
      <c r="O77" s="1" t="s">
        <v>49</v>
      </c>
      <c r="P77" s="1" t="s">
        <v>55</v>
      </c>
      <c r="Q77" s="1" t="s">
        <v>55</v>
      </c>
      <c r="R77" s="1" t="s">
        <v>55</v>
      </c>
      <c r="S77" s="1" t="s">
        <v>64</v>
      </c>
      <c r="T77" s="1" t="s">
        <v>315</v>
      </c>
      <c r="U77" s="1" t="s">
        <v>316</v>
      </c>
      <c r="V77" s="1" t="s">
        <v>384</v>
      </c>
      <c r="W77" s="1" t="s">
        <v>49</v>
      </c>
      <c r="X77" s="1" t="s">
        <v>318</v>
      </c>
      <c r="Y77" s="1" t="s">
        <v>49</v>
      </c>
      <c r="Z77" s="1" t="s">
        <v>58</v>
      </c>
      <c r="AA77" s="1" t="s">
        <v>55</v>
      </c>
      <c r="AB77" s="1" t="s">
        <v>319</v>
      </c>
      <c r="AC77" s="1" t="s">
        <v>320</v>
      </c>
      <c r="AD77" s="1" t="s">
        <v>321</v>
      </c>
      <c r="AE77" s="1" t="s">
        <v>49</v>
      </c>
      <c r="AF77" s="1" t="s">
        <v>322</v>
      </c>
      <c r="AG77" s="1" t="s">
        <v>55</v>
      </c>
      <c r="AH77" s="1" t="s">
        <v>323</v>
      </c>
      <c r="AI77" s="1" t="s">
        <v>55</v>
      </c>
      <c r="AJ77" s="1" t="s">
        <v>55</v>
      </c>
      <c r="AK77" s="1" t="s">
        <v>61</v>
      </c>
      <c r="AL77" s="1" t="s">
        <v>324</v>
      </c>
    </row>
    <row r="78" spans="1:38" ht="14.25" customHeight="1">
      <c r="A78" s="1" t="s">
        <v>385</v>
      </c>
      <c r="B78" s="1" t="s">
        <v>381</v>
      </c>
      <c r="C78" s="1" t="s">
        <v>40</v>
      </c>
      <c r="D78" s="1" t="s">
        <v>41</v>
      </c>
      <c r="E78" s="1" t="s">
        <v>310</v>
      </c>
      <c r="F78" s="1" t="s">
        <v>55</v>
      </c>
      <c r="G78" s="1" t="s">
        <v>40</v>
      </c>
      <c r="H78" s="1" t="s">
        <v>44</v>
      </c>
      <c r="I78" s="1" t="s">
        <v>44</v>
      </c>
      <c r="J78" s="1" t="s">
        <v>44</v>
      </c>
      <c r="K78" s="1" t="s">
        <v>44</v>
      </c>
      <c r="L78" s="1" t="s">
        <v>386</v>
      </c>
      <c r="M78" s="1" t="s">
        <v>387</v>
      </c>
      <c r="N78" s="1" t="s">
        <v>313</v>
      </c>
      <c r="O78" s="1" t="s">
        <v>49</v>
      </c>
      <c r="P78" s="1" t="s">
        <v>55</v>
      </c>
      <c r="Q78" s="1" t="s">
        <v>55</v>
      </c>
      <c r="R78" s="1" t="s">
        <v>55</v>
      </c>
      <c r="S78" s="1" t="s">
        <v>64</v>
      </c>
      <c r="T78" s="1" t="s">
        <v>315</v>
      </c>
      <c r="U78" s="1" t="s">
        <v>316</v>
      </c>
      <c r="V78" s="1" t="s">
        <v>388</v>
      </c>
      <c r="W78" s="1" t="s">
        <v>49</v>
      </c>
      <c r="X78" s="1" t="s">
        <v>318</v>
      </c>
      <c r="Y78" s="1" t="s">
        <v>49</v>
      </c>
      <c r="Z78" s="1" t="s">
        <v>58</v>
      </c>
      <c r="AA78" s="1" t="s">
        <v>55</v>
      </c>
      <c r="AB78" s="1" t="s">
        <v>319</v>
      </c>
      <c r="AC78" s="1" t="s">
        <v>320</v>
      </c>
      <c r="AD78" s="1" t="s">
        <v>321</v>
      </c>
      <c r="AE78" s="1" t="s">
        <v>49</v>
      </c>
      <c r="AF78" s="1" t="s">
        <v>322</v>
      </c>
      <c r="AG78" s="1" t="s">
        <v>55</v>
      </c>
      <c r="AH78" s="1" t="s">
        <v>323</v>
      </c>
      <c r="AI78" s="1" t="s">
        <v>55</v>
      </c>
      <c r="AJ78" s="1" t="s">
        <v>55</v>
      </c>
      <c r="AK78" s="1" t="s">
        <v>61</v>
      </c>
      <c r="AL78" s="1" t="s">
        <v>324</v>
      </c>
    </row>
    <row r="79" spans="1:38" ht="14.25" customHeight="1">
      <c r="A79" s="1" t="s">
        <v>389</v>
      </c>
      <c r="B79" s="1" t="s">
        <v>381</v>
      </c>
      <c r="C79" s="1" t="s">
        <v>40</v>
      </c>
      <c r="D79" s="1" t="s">
        <v>41</v>
      </c>
      <c r="E79" s="1" t="s">
        <v>310</v>
      </c>
      <c r="F79" s="1" t="s">
        <v>55</v>
      </c>
      <c r="G79" s="1" t="s">
        <v>40</v>
      </c>
      <c r="H79" s="1" t="s">
        <v>44</v>
      </c>
      <c r="I79" s="1" t="s">
        <v>44</v>
      </c>
      <c r="J79" s="1" t="s">
        <v>44</v>
      </c>
      <c r="K79" s="1" t="s">
        <v>44</v>
      </c>
      <c r="L79" s="1" t="s">
        <v>390</v>
      </c>
      <c r="M79" s="1" t="s">
        <v>391</v>
      </c>
      <c r="N79" s="1" t="s">
        <v>313</v>
      </c>
      <c r="O79" s="1" t="s">
        <v>49</v>
      </c>
      <c r="P79" s="1" t="s">
        <v>55</v>
      </c>
      <c r="Q79" s="1" t="s">
        <v>55</v>
      </c>
      <c r="R79" s="1" t="s">
        <v>55</v>
      </c>
      <c r="S79" s="1" t="s">
        <v>64</v>
      </c>
      <c r="T79" s="1" t="s">
        <v>315</v>
      </c>
      <c r="U79" s="1" t="s">
        <v>316</v>
      </c>
      <c r="V79" s="1" t="s">
        <v>392</v>
      </c>
      <c r="W79" s="1" t="s">
        <v>49</v>
      </c>
      <c r="X79" s="1" t="s">
        <v>318</v>
      </c>
      <c r="Y79" s="1" t="s">
        <v>49</v>
      </c>
      <c r="Z79" s="1" t="s">
        <v>58</v>
      </c>
      <c r="AA79" s="1" t="s">
        <v>55</v>
      </c>
      <c r="AB79" s="1" t="s">
        <v>319</v>
      </c>
      <c r="AC79" s="1" t="s">
        <v>320</v>
      </c>
      <c r="AD79" s="1" t="s">
        <v>321</v>
      </c>
      <c r="AE79" s="1" t="s">
        <v>49</v>
      </c>
      <c r="AF79" s="1" t="s">
        <v>322</v>
      </c>
      <c r="AG79" s="1" t="s">
        <v>55</v>
      </c>
      <c r="AH79" s="1" t="s">
        <v>323</v>
      </c>
      <c r="AI79" s="1" t="s">
        <v>55</v>
      </c>
      <c r="AJ79" s="1" t="s">
        <v>55</v>
      </c>
      <c r="AK79" s="1" t="s">
        <v>61</v>
      </c>
      <c r="AL79" s="1" t="s">
        <v>324</v>
      </c>
    </row>
    <row r="80" spans="1:38" ht="14.25" customHeight="1">
      <c r="A80" s="1" t="s">
        <v>393</v>
      </c>
      <c r="B80" s="1" t="s">
        <v>381</v>
      </c>
      <c r="C80" s="1" t="s">
        <v>40</v>
      </c>
      <c r="D80" s="1" t="s">
        <v>41</v>
      </c>
      <c r="E80" s="1" t="s">
        <v>310</v>
      </c>
      <c r="F80" s="1" t="s">
        <v>55</v>
      </c>
      <c r="G80" s="1" t="s">
        <v>40</v>
      </c>
      <c r="H80" s="1" t="s">
        <v>44</v>
      </c>
      <c r="I80" s="1" t="s">
        <v>44</v>
      </c>
      <c r="J80" s="1" t="s">
        <v>44</v>
      </c>
      <c r="K80" s="1" t="s">
        <v>44</v>
      </c>
      <c r="L80" s="1" t="s">
        <v>394</v>
      </c>
      <c r="M80" s="1" t="s">
        <v>395</v>
      </c>
      <c r="N80" s="1" t="s">
        <v>313</v>
      </c>
      <c r="O80" s="1" t="s">
        <v>49</v>
      </c>
      <c r="P80" s="1" t="s">
        <v>55</v>
      </c>
      <c r="Q80" s="1" t="s">
        <v>55</v>
      </c>
      <c r="R80" s="1" t="s">
        <v>55</v>
      </c>
      <c r="S80" s="1" t="s">
        <v>64</v>
      </c>
      <c r="T80" s="1" t="s">
        <v>315</v>
      </c>
      <c r="U80" s="1" t="s">
        <v>316</v>
      </c>
      <c r="V80" s="1" t="s">
        <v>396</v>
      </c>
      <c r="W80" s="1" t="s">
        <v>49</v>
      </c>
      <c r="X80" s="1" t="s">
        <v>318</v>
      </c>
      <c r="Y80" s="1" t="s">
        <v>49</v>
      </c>
      <c r="Z80" s="1" t="s">
        <v>58</v>
      </c>
      <c r="AA80" s="1" t="s">
        <v>55</v>
      </c>
      <c r="AB80" s="1" t="s">
        <v>319</v>
      </c>
      <c r="AC80" s="1" t="s">
        <v>320</v>
      </c>
      <c r="AD80" s="1" t="s">
        <v>321</v>
      </c>
      <c r="AE80" s="1" t="s">
        <v>49</v>
      </c>
      <c r="AF80" s="1" t="s">
        <v>322</v>
      </c>
      <c r="AG80" s="1" t="s">
        <v>55</v>
      </c>
      <c r="AH80" s="1" t="s">
        <v>323</v>
      </c>
      <c r="AI80" s="1" t="s">
        <v>55</v>
      </c>
      <c r="AJ80" s="1" t="s">
        <v>55</v>
      </c>
      <c r="AK80" s="1" t="s">
        <v>61</v>
      </c>
      <c r="AL80" s="1" t="s">
        <v>324</v>
      </c>
    </row>
    <row r="81" spans="1:38" ht="14.25" customHeight="1">
      <c r="A81" s="1" t="s">
        <v>397</v>
      </c>
      <c r="B81" s="1" t="s">
        <v>381</v>
      </c>
      <c r="C81" s="1" t="s">
        <v>40</v>
      </c>
      <c r="D81" s="1" t="s">
        <v>41</v>
      </c>
      <c r="E81" s="1" t="s">
        <v>310</v>
      </c>
      <c r="F81" s="1" t="s">
        <v>55</v>
      </c>
      <c r="G81" s="1" t="s">
        <v>40</v>
      </c>
      <c r="H81" s="1" t="s">
        <v>44</v>
      </c>
      <c r="I81" s="1" t="s">
        <v>44</v>
      </c>
      <c r="J81" s="1" t="s">
        <v>44</v>
      </c>
      <c r="K81" s="1" t="s">
        <v>44</v>
      </c>
      <c r="L81" s="1" t="s">
        <v>398</v>
      </c>
      <c r="M81" s="1" t="s">
        <v>399</v>
      </c>
      <c r="N81" s="1" t="s">
        <v>313</v>
      </c>
      <c r="O81" s="1" t="s">
        <v>49</v>
      </c>
      <c r="P81" s="1" t="s">
        <v>55</v>
      </c>
      <c r="Q81" s="1" t="s">
        <v>55</v>
      </c>
      <c r="R81" s="1" t="s">
        <v>55</v>
      </c>
      <c r="S81" s="1" t="s">
        <v>64</v>
      </c>
      <c r="T81" s="1" t="s">
        <v>315</v>
      </c>
      <c r="U81" s="1" t="s">
        <v>316</v>
      </c>
      <c r="V81" s="1" t="s">
        <v>400</v>
      </c>
      <c r="W81" s="1" t="s">
        <v>49</v>
      </c>
      <c r="X81" s="1" t="s">
        <v>318</v>
      </c>
      <c r="Y81" s="1" t="s">
        <v>49</v>
      </c>
      <c r="Z81" s="1" t="s">
        <v>58</v>
      </c>
      <c r="AA81" s="1" t="s">
        <v>55</v>
      </c>
      <c r="AB81" s="1" t="s">
        <v>319</v>
      </c>
      <c r="AC81" s="1" t="s">
        <v>320</v>
      </c>
      <c r="AD81" s="1" t="s">
        <v>321</v>
      </c>
      <c r="AE81" s="1" t="s">
        <v>49</v>
      </c>
      <c r="AF81" s="1" t="s">
        <v>322</v>
      </c>
      <c r="AG81" s="1" t="s">
        <v>55</v>
      </c>
      <c r="AH81" s="1" t="s">
        <v>323</v>
      </c>
      <c r="AI81" s="1" t="s">
        <v>55</v>
      </c>
      <c r="AJ81" s="1" t="s">
        <v>55</v>
      </c>
      <c r="AK81" s="1" t="s">
        <v>61</v>
      </c>
      <c r="AL81" s="1" t="s">
        <v>324</v>
      </c>
    </row>
    <row r="82" spans="1:38" ht="14.25" customHeight="1">
      <c r="A82" s="1" t="s">
        <v>401</v>
      </c>
      <c r="B82" s="1" t="s">
        <v>309</v>
      </c>
      <c r="C82" s="1" t="s">
        <v>40</v>
      </c>
      <c r="D82" s="1" t="s">
        <v>41</v>
      </c>
      <c r="E82" s="1" t="s">
        <v>310</v>
      </c>
      <c r="F82" s="1" t="s">
        <v>55</v>
      </c>
      <c r="G82" s="1" t="s">
        <v>40</v>
      </c>
      <c r="H82" s="1" t="s">
        <v>44</v>
      </c>
      <c r="I82" s="1" t="s">
        <v>44</v>
      </c>
      <c r="J82" s="1" t="s">
        <v>44</v>
      </c>
      <c r="K82" s="1" t="s">
        <v>44</v>
      </c>
      <c r="L82" s="1" t="s">
        <v>402</v>
      </c>
      <c r="M82" s="1" t="s">
        <v>403</v>
      </c>
      <c r="N82" s="1" t="s">
        <v>313</v>
      </c>
      <c r="O82" s="1" t="s">
        <v>49</v>
      </c>
      <c r="P82" s="1" t="s">
        <v>55</v>
      </c>
      <c r="Q82" s="1" t="s">
        <v>55</v>
      </c>
      <c r="R82" s="1" t="s">
        <v>55</v>
      </c>
      <c r="S82" s="1" t="s">
        <v>64</v>
      </c>
      <c r="T82" s="1" t="s">
        <v>315</v>
      </c>
      <c r="U82" s="1" t="s">
        <v>316</v>
      </c>
      <c r="V82" s="1" t="s">
        <v>404</v>
      </c>
      <c r="W82" s="1" t="s">
        <v>49</v>
      </c>
      <c r="X82" s="1" t="s">
        <v>318</v>
      </c>
      <c r="Y82" s="1" t="s">
        <v>49</v>
      </c>
      <c r="Z82" s="1" t="s">
        <v>58</v>
      </c>
      <c r="AA82" s="1" t="s">
        <v>55</v>
      </c>
      <c r="AB82" s="1" t="s">
        <v>319</v>
      </c>
      <c r="AC82" s="1" t="s">
        <v>320</v>
      </c>
      <c r="AD82" s="1" t="s">
        <v>321</v>
      </c>
      <c r="AE82" s="1" t="s">
        <v>49</v>
      </c>
      <c r="AF82" s="1" t="s">
        <v>322</v>
      </c>
      <c r="AG82" s="1" t="s">
        <v>55</v>
      </c>
      <c r="AH82" s="1" t="s">
        <v>323</v>
      </c>
      <c r="AI82" s="1" t="s">
        <v>55</v>
      </c>
      <c r="AJ82" s="1" t="s">
        <v>55</v>
      </c>
      <c r="AK82" s="1" t="s">
        <v>61</v>
      </c>
      <c r="AL82" s="1" t="s">
        <v>324</v>
      </c>
    </row>
    <row r="83" spans="1:38" ht="14.25" customHeight="1">
      <c r="A83" s="1" t="s">
        <v>405</v>
      </c>
      <c r="B83" s="1" t="s">
        <v>309</v>
      </c>
      <c r="C83" s="1" t="s">
        <v>40</v>
      </c>
      <c r="D83" s="1" t="s">
        <v>41</v>
      </c>
      <c r="E83" s="1" t="s">
        <v>310</v>
      </c>
      <c r="F83" s="1" t="s">
        <v>55</v>
      </c>
      <c r="G83" s="1" t="s">
        <v>40</v>
      </c>
      <c r="H83" s="1" t="s">
        <v>44</v>
      </c>
      <c r="I83" s="1" t="s">
        <v>44</v>
      </c>
      <c r="J83" s="1" t="s">
        <v>44</v>
      </c>
      <c r="K83" s="1" t="s">
        <v>44</v>
      </c>
      <c r="L83" s="1" t="s">
        <v>406</v>
      </c>
      <c r="M83" s="1" t="s">
        <v>407</v>
      </c>
      <c r="N83" s="1" t="s">
        <v>313</v>
      </c>
      <c r="O83" s="1" t="s">
        <v>49</v>
      </c>
      <c r="P83" s="1" t="s">
        <v>55</v>
      </c>
      <c r="Q83" s="1" t="s">
        <v>55</v>
      </c>
      <c r="R83" s="1" t="s">
        <v>55</v>
      </c>
      <c r="S83" s="1" t="s">
        <v>64</v>
      </c>
      <c r="T83" s="1" t="s">
        <v>315</v>
      </c>
      <c r="U83" s="1" t="s">
        <v>316</v>
      </c>
      <c r="V83" s="1" t="s">
        <v>408</v>
      </c>
      <c r="W83" s="1" t="s">
        <v>49</v>
      </c>
      <c r="X83" s="1" t="s">
        <v>318</v>
      </c>
      <c r="Y83" s="1" t="s">
        <v>49</v>
      </c>
      <c r="Z83" s="1" t="s">
        <v>58</v>
      </c>
      <c r="AA83" s="1" t="s">
        <v>55</v>
      </c>
      <c r="AB83" s="1" t="s">
        <v>319</v>
      </c>
      <c r="AC83" s="1" t="s">
        <v>320</v>
      </c>
      <c r="AD83" s="1" t="s">
        <v>321</v>
      </c>
      <c r="AE83" s="1" t="s">
        <v>49</v>
      </c>
      <c r="AF83" s="1" t="s">
        <v>322</v>
      </c>
      <c r="AG83" s="1" t="s">
        <v>55</v>
      </c>
      <c r="AH83" s="1" t="s">
        <v>323</v>
      </c>
      <c r="AI83" s="1" t="s">
        <v>55</v>
      </c>
      <c r="AJ83" s="1" t="s">
        <v>55</v>
      </c>
      <c r="AK83" s="1" t="s">
        <v>61</v>
      </c>
      <c r="AL83" s="1" t="s">
        <v>324</v>
      </c>
    </row>
    <row r="84" spans="1:38" ht="14.25" customHeight="1">
      <c r="A84" s="1" t="s">
        <v>409</v>
      </c>
      <c r="B84" s="1" t="s">
        <v>309</v>
      </c>
      <c r="C84" s="1" t="s">
        <v>40</v>
      </c>
      <c r="D84" s="1" t="s">
        <v>41</v>
      </c>
      <c r="E84" s="1" t="s">
        <v>310</v>
      </c>
      <c r="F84" s="1" t="s">
        <v>55</v>
      </c>
      <c r="G84" s="1" t="s">
        <v>40</v>
      </c>
      <c r="H84" s="1" t="s">
        <v>44</v>
      </c>
      <c r="I84" s="1" t="s">
        <v>44</v>
      </c>
      <c r="J84" s="1" t="s">
        <v>44</v>
      </c>
      <c r="K84" s="1" t="s">
        <v>44</v>
      </c>
      <c r="L84" s="1" t="s">
        <v>410</v>
      </c>
      <c r="M84" s="1" t="s">
        <v>411</v>
      </c>
      <c r="N84" s="1" t="s">
        <v>313</v>
      </c>
      <c r="O84" s="1" t="s">
        <v>49</v>
      </c>
      <c r="P84" s="1" t="s">
        <v>55</v>
      </c>
      <c r="Q84" s="1" t="s">
        <v>55</v>
      </c>
      <c r="R84" s="1" t="s">
        <v>55</v>
      </c>
      <c r="S84" s="1" t="s">
        <v>64</v>
      </c>
      <c r="T84" s="1" t="s">
        <v>315</v>
      </c>
      <c r="U84" s="1" t="s">
        <v>316</v>
      </c>
      <c r="V84" s="1" t="s">
        <v>412</v>
      </c>
      <c r="W84" s="1" t="s">
        <v>49</v>
      </c>
      <c r="X84" s="1" t="s">
        <v>318</v>
      </c>
      <c r="Y84" s="1" t="s">
        <v>49</v>
      </c>
      <c r="Z84" s="1" t="s">
        <v>58</v>
      </c>
      <c r="AA84" s="1" t="s">
        <v>55</v>
      </c>
      <c r="AB84" s="1" t="s">
        <v>319</v>
      </c>
      <c r="AC84" s="1" t="s">
        <v>320</v>
      </c>
      <c r="AD84" s="1" t="s">
        <v>321</v>
      </c>
      <c r="AE84" s="1" t="s">
        <v>49</v>
      </c>
      <c r="AF84" s="1" t="s">
        <v>322</v>
      </c>
      <c r="AG84" s="1" t="s">
        <v>55</v>
      </c>
      <c r="AH84" s="1" t="s">
        <v>323</v>
      </c>
      <c r="AI84" s="1" t="s">
        <v>55</v>
      </c>
      <c r="AJ84" s="1" t="s">
        <v>55</v>
      </c>
      <c r="AK84" s="1" t="s">
        <v>61</v>
      </c>
      <c r="AL84" s="1" t="s">
        <v>324</v>
      </c>
    </row>
    <row r="85" spans="1:38" ht="14.25" customHeight="1">
      <c r="A85" s="1" t="s">
        <v>413</v>
      </c>
      <c r="B85" s="1" t="s">
        <v>330</v>
      </c>
      <c r="C85" s="1" t="s">
        <v>40</v>
      </c>
      <c r="D85" s="1" t="s">
        <v>41</v>
      </c>
      <c r="E85" s="1" t="s">
        <v>310</v>
      </c>
      <c r="F85" s="1" t="s">
        <v>55</v>
      </c>
      <c r="G85" s="1" t="s">
        <v>40</v>
      </c>
      <c r="H85" s="1" t="s">
        <v>44</v>
      </c>
      <c r="I85" s="1" t="s">
        <v>44</v>
      </c>
      <c r="J85" s="1" t="s">
        <v>44</v>
      </c>
      <c r="K85" s="1" t="s">
        <v>44</v>
      </c>
      <c r="L85" s="1" t="s">
        <v>414</v>
      </c>
      <c r="M85" s="1" t="s">
        <v>415</v>
      </c>
      <c r="N85" s="1" t="s">
        <v>313</v>
      </c>
      <c r="O85" s="1" t="s">
        <v>49</v>
      </c>
      <c r="P85" s="1" t="s">
        <v>55</v>
      </c>
      <c r="Q85" s="1" t="s">
        <v>55</v>
      </c>
      <c r="R85" s="1" t="s">
        <v>55</v>
      </c>
      <c r="S85" s="1" t="s">
        <v>64</v>
      </c>
      <c r="T85" s="1" t="s">
        <v>315</v>
      </c>
      <c r="U85" s="1" t="s">
        <v>316</v>
      </c>
      <c r="V85" s="1" t="s">
        <v>416</v>
      </c>
      <c r="W85" s="1" t="s">
        <v>49</v>
      </c>
      <c r="X85" s="1" t="s">
        <v>318</v>
      </c>
      <c r="Y85" s="1" t="s">
        <v>49</v>
      </c>
      <c r="Z85" s="1" t="s">
        <v>58</v>
      </c>
      <c r="AA85" s="1" t="s">
        <v>55</v>
      </c>
      <c r="AB85" s="1" t="s">
        <v>319</v>
      </c>
      <c r="AC85" s="1" t="s">
        <v>320</v>
      </c>
      <c r="AD85" s="1" t="s">
        <v>321</v>
      </c>
      <c r="AE85" s="1" t="s">
        <v>49</v>
      </c>
      <c r="AF85" s="1" t="s">
        <v>322</v>
      </c>
      <c r="AG85" s="1" t="s">
        <v>55</v>
      </c>
      <c r="AH85" s="1" t="s">
        <v>323</v>
      </c>
      <c r="AI85" s="1" t="s">
        <v>55</v>
      </c>
      <c r="AJ85" s="1" t="s">
        <v>55</v>
      </c>
      <c r="AK85" s="1" t="s">
        <v>61</v>
      </c>
      <c r="AL85" s="1" t="s">
        <v>324</v>
      </c>
    </row>
    <row r="86" spans="1:38" ht="14.25" customHeight="1">
      <c r="A86" s="1" t="s">
        <v>417</v>
      </c>
      <c r="B86" s="1" t="s">
        <v>330</v>
      </c>
      <c r="C86" s="1" t="s">
        <v>40</v>
      </c>
      <c r="D86" s="1" t="s">
        <v>41</v>
      </c>
      <c r="E86" s="1" t="s">
        <v>310</v>
      </c>
      <c r="F86" s="1" t="s">
        <v>55</v>
      </c>
      <c r="G86" s="1" t="s">
        <v>40</v>
      </c>
      <c r="H86" s="1" t="s">
        <v>44</v>
      </c>
      <c r="I86" s="1" t="s">
        <v>44</v>
      </c>
      <c r="J86" s="1" t="s">
        <v>44</v>
      </c>
      <c r="K86" s="1" t="s">
        <v>44</v>
      </c>
      <c r="L86" s="1" t="s">
        <v>418</v>
      </c>
      <c r="M86" s="1" t="s">
        <v>419</v>
      </c>
      <c r="N86" s="1" t="s">
        <v>313</v>
      </c>
      <c r="O86" s="1" t="s">
        <v>49</v>
      </c>
      <c r="P86" s="1" t="s">
        <v>55</v>
      </c>
      <c r="Q86" s="1" t="s">
        <v>55</v>
      </c>
      <c r="R86" s="1" t="s">
        <v>55</v>
      </c>
      <c r="S86" s="1" t="s">
        <v>64</v>
      </c>
      <c r="T86" s="1" t="s">
        <v>315</v>
      </c>
      <c r="U86" s="1" t="s">
        <v>316</v>
      </c>
      <c r="V86" s="1" t="s">
        <v>420</v>
      </c>
      <c r="W86" s="1" t="s">
        <v>49</v>
      </c>
      <c r="X86" s="1" t="s">
        <v>318</v>
      </c>
      <c r="Y86" s="1" t="s">
        <v>49</v>
      </c>
      <c r="Z86" s="1" t="s">
        <v>58</v>
      </c>
      <c r="AA86" s="1" t="s">
        <v>55</v>
      </c>
      <c r="AB86" s="1" t="s">
        <v>319</v>
      </c>
      <c r="AC86" s="1" t="s">
        <v>320</v>
      </c>
      <c r="AD86" s="1" t="s">
        <v>321</v>
      </c>
      <c r="AE86" s="1" t="s">
        <v>49</v>
      </c>
      <c r="AF86" s="1" t="s">
        <v>322</v>
      </c>
      <c r="AG86" s="1" t="s">
        <v>55</v>
      </c>
      <c r="AH86" s="1" t="s">
        <v>323</v>
      </c>
      <c r="AI86" s="1" t="s">
        <v>55</v>
      </c>
      <c r="AJ86" s="1" t="s">
        <v>55</v>
      </c>
      <c r="AK86" s="1" t="s">
        <v>61</v>
      </c>
      <c r="AL86" s="1" t="s">
        <v>324</v>
      </c>
    </row>
    <row r="87" spans="1:38" ht="14.25" customHeight="1">
      <c r="A87" s="1" t="s">
        <v>421</v>
      </c>
      <c r="B87" s="1" t="s">
        <v>330</v>
      </c>
      <c r="C87" s="1" t="s">
        <v>40</v>
      </c>
      <c r="D87" s="1" t="s">
        <v>41</v>
      </c>
      <c r="E87" s="1" t="s">
        <v>310</v>
      </c>
      <c r="F87" s="1" t="s">
        <v>55</v>
      </c>
      <c r="G87" s="1" t="s">
        <v>40</v>
      </c>
      <c r="H87" s="1" t="s">
        <v>44</v>
      </c>
      <c r="I87" s="1" t="s">
        <v>44</v>
      </c>
      <c r="J87" s="1" t="s">
        <v>44</v>
      </c>
      <c r="K87" s="1" t="s">
        <v>44</v>
      </c>
      <c r="L87" s="1" t="s">
        <v>422</v>
      </c>
      <c r="M87" s="1" t="s">
        <v>423</v>
      </c>
      <c r="N87" s="1" t="s">
        <v>313</v>
      </c>
      <c r="O87" s="1" t="s">
        <v>49</v>
      </c>
      <c r="P87" s="1" t="s">
        <v>55</v>
      </c>
      <c r="Q87" s="1" t="s">
        <v>55</v>
      </c>
      <c r="R87" s="1" t="s">
        <v>55</v>
      </c>
      <c r="S87" s="1" t="s">
        <v>64</v>
      </c>
      <c r="T87" s="1" t="s">
        <v>315</v>
      </c>
      <c r="U87" s="1" t="s">
        <v>316</v>
      </c>
      <c r="V87" s="1" t="s">
        <v>424</v>
      </c>
      <c r="W87" s="1" t="s">
        <v>49</v>
      </c>
      <c r="X87" s="1" t="s">
        <v>318</v>
      </c>
      <c r="Y87" s="1" t="s">
        <v>49</v>
      </c>
      <c r="Z87" s="1" t="s">
        <v>58</v>
      </c>
      <c r="AA87" s="1" t="s">
        <v>55</v>
      </c>
      <c r="AB87" s="1" t="s">
        <v>319</v>
      </c>
      <c r="AC87" s="1" t="s">
        <v>320</v>
      </c>
      <c r="AD87" s="1" t="s">
        <v>321</v>
      </c>
      <c r="AE87" s="1" t="s">
        <v>49</v>
      </c>
      <c r="AF87" s="1" t="s">
        <v>322</v>
      </c>
      <c r="AG87" s="1" t="s">
        <v>55</v>
      </c>
      <c r="AH87" s="1" t="s">
        <v>323</v>
      </c>
      <c r="AI87" s="1" t="s">
        <v>55</v>
      </c>
      <c r="AJ87" s="1" t="s">
        <v>55</v>
      </c>
      <c r="AK87" s="1" t="s">
        <v>61</v>
      </c>
      <c r="AL87" s="1" t="s">
        <v>324</v>
      </c>
    </row>
    <row r="88" spans="1:38" ht="14.25" customHeight="1">
      <c r="A88" s="1" t="s">
        <v>425</v>
      </c>
      <c r="B88" s="1" t="s">
        <v>309</v>
      </c>
      <c r="C88" s="1" t="s">
        <v>40</v>
      </c>
      <c r="D88" s="1" t="s">
        <v>41</v>
      </c>
      <c r="E88" s="1" t="s">
        <v>310</v>
      </c>
      <c r="F88" s="1" t="s">
        <v>55</v>
      </c>
      <c r="G88" s="1" t="s">
        <v>40</v>
      </c>
      <c r="H88" s="1" t="s">
        <v>44</v>
      </c>
      <c r="I88" s="1" t="s">
        <v>44</v>
      </c>
      <c r="J88" s="1" t="s">
        <v>44</v>
      </c>
      <c r="K88" s="1" t="s">
        <v>45</v>
      </c>
      <c r="L88" s="1" t="s">
        <v>426</v>
      </c>
      <c r="M88" s="1" t="s">
        <v>427</v>
      </c>
      <c r="N88" s="1" t="s">
        <v>313</v>
      </c>
      <c r="O88" s="1" t="s">
        <v>49</v>
      </c>
      <c r="P88" s="1" t="s">
        <v>55</v>
      </c>
      <c r="Q88" s="1" t="s">
        <v>55</v>
      </c>
      <c r="R88" s="1" t="s">
        <v>55</v>
      </c>
      <c r="S88" s="1" t="s">
        <v>64</v>
      </c>
      <c r="T88" s="1" t="s">
        <v>342</v>
      </c>
      <c r="U88" s="1" t="s">
        <v>316</v>
      </c>
      <c r="V88" s="1" t="s">
        <v>428</v>
      </c>
      <c r="W88" s="1" t="s">
        <v>49</v>
      </c>
      <c r="X88" s="1" t="s">
        <v>318</v>
      </c>
      <c r="Y88" s="1" t="s">
        <v>49</v>
      </c>
      <c r="Z88" s="1" t="s">
        <v>58</v>
      </c>
      <c r="AA88" s="1" t="s">
        <v>55</v>
      </c>
      <c r="AB88" s="1" t="s">
        <v>319</v>
      </c>
      <c r="AC88" s="1" t="s">
        <v>320</v>
      </c>
      <c r="AD88" s="1" t="s">
        <v>321</v>
      </c>
      <c r="AE88" s="1" t="s">
        <v>49</v>
      </c>
      <c r="AF88" s="1" t="s">
        <v>322</v>
      </c>
      <c r="AG88" s="1" t="s">
        <v>55</v>
      </c>
      <c r="AH88" s="1" t="s">
        <v>323</v>
      </c>
      <c r="AI88" s="1" t="s">
        <v>55</v>
      </c>
      <c r="AJ88" s="1" t="s">
        <v>55</v>
      </c>
      <c r="AK88" s="1" t="s">
        <v>61</v>
      </c>
      <c r="AL88" s="1" t="s">
        <v>324</v>
      </c>
    </row>
    <row r="89" spans="1:38" ht="14.25" customHeight="1">
      <c r="A89" s="1" t="s">
        <v>429</v>
      </c>
      <c r="B89" s="1" t="s">
        <v>309</v>
      </c>
      <c r="C89" s="1" t="s">
        <v>40</v>
      </c>
      <c r="D89" s="1" t="s">
        <v>41</v>
      </c>
      <c r="E89" s="1" t="s">
        <v>310</v>
      </c>
      <c r="F89" s="1" t="s">
        <v>55</v>
      </c>
      <c r="G89" s="1" t="s">
        <v>40</v>
      </c>
      <c r="H89" s="1" t="s">
        <v>44</v>
      </c>
      <c r="I89" s="1" t="s">
        <v>44</v>
      </c>
      <c r="J89" s="1" t="s">
        <v>44</v>
      </c>
      <c r="K89" s="1" t="s">
        <v>44</v>
      </c>
      <c r="L89" s="1" t="s">
        <v>430</v>
      </c>
      <c r="M89" s="1" t="s">
        <v>431</v>
      </c>
      <c r="N89" s="1" t="s">
        <v>313</v>
      </c>
      <c r="O89" s="1" t="s">
        <v>49</v>
      </c>
      <c r="P89" s="1" t="s">
        <v>55</v>
      </c>
      <c r="Q89" s="1" t="s">
        <v>55</v>
      </c>
      <c r="R89" s="1" t="s">
        <v>55</v>
      </c>
      <c r="S89" s="1" t="s">
        <v>64</v>
      </c>
      <c r="T89" s="1" t="s">
        <v>315</v>
      </c>
      <c r="U89" s="1" t="s">
        <v>316</v>
      </c>
      <c r="V89" s="1" t="s">
        <v>432</v>
      </c>
      <c r="W89" s="1" t="s">
        <v>49</v>
      </c>
      <c r="X89" s="1" t="s">
        <v>318</v>
      </c>
      <c r="Y89" s="1" t="s">
        <v>49</v>
      </c>
      <c r="Z89" s="1" t="s">
        <v>58</v>
      </c>
      <c r="AA89" s="1" t="s">
        <v>55</v>
      </c>
      <c r="AB89" s="1" t="s">
        <v>319</v>
      </c>
      <c r="AC89" s="1" t="s">
        <v>320</v>
      </c>
      <c r="AD89" s="1" t="s">
        <v>321</v>
      </c>
      <c r="AE89" s="1" t="s">
        <v>49</v>
      </c>
      <c r="AF89" s="1" t="s">
        <v>322</v>
      </c>
      <c r="AG89" s="1" t="s">
        <v>55</v>
      </c>
      <c r="AH89" s="1" t="s">
        <v>323</v>
      </c>
      <c r="AI89" s="1" t="s">
        <v>55</v>
      </c>
      <c r="AJ89" s="1" t="s">
        <v>55</v>
      </c>
      <c r="AK89" s="1" t="s">
        <v>61</v>
      </c>
      <c r="AL89" s="1" t="s">
        <v>324</v>
      </c>
    </row>
    <row r="90" spans="1:38" ht="14.25" customHeight="1">
      <c r="A90" s="1" t="s">
        <v>433</v>
      </c>
      <c r="B90" s="1" t="s">
        <v>330</v>
      </c>
      <c r="C90" s="1" t="s">
        <v>40</v>
      </c>
      <c r="D90" s="1" t="s">
        <v>41</v>
      </c>
      <c r="E90" s="1" t="s">
        <v>310</v>
      </c>
      <c r="F90" s="1" t="s">
        <v>55</v>
      </c>
      <c r="G90" s="1" t="s">
        <v>40</v>
      </c>
      <c r="H90" s="1" t="s">
        <v>44</v>
      </c>
      <c r="I90" s="1" t="s">
        <v>44</v>
      </c>
      <c r="J90" s="1" t="s">
        <v>44</v>
      </c>
      <c r="K90" s="1" t="s">
        <v>44</v>
      </c>
      <c r="L90" s="1" t="s">
        <v>434</v>
      </c>
      <c r="M90" s="1" t="s">
        <v>435</v>
      </c>
      <c r="N90" s="1" t="s">
        <v>313</v>
      </c>
      <c r="O90" s="1" t="s">
        <v>49</v>
      </c>
      <c r="P90" s="1" t="s">
        <v>55</v>
      </c>
      <c r="Q90" s="1" t="s">
        <v>55</v>
      </c>
      <c r="R90" s="1" t="s">
        <v>55</v>
      </c>
      <c r="S90" s="1" t="s">
        <v>64</v>
      </c>
      <c r="T90" s="1" t="s">
        <v>315</v>
      </c>
      <c r="U90" s="1" t="s">
        <v>316</v>
      </c>
      <c r="V90" s="1" t="s">
        <v>436</v>
      </c>
      <c r="W90" s="1" t="s">
        <v>49</v>
      </c>
      <c r="X90" s="1" t="s">
        <v>318</v>
      </c>
      <c r="Y90" s="1" t="s">
        <v>49</v>
      </c>
      <c r="Z90" s="1" t="s">
        <v>58</v>
      </c>
      <c r="AA90" s="1" t="s">
        <v>55</v>
      </c>
      <c r="AB90" s="1" t="s">
        <v>319</v>
      </c>
      <c r="AC90" s="1" t="s">
        <v>320</v>
      </c>
      <c r="AD90" s="1" t="s">
        <v>321</v>
      </c>
      <c r="AE90" s="1" t="s">
        <v>49</v>
      </c>
      <c r="AF90" s="1" t="s">
        <v>322</v>
      </c>
      <c r="AG90" s="1" t="s">
        <v>55</v>
      </c>
      <c r="AH90" s="1" t="s">
        <v>323</v>
      </c>
      <c r="AI90" s="1" t="s">
        <v>55</v>
      </c>
      <c r="AJ90" s="1" t="s">
        <v>55</v>
      </c>
      <c r="AK90" s="1" t="s">
        <v>61</v>
      </c>
      <c r="AL90" s="1" t="s">
        <v>324</v>
      </c>
    </row>
    <row r="91" spans="1:38" ht="14.25" customHeight="1">
      <c r="A91" s="1" t="s">
        <v>437</v>
      </c>
      <c r="B91" s="1" t="s">
        <v>330</v>
      </c>
      <c r="C91" s="1" t="s">
        <v>40</v>
      </c>
      <c r="D91" s="1" t="s">
        <v>41</v>
      </c>
      <c r="E91" s="1" t="s">
        <v>310</v>
      </c>
      <c r="F91" s="1" t="s">
        <v>55</v>
      </c>
      <c r="G91" s="1" t="s">
        <v>40</v>
      </c>
      <c r="H91" s="1" t="s">
        <v>44</v>
      </c>
      <c r="I91" s="1" t="s">
        <v>44</v>
      </c>
      <c r="J91" s="1" t="s">
        <v>44</v>
      </c>
      <c r="K91" s="1" t="s">
        <v>44</v>
      </c>
      <c r="L91" s="1" t="s">
        <v>438</v>
      </c>
      <c r="M91" s="1" t="s">
        <v>439</v>
      </c>
      <c r="N91" s="1" t="s">
        <v>313</v>
      </c>
      <c r="O91" s="1" t="s">
        <v>49</v>
      </c>
      <c r="P91" s="1" t="s">
        <v>55</v>
      </c>
      <c r="Q91" s="1" t="s">
        <v>55</v>
      </c>
      <c r="R91" s="1" t="s">
        <v>55</v>
      </c>
      <c r="S91" s="1" t="s">
        <v>64</v>
      </c>
      <c r="T91" s="1" t="s">
        <v>315</v>
      </c>
      <c r="U91" s="1" t="s">
        <v>316</v>
      </c>
      <c r="V91" s="1" t="s">
        <v>440</v>
      </c>
      <c r="W91" s="1" t="s">
        <v>49</v>
      </c>
      <c r="X91" s="1" t="s">
        <v>318</v>
      </c>
      <c r="Y91" s="1" t="s">
        <v>49</v>
      </c>
      <c r="Z91" s="1" t="s">
        <v>58</v>
      </c>
      <c r="AA91" s="1" t="s">
        <v>55</v>
      </c>
      <c r="AB91" s="1" t="s">
        <v>319</v>
      </c>
      <c r="AC91" s="1" t="s">
        <v>320</v>
      </c>
      <c r="AD91" s="1" t="s">
        <v>321</v>
      </c>
      <c r="AE91" s="1" t="s">
        <v>49</v>
      </c>
      <c r="AF91" s="1" t="s">
        <v>322</v>
      </c>
      <c r="AG91" s="1" t="s">
        <v>55</v>
      </c>
      <c r="AH91" s="1" t="s">
        <v>323</v>
      </c>
      <c r="AI91" s="1" t="s">
        <v>55</v>
      </c>
      <c r="AJ91" s="1" t="s">
        <v>55</v>
      </c>
      <c r="AK91" s="1" t="s">
        <v>61</v>
      </c>
      <c r="AL91" s="1" t="s">
        <v>324</v>
      </c>
    </row>
    <row r="92" spans="1:38" ht="14.25" customHeight="1">
      <c r="A92" s="1" t="s">
        <v>441</v>
      </c>
      <c r="B92" s="1" t="s">
        <v>339</v>
      </c>
      <c r="C92" s="1" t="s">
        <v>40</v>
      </c>
      <c r="D92" s="1" t="s">
        <v>41</v>
      </c>
      <c r="E92" s="1" t="s">
        <v>310</v>
      </c>
      <c r="F92" s="1" t="s">
        <v>55</v>
      </c>
      <c r="G92" s="1" t="s">
        <v>40</v>
      </c>
      <c r="H92" s="1" t="s">
        <v>44</v>
      </c>
      <c r="I92" s="1" t="s">
        <v>44</v>
      </c>
      <c r="J92" s="1" t="s">
        <v>44</v>
      </c>
      <c r="K92" s="1" t="s">
        <v>44</v>
      </c>
      <c r="L92" s="1" t="s">
        <v>442</v>
      </c>
      <c r="M92" s="1" t="s">
        <v>443</v>
      </c>
      <c r="N92" s="1" t="s">
        <v>313</v>
      </c>
      <c r="O92" s="1" t="s">
        <v>49</v>
      </c>
      <c r="P92" s="1" t="s">
        <v>55</v>
      </c>
      <c r="Q92" s="1" t="s">
        <v>55</v>
      </c>
      <c r="R92" s="1" t="s">
        <v>55</v>
      </c>
      <c r="S92" s="1" t="s">
        <v>64</v>
      </c>
      <c r="T92" s="1" t="s">
        <v>315</v>
      </c>
      <c r="U92" s="1" t="s">
        <v>316</v>
      </c>
      <c r="V92" s="1" t="s">
        <v>444</v>
      </c>
      <c r="W92" s="1" t="s">
        <v>49</v>
      </c>
      <c r="X92" s="1" t="s">
        <v>318</v>
      </c>
      <c r="Y92" s="1" t="s">
        <v>49</v>
      </c>
      <c r="Z92" s="1" t="s">
        <v>58</v>
      </c>
      <c r="AA92" s="1" t="s">
        <v>55</v>
      </c>
      <c r="AB92" s="1" t="s">
        <v>319</v>
      </c>
      <c r="AC92" s="1" t="s">
        <v>320</v>
      </c>
      <c r="AD92" s="1" t="s">
        <v>321</v>
      </c>
      <c r="AE92" s="1" t="s">
        <v>49</v>
      </c>
      <c r="AF92" s="1" t="s">
        <v>322</v>
      </c>
      <c r="AG92" s="1" t="s">
        <v>55</v>
      </c>
      <c r="AH92" s="1" t="s">
        <v>323</v>
      </c>
      <c r="AI92" s="1" t="s">
        <v>55</v>
      </c>
      <c r="AJ92" s="1" t="s">
        <v>55</v>
      </c>
      <c r="AK92" s="1" t="s">
        <v>61</v>
      </c>
      <c r="AL92" s="1" t="s">
        <v>324</v>
      </c>
    </row>
    <row r="93" spans="1:38" ht="14.25" customHeight="1">
      <c r="A93" s="1" t="s">
        <v>445</v>
      </c>
      <c r="B93" s="1" t="s">
        <v>339</v>
      </c>
      <c r="C93" s="1" t="s">
        <v>40</v>
      </c>
      <c r="D93" s="1" t="s">
        <v>41</v>
      </c>
      <c r="E93" s="1" t="s">
        <v>310</v>
      </c>
      <c r="F93" s="1" t="s">
        <v>55</v>
      </c>
      <c r="G93" s="1" t="s">
        <v>40</v>
      </c>
      <c r="H93" s="1" t="s">
        <v>44</v>
      </c>
      <c r="I93" s="1" t="s">
        <v>44</v>
      </c>
      <c r="J93" s="1" t="s">
        <v>44</v>
      </c>
      <c r="K93" s="1" t="s">
        <v>44</v>
      </c>
      <c r="L93" s="1" t="s">
        <v>446</v>
      </c>
      <c r="M93" s="1" t="s">
        <v>447</v>
      </c>
      <c r="N93" s="1" t="s">
        <v>313</v>
      </c>
      <c r="O93" s="1" t="s">
        <v>49</v>
      </c>
      <c r="P93" s="1" t="s">
        <v>55</v>
      </c>
      <c r="Q93" s="1" t="s">
        <v>55</v>
      </c>
      <c r="R93" s="1" t="s">
        <v>55</v>
      </c>
      <c r="S93" s="1" t="s">
        <v>64</v>
      </c>
      <c r="T93" s="1" t="s">
        <v>315</v>
      </c>
      <c r="U93" s="1" t="s">
        <v>316</v>
      </c>
      <c r="V93" s="1" t="s">
        <v>448</v>
      </c>
      <c r="W93" s="1" t="s">
        <v>49</v>
      </c>
      <c r="X93" s="1" t="s">
        <v>318</v>
      </c>
      <c r="Y93" s="1" t="s">
        <v>49</v>
      </c>
      <c r="Z93" s="1" t="s">
        <v>58</v>
      </c>
      <c r="AA93" s="1" t="s">
        <v>55</v>
      </c>
      <c r="AB93" s="1" t="s">
        <v>319</v>
      </c>
      <c r="AC93" s="1" t="s">
        <v>320</v>
      </c>
      <c r="AD93" s="1" t="s">
        <v>321</v>
      </c>
      <c r="AE93" s="1" t="s">
        <v>49</v>
      </c>
      <c r="AF93" s="1" t="s">
        <v>322</v>
      </c>
      <c r="AG93" s="1" t="s">
        <v>55</v>
      </c>
      <c r="AH93" s="1" t="s">
        <v>323</v>
      </c>
      <c r="AI93" s="1" t="s">
        <v>55</v>
      </c>
      <c r="AJ93" s="1" t="s">
        <v>55</v>
      </c>
      <c r="AK93" s="1" t="s">
        <v>61</v>
      </c>
      <c r="AL93" s="1" t="s">
        <v>324</v>
      </c>
    </row>
    <row r="94" spans="1:38" ht="14.25" customHeight="1">
      <c r="A94" s="1" t="s">
        <v>449</v>
      </c>
      <c r="B94" s="1" t="s">
        <v>339</v>
      </c>
      <c r="C94" s="1" t="s">
        <v>40</v>
      </c>
      <c r="D94" s="1" t="s">
        <v>41</v>
      </c>
      <c r="E94" s="1" t="s">
        <v>310</v>
      </c>
      <c r="F94" s="1" t="s">
        <v>55</v>
      </c>
      <c r="G94" s="1" t="s">
        <v>40</v>
      </c>
      <c r="H94" s="1" t="s">
        <v>44</v>
      </c>
      <c r="I94" s="1" t="s">
        <v>44</v>
      </c>
      <c r="J94" s="1" t="s">
        <v>44</v>
      </c>
      <c r="K94" s="1" t="s">
        <v>44</v>
      </c>
      <c r="L94" s="1" t="s">
        <v>450</v>
      </c>
      <c r="M94" s="1" t="s">
        <v>451</v>
      </c>
      <c r="N94" s="1" t="s">
        <v>313</v>
      </c>
      <c r="O94" s="1" t="s">
        <v>49</v>
      </c>
      <c r="P94" s="1" t="s">
        <v>55</v>
      </c>
      <c r="Q94" s="1" t="s">
        <v>55</v>
      </c>
      <c r="R94" s="1" t="s">
        <v>55</v>
      </c>
      <c r="S94" s="1" t="s">
        <v>64</v>
      </c>
      <c r="T94" s="1" t="s">
        <v>315</v>
      </c>
      <c r="U94" s="1" t="s">
        <v>316</v>
      </c>
      <c r="V94" s="1" t="s">
        <v>452</v>
      </c>
      <c r="W94" s="1" t="s">
        <v>49</v>
      </c>
      <c r="X94" s="1" t="s">
        <v>318</v>
      </c>
      <c r="Y94" s="1" t="s">
        <v>49</v>
      </c>
      <c r="Z94" s="1" t="s">
        <v>58</v>
      </c>
      <c r="AA94" s="1" t="s">
        <v>55</v>
      </c>
      <c r="AB94" s="1" t="s">
        <v>319</v>
      </c>
      <c r="AC94" s="1" t="s">
        <v>320</v>
      </c>
      <c r="AD94" s="1" t="s">
        <v>321</v>
      </c>
      <c r="AE94" s="1" t="s">
        <v>49</v>
      </c>
      <c r="AF94" s="1" t="s">
        <v>322</v>
      </c>
      <c r="AG94" s="1" t="s">
        <v>55</v>
      </c>
      <c r="AH94" s="1" t="s">
        <v>323</v>
      </c>
      <c r="AI94" s="1" t="s">
        <v>55</v>
      </c>
      <c r="AJ94" s="1" t="s">
        <v>55</v>
      </c>
      <c r="AK94" s="1" t="s">
        <v>61</v>
      </c>
      <c r="AL94" s="1" t="s">
        <v>324</v>
      </c>
    </row>
    <row r="95" spans="1:38" ht="14.25" customHeight="1">
      <c r="A95" s="1" t="s">
        <v>453</v>
      </c>
      <c r="B95" s="1" t="s">
        <v>339</v>
      </c>
      <c r="C95" s="1" t="s">
        <v>40</v>
      </c>
      <c r="D95" s="1" t="s">
        <v>41</v>
      </c>
      <c r="E95" s="1" t="s">
        <v>310</v>
      </c>
      <c r="F95" s="1" t="s">
        <v>55</v>
      </c>
      <c r="G95" s="1" t="s">
        <v>40</v>
      </c>
      <c r="H95" s="1" t="s">
        <v>44</v>
      </c>
      <c r="I95" s="1" t="s">
        <v>44</v>
      </c>
      <c r="J95" s="1" t="s">
        <v>44</v>
      </c>
      <c r="K95" s="1" t="s">
        <v>44</v>
      </c>
      <c r="L95" s="1" t="s">
        <v>454</v>
      </c>
      <c r="M95" s="1" t="s">
        <v>455</v>
      </c>
      <c r="N95" s="1" t="s">
        <v>313</v>
      </c>
      <c r="O95" s="1" t="s">
        <v>49</v>
      </c>
      <c r="P95" s="1" t="s">
        <v>55</v>
      </c>
      <c r="Q95" s="1" t="s">
        <v>55</v>
      </c>
      <c r="R95" s="1" t="s">
        <v>55</v>
      </c>
      <c r="S95" s="1" t="s">
        <v>64</v>
      </c>
      <c r="T95" s="1" t="s">
        <v>315</v>
      </c>
      <c r="U95" s="1" t="s">
        <v>316</v>
      </c>
      <c r="V95" s="1" t="s">
        <v>456</v>
      </c>
      <c r="W95" s="1" t="s">
        <v>49</v>
      </c>
      <c r="X95" s="1" t="s">
        <v>318</v>
      </c>
      <c r="Y95" s="1" t="s">
        <v>49</v>
      </c>
      <c r="Z95" s="1" t="s">
        <v>58</v>
      </c>
      <c r="AA95" s="1" t="s">
        <v>55</v>
      </c>
      <c r="AB95" s="1" t="s">
        <v>319</v>
      </c>
      <c r="AC95" s="1" t="s">
        <v>320</v>
      </c>
      <c r="AD95" s="1" t="s">
        <v>321</v>
      </c>
      <c r="AE95" s="1" t="s">
        <v>49</v>
      </c>
      <c r="AF95" s="1" t="s">
        <v>322</v>
      </c>
      <c r="AG95" s="1" t="s">
        <v>55</v>
      </c>
      <c r="AH95" s="1" t="s">
        <v>323</v>
      </c>
      <c r="AI95" s="1" t="s">
        <v>55</v>
      </c>
      <c r="AJ95" s="1" t="s">
        <v>55</v>
      </c>
      <c r="AK95" s="1" t="s">
        <v>61</v>
      </c>
      <c r="AL95" s="1" t="s">
        <v>324</v>
      </c>
    </row>
    <row r="96" spans="1:38" ht="14.25" customHeight="1">
      <c r="A96" s="1" t="s">
        <v>457</v>
      </c>
      <c r="B96" s="1" t="s">
        <v>339</v>
      </c>
      <c r="C96" s="1" t="s">
        <v>40</v>
      </c>
      <c r="D96" s="1" t="s">
        <v>41</v>
      </c>
      <c r="E96" s="1" t="s">
        <v>310</v>
      </c>
      <c r="F96" s="1" t="s">
        <v>55</v>
      </c>
      <c r="G96" s="1" t="s">
        <v>40</v>
      </c>
      <c r="H96" s="1" t="s">
        <v>44</v>
      </c>
      <c r="I96" s="1" t="s">
        <v>44</v>
      </c>
      <c r="J96" s="1" t="s">
        <v>44</v>
      </c>
      <c r="K96" s="1" t="s">
        <v>44</v>
      </c>
      <c r="L96" s="1" t="s">
        <v>458</v>
      </c>
      <c r="M96" s="1" t="s">
        <v>459</v>
      </c>
      <c r="N96" s="1" t="s">
        <v>313</v>
      </c>
      <c r="O96" s="1" t="s">
        <v>49</v>
      </c>
      <c r="P96" s="1" t="s">
        <v>55</v>
      </c>
      <c r="Q96" s="1" t="s">
        <v>55</v>
      </c>
      <c r="R96" s="1" t="s">
        <v>55</v>
      </c>
      <c r="S96" s="1" t="s">
        <v>64</v>
      </c>
      <c r="T96" s="1" t="s">
        <v>315</v>
      </c>
      <c r="U96" s="1" t="s">
        <v>316</v>
      </c>
      <c r="V96" s="1" t="s">
        <v>460</v>
      </c>
      <c r="W96" s="1" t="s">
        <v>49</v>
      </c>
      <c r="X96" s="1" t="s">
        <v>318</v>
      </c>
      <c r="Y96" s="1" t="s">
        <v>49</v>
      </c>
      <c r="Z96" s="1" t="s">
        <v>58</v>
      </c>
      <c r="AA96" s="1" t="s">
        <v>55</v>
      </c>
      <c r="AB96" s="1" t="s">
        <v>319</v>
      </c>
      <c r="AC96" s="1" t="s">
        <v>320</v>
      </c>
      <c r="AD96" s="1" t="s">
        <v>321</v>
      </c>
      <c r="AE96" s="1" t="s">
        <v>49</v>
      </c>
      <c r="AF96" s="1" t="s">
        <v>322</v>
      </c>
      <c r="AG96" s="1" t="s">
        <v>55</v>
      </c>
      <c r="AH96" s="1" t="s">
        <v>323</v>
      </c>
      <c r="AI96" s="1" t="s">
        <v>55</v>
      </c>
      <c r="AJ96" s="1" t="s">
        <v>55</v>
      </c>
      <c r="AK96" s="1" t="s">
        <v>61</v>
      </c>
      <c r="AL96" s="1" t="s">
        <v>324</v>
      </c>
    </row>
    <row r="97" spans="1:38" ht="14.25" customHeight="1">
      <c r="A97" s="1" t="s">
        <v>461</v>
      </c>
      <c r="B97" s="1" t="s">
        <v>309</v>
      </c>
      <c r="C97" s="1" t="s">
        <v>40</v>
      </c>
      <c r="D97" s="1" t="s">
        <v>41</v>
      </c>
      <c r="E97" s="1" t="s">
        <v>310</v>
      </c>
      <c r="F97" s="1" t="s">
        <v>55</v>
      </c>
      <c r="G97" s="1" t="s">
        <v>40</v>
      </c>
      <c r="H97" s="1" t="s">
        <v>44</v>
      </c>
      <c r="I97" s="1" t="s">
        <v>44</v>
      </c>
      <c r="J97" s="1" t="s">
        <v>44</v>
      </c>
      <c r="K97" s="1" t="s">
        <v>44</v>
      </c>
      <c r="L97" s="1" t="s">
        <v>462</v>
      </c>
      <c r="M97" s="1" t="s">
        <v>463</v>
      </c>
      <c r="N97" s="1" t="s">
        <v>313</v>
      </c>
      <c r="O97" s="1" t="s">
        <v>49</v>
      </c>
      <c r="P97" s="1" t="s">
        <v>55</v>
      </c>
      <c r="Q97" s="1" t="s">
        <v>55</v>
      </c>
      <c r="R97" s="1" t="s">
        <v>55</v>
      </c>
      <c r="S97" s="1" t="s">
        <v>64</v>
      </c>
      <c r="T97" s="1" t="s">
        <v>315</v>
      </c>
      <c r="U97" s="1" t="s">
        <v>316</v>
      </c>
      <c r="V97" s="1" t="s">
        <v>464</v>
      </c>
      <c r="W97" s="1" t="s">
        <v>49</v>
      </c>
      <c r="X97" s="1" t="s">
        <v>318</v>
      </c>
      <c r="Y97" s="1" t="s">
        <v>49</v>
      </c>
      <c r="Z97" s="1" t="s">
        <v>58</v>
      </c>
      <c r="AA97" s="1" t="s">
        <v>55</v>
      </c>
      <c r="AB97" s="1" t="s">
        <v>319</v>
      </c>
      <c r="AC97" s="1" t="s">
        <v>320</v>
      </c>
      <c r="AD97" s="1" t="s">
        <v>321</v>
      </c>
      <c r="AE97" s="1" t="s">
        <v>49</v>
      </c>
      <c r="AF97" s="1" t="s">
        <v>322</v>
      </c>
      <c r="AG97" s="1" t="s">
        <v>55</v>
      </c>
      <c r="AH97" s="1" t="s">
        <v>323</v>
      </c>
      <c r="AI97" s="1" t="s">
        <v>55</v>
      </c>
      <c r="AJ97" s="1" t="s">
        <v>55</v>
      </c>
      <c r="AK97" s="1" t="s">
        <v>61</v>
      </c>
      <c r="AL97" s="1" t="s">
        <v>324</v>
      </c>
    </row>
    <row r="98" spans="1:38" ht="14.25" customHeight="1">
      <c r="A98" s="1" t="s">
        <v>465</v>
      </c>
      <c r="B98" s="1" t="s">
        <v>309</v>
      </c>
      <c r="C98" s="1" t="s">
        <v>40</v>
      </c>
      <c r="D98" s="1" t="s">
        <v>41</v>
      </c>
      <c r="E98" s="1" t="s">
        <v>310</v>
      </c>
      <c r="F98" s="1" t="s">
        <v>55</v>
      </c>
      <c r="G98" s="1" t="s">
        <v>40</v>
      </c>
      <c r="H98" s="1" t="s">
        <v>44</v>
      </c>
      <c r="I98" s="1" t="s">
        <v>44</v>
      </c>
      <c r="J98" s="1" t="s">
        <v>44</v>
      </c>
      <c r="K98" s="1" t="s">
        <v>45</v>
      </c>
      <c r="L98" s="1" t="s">
        <v>466</v>
      </c>
      <c r="M98" s="1" t="s">
        <v>467</v>
      </c>
      <c r="N98" s="1" t="s">
        <v>313</v>
      </c>
      <c r="O98" s="1" t="s">
        <v>49</v>
      </c>
      <c r="P98" s="1" t="s">
        <v>55</v>
      </c>
      <c r="Q98" s="1" t="s">
        <v>55</v>
      </c>
      <c r="R98" s="1" t="s">
        <v>55</v>
      </c>
      <c r="S98" s="1" t="s">
        <v>64</v>
      </c>
      <c r="T98" s="1" t="s">
        <v>342</v>
      </c>
      <c r="U98" s="1" t="s">
        <v>316</v>
      </c>
      <c r="V98" s="1" t="s">
        <v>468</v>
      </c>
      <c r="W98" s="1" t="s">
        <v>49</v>
      </c>
      <c r="X98" s="1" t="s">
        <v>318</v>
      </c>
      <c r="Y98" s="1" t="s">
        <v>49</v>
      </c>
      <c r="Z98" s="1" t="s">
        <v>58</v>
      </c>
      <c r="AA98" s="1" t="s">
        <v>55</v>
      </c>
      <c r="AB98" s="1" t="s">
        <v>319</v>
      </c>
      <c r="AC98" s="1" t="s">
        <v>320</v>
      </c>
      <c r="AD98" s="1" t="s">
        <v>321</v>
      </c>
      <c r="AE98" s="1" t="s">
        <v>49</v>
      </c>
      <c r="AF98" s="1" t="s">
        <v>322</v>
      </c>
      <c r="AG98" s="1" t="s">
        <v>55</v>
      </c>
      <c r="AH98" s="1" t="s">
        <v>323</v>
      </c>
      <c r="AI98" s="1" t="s">
        <v>55</v>
      </c>
      <c r="AJ98" s="1" t="s">
        <v>55</v>
      </c>
      <c r="AK98" s="1" t="s">
        <v>61</v>
      </c>
      <c r="AL98" s="1" t="s">
        <v>324</v>
      </c>
    </row>
    <row r="99" spans="1:38" ht="14.25" customHeight="1">
      <c r="A99" s="1" t="s">
        <v>469</v>
      </c>
      <c r="B99" s="1" t="s">
        <v>309</v>
      </c>
      <c r="C99" s="1" t="s">
        <v>40</v>
      </c>
      <c r="D99" s="1" t="s">
        <v>41</v>
      </c>
      <c r="E99" s="1" t="s">
        <v>310</v>
      </c>
      <c r="F99" s="1" t="s">
        <v>55</v>
      </c>
      <c r="G99" s="1" t="s">
        <v>40</v>
      </c>
      <c r="H99" s="1" t="s">
        <v>44</v>
      </c>
      <c r="I99" s="1" t="s">
        <v>44</v>
      </c>
      <c r="J99" s="1" t="s">
        <v>44</v>
      </c>
      <c r="K99" s="1" t="s">
        <v>44</v>
      </c>
      <c r="L99" s="1" t="s">
        <v>470</v>
      </c>
      <c r="M99" s="1" t="s">
        <v>471</v>
      </c>
      <c r="N99" s="1" t="s">
        <v>313</v>
      </c>
      <c r="O99" s="1" t="s">
        <v>49</v>
      </c>
      <c r="P99" s="1" t="s">
        <v>55</v>
      </c>
      <c r="Q99" s="1" t="s">
        <v>55</v>
      </c>
      <c r="R99" s="1" t="s">
        <v>55</v>
      </c>
      <c r="S99" s="1" t="s">
        <v>64</v>
      </c>
      <c r="T99" s="1" t="s">
        <v>315</v>
      </c>
      <c r="U99" s="1" t="s">
        <v>316</v>
      </c>
      <c r="V99" s="1" t="s">
        <v>472</v>
      </c>
      <c r="W99" s="1" t="s">
        <v>49</v>
      </c>
      <c r="X99" s="1" t="s">
        <v>318</v>
      </c>
      <c r="Y99" s="1" t="s">
        <v>49</v>
      </c>
      <c r="Z99" s="1" t="s">
        <v>58</v>
      </c>
      <c r="AA99" s="1" t="s">
        <v>55</v>
      </c>
      <c r="AB99" s="1" t="s">
        <v>319</v>
      </c>
      <c r="AC99" s="1" t="s">
        <v>320</v>
      </c>
      <c r="AD99" s="1" t="s">
        <v>321</v>
      </c>
      <c r="AE99" s="1" t="s">
        <v>49</v>
      </c>
      <c r="AF99" s="1" t="s">
        <v>322</v>
      </c>
      <c r="AG99" s="1" t="s">
        <v>55</v>
      </c>
      <c r="AH99" s="1" t="s">
        <v>323</v>
      </c>
      <c r="AI99" s="1" t="s">
        <v>55</v>
      </c>
      <c r="AJ99" s="1" t="s">
        <v>55</v>
      </c>
      <c r="AK99" s="1" t="s">
        <v>61</v>
      </c>
      <c r="AL99" s="1" t="s">
        <v>324</v>
      </c>
    </row>
    <row r="100" spans="1:38" ht="14.25" customHeight="1">
      <c r="A100" s="1" t="s">
        <v>473</v>
      </c>
      <c r="B100" s="1" t="s">
        <v>309</v>
      </c>
      <c r="C100" s="1" t="s">
        <v>40</v>
      </c>
      <c r="D100" s="1" t="s">
        <v>41</v>
      </c>
      <c r="E100" s="1" t="s">
        <v>310</v>
      </c>
      <c r="F100" s="1" t="s">
        <v>55</v>
      </c>
      <c r="G100" s="1" t="s">
        <v>40</v>
      </c>
      <c r="H100" s="1" t="s">
        <v>44</v>
      </c>
      <c r="I100" s="1" t="s">
        <v>44</v>
      </c>
      <c r="J100" s="1" t="s">
        <v>44</v>
      </c>
      <c r="K100" s="1" t="s">
        <v>44</v>
      </c>
      <c r="L100" s="1" t="s">
        <v>474</v>
      </c>
      <c r="M100" s="1" t="s">
        <v>475</v>
      </c>
      <c r="N100" s="1" t="s">
        <v>313</v>
      </c>
      <c r="O100" s="1" t="s">
        <v>49</v>
      </c>
      <c r="P100" s="1" t="s">
        <v>55</v>
      </c>
      <c r="Q100" s="1" t="s">
        <v>55</v>
      </c>
      <c r="R100" s="1" t="s">
        <v>55</v>
      </c>
      <c r="S100" s="1" t="s">
        <v>64</v>
      </c>
      <c r="T100" s="1" t="s">
        <v>315</v>
      </c>
      <c r="U100" s="1" t="s">
        <v>316</v>
      </c>
      <c r="V100" s="1" t="s">
        <v>476</v>
      </c>
      <c r="W100" s="1" t="s">
        <v>49</v>
      </c>
      <c r="X100" s="1" t="s">
        <v>318</v>
      </c>
      <c r="Y100" s="1" t="s">
        <v>49</v>
      </c>
      <c r="Z100" s="1" t="s">
        <v>58</v>
      </c>
      <c r="AA100" s="1" t="s">
        <v>55</v>
      </c>
      <c r="AB100" s="1" t="s">
        <v>319</v>
      </c>
      <c r="AC100" s="1" t="s">
        <v>320</v>
      </c>
      <c r="AD100" s="1" t="s">
        <v>321</v>
      </c>
      <c r="AE100" s="1" t="s">
        <v>49</v>
      </c>
      <c r="AF100" s="1" t="s">
        <v>322</v>
      </c>
      <c r="AG100" s="1" t="s">
        <v>55</v>
      </c>
      <c r="AH100" s="1" t="s">
        <v>323</v>
      </c>
      <c r="AI100" s="1" t="s">
        <v>55</v>
      </c>
      <c r="AJ100" s="1" t="s">
        <v>55</v>
      </c>
      <c r="AK100" s="1" t="s">
        <v>61</v>
      </c>
      <c r="AL100" s="1" t="s">
        <v>324</v>
      </c>
    </row>
    <row r="101" spans="1:38" ht="14.25" customHeight="1">
      <c r="A101" s="1" t="s">
        <v>477</v>
      </c>
      <c r="B101" s="1" t="s">
        <v>309</v>
      </c>
      <c r="C101" s="1" t="s">
        <v>40</v>
      </c>
      <c r="D101" s="1" t="s">
        <v>41</v>
      </c>
      <c r="E101" s="1" t="s">
        <v>310</v>
      </c>
      <c r="F101" s="1" t="s">
        <v>55</v>
      </c>
      <c r="G101" s="1" t="s">
        <v>40</v>
      </c>
      <c r="H101" s="1" t="s">
        <v>44</v>
      </c>
      <c r="I101" s="1" t="s">
        <v>44</v>
      </c>
      <c r="J101" s="1" t="s">
        <v>44</v>
      </c>
      <c r="K101" s="1" t="s">
        <v>44</v>
      </c>
      <c r="L101" s="1" t="s">
        <v>478</v>
      </c>
      <c r="M101" s="1" t="s">
        <v>479</v>
      </c>
      <c r="N101" s="1" t="s">
        <v>313</v>
      </c>
      <c r="O101" s="1" t="s">
        <v>49</v>
      </c>
      <c r="P101" s="1" t="s">
        <v>55</v>
      </c>
      <c r="Q101" s="1" t="s">
        <v>55</v>
      </c>
      <c r="R101" s="1" t="s">
        <v>55</v>
      </c>
      <c r="S101" s="1" t="s">
        <v>64</v>
      </c>
      <c r="T101" s="1" t="s">
        <v>315</v>
      </c>
      <c r="U101" s="1" t="s">
        <v>316</v>
      </c>
      <c r="V101" s="1" t="s">
        <v>480</v>
      </c>
      <c r="W101" s="1" t="s">
        <v>49</v>
      </c>
      <c r="X101" s="1" t="s">
        <v>318</v>
      </c>
      <c r="Y101" s="1" t="s">
        <v>49</v>
      </c>
      <c r="Z101" s="1" t="s">
        <v>58</v>
      </c>
      <c r="AA101" s="1" t="s">
        <v>55</v>
      </c>
      <c r="AB101" s="1" t="s">
        <v>319</v>
      </c>
      <c r="AC101" s="1" t="s">
        <v>320</v>
      </c>
      <c r="AD101" s="1" t="s">
        <v>321</v>
      </c>
      <c r="AE101" s="1" t="s">
        <v>49</v>
      </c>
      <c r="AF101" s="1" t="s">
        <v>322</v>
      </c>
      <c r="AG101" s="1" t="s">
        <v>55</v>
      </c>
      <c r="AH101" s="1" t="s">
        <v>323</v>
      </c>
      <c r="AI101" s="1" t="s">
        <v>55</v>
      </c>
      <c r="AJ101" s="1" t="s">
        <v>55</v>
      </c>
      <c r="AK101" s="1" t="s">
        <v>61</v>
      </c>
      <c r="AL101" s="1" t="s">
        <v>324</v>
      </c>
    </row>
    <row r="102" spans="1:38" ht="14.25" customHeight="1">
      <c r="A102" s="1" t="s">
        <v>481</v>
      </c>
      <c r="B102" s="1" t="s">
        <v>381</v>
      </c>
      <c r="C102" s="1" t="s">
        <v>40</v>
      </c>
      <c r="D102" s="1" t="s">
        <v>41</v>
      </c>
      <c r="E102" s="1" t="s">
        <v>310</v>
      </c>
      <c r="F102" s="1" t="s">
        <v>55</v>
      </c>
      <c r="G102" s="1" t="s">
        <v>40</v>
      </c>
      <c r="H102" s="1" t="s">
        <v>44</v>
      </c>
      <c r="I102" s="1" t="s">
        <v>44</v>
      </c>
      <c r="J102" s="1" t="s">
        <v>44</v>
      </c>
      <c r="K102" s="1" t="s">
        <v>44</v>
      </c>
      <c r="L102" s="1" t="s">
        <v>482</v>
      </c>
      <c r="M102" s="1" t="s">
        <v>483</v>
      </c>
      <c r="N102" s="1" t="s">
        <v>313</v>
      </c>
      <c r="O102" s="1" t="s">
        <v>49</v>
      </c>
      <c r="P102" s="1" t="s">
        <v>55</v>
      </c>
      <c r="Q102" s="1" t="s">
        <v>55</v>
      </c>
      <c r="R102" s="1" t="s">
        <v>55</v>
      </c>
      <c r="S102" s="1" t="s">
        <v>64</v>
      </c>
      <c r="T102" s="1" t="s">
        <v>315</v>
      </c>
      <c r="U102" s="1" t="s">
        <v>316</v>
      </c>
      <c r="V102" s="1" t="s">
        <v>484</v>
      </c>
      <c r="W102" s="1" t="s">
        <v>49</v>
      </c>
      <c r="X102" s="1" t="s">
        <v>318</v>
      </c>
      <c r="Y102" s="1" t="s">
        <v>49</v>
      </c>
      <c r="Z102" s="1" t="s">
        <v>58</v>
      </c>
      <c r="AA102" s="1" t="s">
        <v>55</v>
      </c>
      <c r="AB102" s="1" t="s">
        <v>319</v>
      </c>
      <c r="AC102" s="1" t="s">
        <v>320</v>
      </c>
      <c r="AD102" s="1" t="s">
        <v>321</v>
      </c>
      <c r="AE102" s="1" t="s">
        <v>49</v>
      </c>
      <c r="AF102" s="1" t="s">
        <v>322</v>
      </c>
      <c r="AG102" s="1" t="s">
        <v>55</v>
      </c>
      <c r="AH102" s="1" t="s">
        <v>323</v>
      </c>
      <c r="AI102" s="1" t="s">
        <v>55</v>
      </c>
      <c r="AJ102" s="1" t="s">
        <v>55</v>
      </c>
      <c r="AK102" s="1" t="s">
        <v>61</v>
      </c>
      <c r="AL102" s="1" t="s">
        <v>324</v>
      </c>
    </row>
    <row r="103" spans="1:38" ht="14.25" customHeight="1">
      <c r="A103" s="1" t="s">
        <v>485</v>
      </c>
      <c r="B103" s="1" t="s">
        <v>381</v>
      </c>
      <c r="C103" s="1" t="s">
        <v>40</v>
      </c>
      <c r="D103" s="1" t="s">
        <v>41</v>
      </c>
      <c r="E103" s="1" t="s">
        <v>310</v>
      </c>
      <c r="F103" s="1" t="s">
        <v>55</v>
      </c>
      <c r="G103" s="1" t="s">
        <v>40</v>
      </c>
      <c r="H103" s="1" t="s">
        <v>44</v>
      </c>
      <c r="I103" s="1" t="s">
        <v>44</v>
      </c>
      <c r="J103" s="1" t="s">
        <v>44</v>
      </c>
      <c r="K103" s="1" t="s">
        <v>44</v>
      </c>
      <c r="L103" s="1" t="s">
        <v>486</v>
      </c>
      <c r="M103" s="1" t="s">
        <v>487</v>
      </c>
      <c r="N103" s="1" t="s">
        <v>313</v>
      </c>
      <c r="O103" s="1" t="s">
        <v>49</v>
      </c>
      <c r="P103" s="1" t="s">
        <v>55</v>
      </c>
      <c r="Q103" s="1" t="s">
        <v>55</v>
      </c>
      <c r="R103" s="1" t="s">
        <v>55</v>
      </c>
      <c r="S103" s="1" t="s">
        <v>64</v>
      </c>
      <c r="T103" s="1" t="s">
        <v>315</v>
      </c>
      <c r="U103" s="1" t="s">
        <v>316</v>
      </c>
      <c r="V103" s="1" t="s">
        <v>488</v>
      </c>
      <c r="W103" s="1" t="s">
        <v>49</v>
      </c>
      <c r="X103" s="1" t="s">
        <v>318</v>
      </c>
      <c r="Y103" s="1" t="s">
        <v>49</v>
      </c>
      <c r="Z103" s="1" t="s">
        <v>58</v>
      </c>
      <c r="AA103" s="1" t="s">
        <v>55</v>
      </c>
      <c r="AB103" s="1" t="s">
        <v>319</v>
      </c>
      <c r="AC103" s="1" t="s">
        <v>320</v>
      </c>
      <c r="AD103" s="1" t="s">
        <v>321</v>
      </c>
      <c r="AE103" s="1" t="s">
        <v>49</v>
      </c>
      <c r="AF103" s="1" t="s">
        <v>322</v>
      </c>
      <c r="AG103" s="1" t="s">
        <v>55</v>
      </c>
      <c r="AH103" s="1" t="s">
        <v>323</v>
      </c>
      <c r="AI103" s="1" t="s">
        <v>55</v>
      </c>
      <c r="AJ103" s="1" t="s">
        <v>55</v>
      </c>
      <c r="AK103" s="1" t="s">
        <v>61</v>
      </c>
      <c r="AL103" s="1" t="s">
        <v>324</v>
      </c>
    </row>
    <row r="104" spans="1:38" ht="14.25" customHeight="1">
      <c r="A104" s="1" t="s">
        <v>489</v>
      </c>
      <c r="B104" s="1" t="s">
        <v>381</v>
      </c>
      <c r="C104" s="1" t="s">
        <v>40</v>
      </c>
      <c r="D104" s="1" t="s">
        <v>41</v>
      </c>
      <c r="E104" s="1" t="s">
        <v>310</v>
      </c>
      <c r="F104" s="1" t="s">
        <v>55</v>
      </c>
      <c r="G104" s="1" t="s">
        <v>40</v>
      </c>
      <c r="H104" s="1" t="s">
        <v>44</v>
      </c>
      <c r="I104" s="1" t="s">
        <v>44</v>
      </c>
      <c r="J104" s="1" t="s">
        <v>44</v>
      </c>
      <c r="K104" s="1" t="s">
        <v>44</v>
      </c>
      <c r="L104" s="1" t="s">
        <v>490</v>
      </c>
      <c r="M104" s="1" t="s">
        <v>491</v>
      </c>
      <c r="N104" s="1" t="s">
        <v>313</v>
      </c>
      <c r="O104" s="1" t="s">
        <v>49</v>
      </c>
      <c r="P104" s="1" t="s">
        <v>55</v>
      </c>
      <c r="Q104" s="1" t="s">
        <v>55</v>
      </c>
      <c r="R104" s="1" t="s">
        <v>55</v>
      </c>
      <c r="S104" s="1" t="s">
        <v>64</v>
      </c>
      <c r="T104" s="1" t="s">
        <v>315</v>
      </c>
      <c r="U104" s="1" t="s">
        <v>316</v>
      </c>
      <c r="V104" s="1" t="s">
        <v>492</v>
      </c>
      <c r="W104" s="1" t="s">
        <v>49</v>
      </c>
      <c r="X104" s="1" t="s">
        <v>318</v>
      </c>
      <c r="Y104" s="1" t="s">
        <v>49</v>
      </c>
      <c r="Z104" s="1" t="s">
        <v>58</v>
      </c>
      <c r="AA104" s="1" t="s">
        <v>55</v>
      </c>
      <c r="AB104" s="1" t="s">
        <v>319</v>
      </c>
      <c r="AC104" s="1" t="s">
        <v>320</v>
      </c>
      <c r="AD104" s="1" t="s">
        <v>321</v>
      </c>
      <c r="AE104" s="1" t="s">
        <v>49</v>
      </c>
      <c r="AF104" s="1" t="s">
        <v>322</v>
      </c>
      <c r="AG104" s="1" t="s">
        <v>55</v>
      </c>
      <c r="AH104" s="1" t="s">
        <v>323</v>
      </c>
      <c r="AI104" s="1" t="s">
        <v>55</v>
      </c>
      <c r="AJ104" s="1" t="s">
        <v>55</v>
      </c>
      <c r="AK104" s="1" t="s">
        <v>61</v>
      </c>
      <c r="AL104" s="1" t="s">
        <v>324</v>
      </c>
    </row>
    <row r="105" spans="1:38" ht="14.25" customHeight="1">
      <c r="A105" s="1" t="s">
        <v>493</v>
      </c>
      <c r="B105" s="1" t="s">
        <v>381</v>
      </c>
      <c r="C105" s="1" t="s">
        <v>40</v>
      </c>
      <c r="D105" s="1" t="s">
        <v>41</v>
      </c>
      <c r="E105" s="1" t="s">
        <v>310</v>
      </c>
      <c r="F105" s="1" t="s">
        <v>55</v>
      </c>
      <c r="G105" s="1" t="s">
        <v>40</v>
      </c>
      <c r="H105" s="1" t="s">
        <v>44</v>
      </c>
      <c r="I105" s="1" t="s">
        <v>44</v>
      </c>
      <c r="J105" s="1" t="s">
        <v>44</v>
      </c>
      <c r="K105" s="1" t="s">
        <v>44</v>
      </c>
      <c r="L105" s="1" t="s">
        <v>494</v>
      </c>
      <c r="M105" s="1" t="s">
        <v>495</v>
      </c>
      <c r="N105" s="1" t="s">
        <v>313</v>
      </c>
      <c r="O105" s="1" t="s">
        <v>49</v>
      </c>
      <c r="P105" s="1" t="s">
        <v>55</v>
      </c>
      <c r="Q105" s="1" t="s">
        <v>55</v>
      </c>
      <c r="R105" s="1" t="s">
        <v>55</v>
      </c>
      <c r="S105" s="1" t="s">
        <v>64</v>
      </c>
      <c r="T105" s="1" t="s">
        <v>315</v>
      </c>
      <c r="U105" s="1" t="s">
        <v>316</v>
      </c>
      <c r="V105" s="1" t="s">
        <v>496</v>
      </c>
      <c r="W105" s="1" t="s">
        <v>49</v>
      </c>
      <c r="X105" s="1" t="s">
        <v>318</v>
      </c>
      <c r="Y105" s="1" t="s">
        <v>49</v>
      </c>
      <c r="Z105" s="1" t="s">
        <v>58</v>
      </c>
      <c r="AA105" s="1" t="s">
        <v>55</v>
      </c>
      <c r="AB105" s="1" t="s">
        <v>319</v>
      </c>
      <c r="AC105" s="1" t="s">
        <v>320</v>
      </c>
      <c r="AD105" s="1" t="s">
        <v>321</v>
      </c>
      <c r="AE105" s="1" t="s">
        <v>49</v>
      </c>
      <c r="AF105" s="1" t="s">
        <v>322</v>
      </c>
      <c r="AG105" s="1" t="s">
        <v>55</v>
      </c>
      <c r="AH105" s="1" t="s">
        <v>323</v>
      </c>
      <c r="AI105" s="1" t="s">
        <v>55</v>
      </c>
      <c r="AJ105" s="1" t="s">
        <v>55</v>
      </c>
      <c r="AK105" s="1" t="s">
        <v>61</v>
      </c>
      <c r="AL105" s="1" t="s">
        <v>324</v>
      </c>
    </row>
    <row r="106" spans="1:38" ht="14.25" customHeight="1">
      <c r="A106" s="1" t="s">
        <v>497</v>
      </c>
      <c r="B106" s="1" t="s">
        <v>381</v>
      </c>
      <c r="C106" s="1" t="s">
        <v>40</v>
      </c>
      <c r="D106" s="1" t="s">
        <v>41</v>
      </c>
      <c r="E106" s="1" t="s">
        <v>310</v>
      </c>
      <c r="F106" s="1" t="s">
        <v>55</v>
      </c>
      <c r="G106" s="1" t="s">
        <v>40</v>
      </c>
      <c r="H106" s="1" t="s">
        <v>44</v>
      </c>
      <c r="I106" s="1" t="s">
        <v>44</v>
      </c>
      <c r="J106" s="1" t="s">
        <v>44</v>
      </c>
      <c r="K106" s="1" t="s">
        <v>44</v>
      </c>
      <c r="L106" s="1" t="s">
        <v>498</v>
      </c>
      <c r="M106" s="1" t="s">
        <v>499</v>
      </c>
      <c r="N106" s="1" t="s">
        <v>313</v>
      </c>
      <c r="O106" s="1" t="s">
        <v>49</v>
      </c>
      <c r="P106" s="1" t="s">
        <v>55</v>
      </c>
      <c r="Q106" s="1" t="s">
        <v>55</v>
      </c>
      <c r="R106" s="1" t="s">
        <v>55</v>
      </c>
      <c r="S106" s="1" t="s">
        <v>64</v>
      </c>
      <c r="T106" s="1" t="s">
        <v>315</v>
      </c>
      <c r="U106" s="1" t="s">
        <v>316</v>
      </c>
      <c r="V106" s="1" t="s">
        <v>500</v>
      </c>
      <c r="W106" s="1" t="s">
        <v>49</v>
      </c>
      <c r="X106" s="1" t="s">
        <v>318</v>
      </c>
      <c r="Y106" s="1" t="s">
        <v>49</v>
      </c>
      <c r="Z106" s="1" t="s">
        <v>58</v>
      </c>
      <c r="AA106" s="1" t="s">
        <v>55</v>
      </c>
      <c r="AB106" s="1" t="s">
        <v>319</v>
      </c>
      <c r="AC106" s="1" t="s">
        <v>320</v>
      </c>
      <c r="AD106" s="1" t="s">
        <v>321</v>
      </c>
      <c r="AE106" s="1" t="s">
        <v>49</v>
      </c>
      <c r="AF106" s="1" t="s">
        <v>322</v>
      </c>
      <c r="AG106" s="1" t="s">
        <v>55</v>
      </c>
      <c r="AH106" s="1" t="s">
        <v>323</v>
      </c>
      <c r="AI106" s="1" t="s">
        <v>55</v>
      </c>
      <c r="AJ106" s="1" t="s">
        <v>55</v>
      </c>
      <c r="AK106" s="1" t="s">
        <v>61</v>
      </c>
      <c r="AL106" s="1" t="s">
        <v>324</v>
      </c>
    </row>
    <row r="107" spans="1:38" ht="14.25" customHeight="1">
      <c r="A107" s="1" t="s">
        <v>501</v>
      </c>
      <c r="B107" s="1" t="s">
        <v>309</v>
      </c>
      <c r="C107" s="1" t="s">
        <v>40</v>
      </c>
      <c r="D107" s="1" t="s">
        <v>41</v>
      </c>
      <c r="E107" s="1" t="s">
        <v>310</v>
      </c>
      <c r="F107" s="1" t="s">
        <v>55</v>
      </c>
      <c r="G107" s="1" t="s">
        <v>40</v>
      </c>
      <c r="H107" s="1" t="s">
        <v>44</v>
      </c>
      <c r="I107" s="1" t="s">
        <v>44</v>
      </c>
      <c r="J107" s="1" t="s">
        <v>44</v>
      </c>
      <c r="K107" s="1" t="s">
        <v>44</v>
      </c>
      <c r="L107" s="1" t="s">
        <v>502</v>
      </c>
      <c r="M107" s="1" t="s">
        <v>503</v>
      </c>
      <c r="N107" s="1" t="s">
        <v>313</v>
      </c>
      <c r="O107" s="1" t="s">
        <v>49</v>
      </c>
      <c r="P107" s="1" t="s">
        <v>55</v>
      </c>
      <c r="Q107" s="1" t="s">
        <v>55</v>
      </c>
      <c r="R107" s="1" t="s">
        <v>55</v>
      </c>
      <c r="S107" s="1" t="s">
        <v>64</v>
      </c>
      <c r="T107" s="1" t="s">
        <v>315</v>
      </c>
      <c r="U107" s="1" t="s">
        <v>316</v>
      </c>
      <c r="V107" s="1" t="s">
        <v>504</v>
      </c>
      <c r="W107" s="1" t="s">
        <v>49</v>
      </c>
      <c r="X107" s="1" t="s">
        <v>318</v>
      </c>
      <c r="Y107" s="1" t="s">
        <v>49</v>
      </c>
      <c r="Z107" s="1" t="s">
        <v>58</v>
      </c>
      <c r="AA107" s="1" t="s">
        <v>55</v>
      </c>
      <c r="AB107" s="1" t="s">
        <v>319</v>
      </c>
      <c r="AC107" s="1" t="s">
        <v>320</v>
      </c>
      <c r="AD107" s="1" t="s">
        <v>321</v>
      </c>
      <c r="AE107" s="1" t="s">
        <v>49</v>
      </c>
      <c r="AF107" s="1" t="s">
        <v>322</v>
      </c>
      <c r="AG107" s="1" t="s">
        <v>55</v>
      </c>
      <c r="AH107" s="1" t="s">
        <v>323</v>
      </c>
      <c r="AI107" s="1" t="s">
        <v>55</v>
      </c>
      <c r="AJ107" s="1" t="s">
        <v>55</v>
      </c>
      <c r="AK107" s="1" t="s">
        <v>61</v>
      </c>
      <c r="AL107" s="1" t="s">
        <v>324</v>
      </c>
    </row>
    <row r="108" spans="1:38" ht="14.25" customHeight="1">
      <c r="A108" s="1" t="s">
        <v>505</v>
      </c>
      <c r="B108" s="1" t="s">
        <v>309</v>
      </c>
      <c r="C108" s="1" t="s">
        <v>40</v>
      </c>
      <c r="D108" s="1" t="s">
        <v>41</v>
      </c>
      <c r="E108" s="1" t="s">
        <v>310</v>
      </c>
      <c r="F108" s="1" t="s">
        <v>55</v>
      </c>
      <c r="G108" s="1" t="s">
        <v>40</v>
      </c>
      <c r="H108" s="1" t="s">
        <v>44</v>
      </c>
      <c r="I108" s="1" t="s">
        <v>44</v>
      </c>
      <c r="J108" s="1" t="s">
        <v>44</v>
      </c>
      <c r="K108" s="1" t="s">
        <v>44</v>
      </c>
      <c r="L108" s="1" t="s">
        <v>506</v>
      </c>
      <c r="M108" s="1" t="s">
        <v>507</v>
      </c>
      <c r="N108" s="1" t="s">
        <v>313</v>
      </c>
      <c r="O108" s="1" t="s">
        <v>49</v>
      </c>
      <c r="P108" s="1" t="s">
        <v>55</v>
      </c>
      <c r="Q108" s="1" t="s">
        <v>55</v>
      </c>
      <c r="R108" s="1" t="s">
        <v>55</v>
      </c>
      <c r="S108" s="1" t="s">
        <v>64</v>
      </c>
      <c r="T108" s="1" t="s">
        <v>315</v>
      </c>
      <c r="U108" s="1" t="s">
        <v>316</v>
      </c>
      <c r="V108" s="1" t="s">
        <v>508</v>
      </c>
      <c r="W108" s="1" t="s">
        <v>49</v>
      </c>
      <c r="X108" s="1" t="s">
        <v>318</v>
      </c>
      <c r="Y108" s="1" t="s">
        <v>49</v>
      </c>
      <c r="Z108" s="1" t="s">
        <v>58</v>
      </c>
      <c r="AA108" s="1" t="s">
        <v>55</v>
      </c>
      <c r="AB108" s="1" t="s">
        <v>319</v>
      </c>
      <c r="AC108" s="1" t="s">
        <v>320</v>
      </c>
      <c r="AD108" s="1" t="s">
        <v>321</v>
      </c>
      <c r="AE108" s="1" t="s">
        <v>49</v>
      </c>
      <c r="AF108" s="1" t="s">
        <v>322</v>
      </c>
      <c r="AG108" s="1" t="s">
        <v>55</v>
      </c>
      <c r="AH108" s="1" t="s">
        <v>323</v>
      </c>
      <c r="AI108" s="1" t="s">
        <v>55</v>
      </c>
      <c r="AJ108" s="1" t="s">
        <v>55</v>
      </c>
      <c r="AK108" s="1" t="s">
        <v>61</v>
      </c>
      <c r="AL108" s="1" t="s">
        <v>324</v>
      </c>
    </row>
    <row r="109" spans="1:38" ht="14.25" customHeight="1">
      <c r="A109" s="1" t="s">
        <v>509</v>
      </c>
      <c r="B109" s="1" t="s">
        <v>309</v>
      </c>
      <c r="C109" s="1" t="s">
        <v>40</v>
      </c>
      <c r="D109" s="1" t="s">
        <v>41</v>
      </c>
      <c r="E109" s="1" t="s">
        <v>310</v>
      </c>
      <c r="F109" s="1" t="s">
        <v>55</v>
      </c>
      <c r="G109" s="1" t="s">
        <v>40</v>
      </c>
      <c r="H109" s="1" t="s">
        <v>44</v>
      </c>
      <c r="I109" s="1" t="s">
        <v>44</v>
      </c>
      <c r="J109" s="1" t="s">
        <v>44</v>
      </c>
      <c r="K109" s="1" t="s">
        <v>44</v>
      </c>
      <c r="L109" s="1" t="s">
        <v>510</v>
      </c>
      <c r="M109" s="1" t="s">
        <v>511</v>
      </c>
      <c r="N109" s="1" t="s">
        <v>313</v>
      </c>
      <c r="O109" s="1" t="s">
        <v>49</v>
      </c>
      <c r="P109" s="1" t="s">
        <v>55</v>
      </c>
      <c r="Q109" s="1" t="s">
        <v>55</v>
      </c>
      <c r="R109" s="1" t="s">
        <v>55</v>
      </c>
      <c r="S109" s="1" t="s">
        <v>64</v>
      </c>
      <c r="T109" s="1" t="s">
        <v>315</v>
      </c>
      <c r="U109" s="1" t="s">
        <v>316</v>
      </c>
      <c r="V109" s="1" t="s">
        <v>512</v>
      </c>
      <c r="W109" s="1" t="s">
        <v>49</v>
      </c>
      <c r="X109" s="1" t="s">
        <v>318</v>
      </c>
      <c r="Y109" s="1" t="s">
        <v>49</v>
      </c>
      <c r="Z109" s="1" t="s">
        <v>58</v>
      </c>
      <c r="AA109" s="1" t="s">
        <v>55</v>
      </c>
      <c r="AB109" s="1" t="s">
        <v>319</v>
      </c>
      <c r="AC109" s="1" t="s">
        <v>320</v>
      </c>
      <c r="AD109" s="1" t="s">
        <v>321</v>
      </c>
      <c r="AE109" s="1" t="s">
        <v>49</v>
      </c>
      <c r="AF109" s="1" t="s">
        <v>322</v>
      </c>
      <c r="AG109" s="1" t="s">
        <v>55</v>
      </c>
      <c r="AH109" s="1" t="s">
        <v>323</v>
      </c>
      <c r="AI109" s="1" t="s">
        <v>55</v>
      </c>
      <c r="AJ109" s="1" t="s">
        <v>55</v>
      </c>
      <c r="AK109" s="1" t="s">
        <v>61</v>
      </c>
      <c r="AL109" s="1" t="s">
        <v>324</v>
      </c>
    </row>
    <row r="110" spans="1:38" ht="14.25" customHeight="1">
      <c r="A110" s="1" t="s">
        <v>513</v>
      </c>
      <c r="B110" s="1" t="s">
        <v>330</v>
      </c>
      <c r="C110" s="1" t="s">
        <v>40</v>
      </c>
      <c r="D110" s="1" t="s">
        <v>41</v>
      </c>
      <c r="E110" s="1" t="s">
        <v>310</v>
      </c>
      <c r="F110" s="1" t="s">
        <v>55</v>
      </c>
      <c r="G110" s="1" t="s">
        <v>40</v>
      </c>
      <c r="H110" s="1" t="s">
        <v>44</v>
      </c>
      <c r="I110" s="1" t="s">
        <v>44</v>
      </c>
      <c r="J110" s="1" t="s">
        <v>44</v>
      </c>
      <c r="K110" s="1" t="s">
        <v>44</v>
      </c>
      <c r="L110" s="1" t="s">
        <v>514</v>
      </c>
      <c r="M110" s="1" t="s">
        <v>515</v>
      </c>
      <c r="N110" s="1" t="s">
        <v>313</v>
      </c>
      <c r="O110" s="1" t="s">
        <v>49</v>
      </c>
      <c r="P110" s="1" t="s">
        <v>55</v>
      </c>
      <c r="Q110" s="1" t="s">
        <v>55</v>
      </c>
      <c r="R110" s="1" t="s">
        <v>55</v>
      </c>
      <c r="S110" s="1" t="s">
        <v>64</v>
      </c>
      <c r="T110" s="1" t="s">
        <v>315</v>
      </c>
      <c r="U110" s="1" t="s">
        <v>316</v>
      </c>
      <c r="V110" s="1" t="s">
        <v>516</v>
      </c>
      <c r="W110" s="1" t="s">
        <v>49</v>
      </c>
      <c r="X110" s="1" t="s">
        <v>318</v>
      </c>
      <c r="Y110" s="1" t="s">
        <v>49</v>
      </c>
      <c r="Z110" s="1" t="s">
        <v>58</v>
      </c>
      <c r="AA110" s="1" t="s">
        <v>55</v>
      </c>
      <c r="AB110" s="1" t="s">
        <v>319</v>
      </c>
      <c r="AC110" s="1" t="s">
        <v>320</v>
      </c>
      <c r="AD110" s="1" t="s">
        <v>321</v>
      </c>
      <c r="AE110" s="1" t="s">
        <v>49</v>
      </c>
      <c r="AF110" s="1" t="s">
        <v>322</v>
      </c>
      <c r="AG110" s="1" t="s">
        <v>55</v>
      </c>
      <c r="AH110" s="1" t="s">
        <v>323</v>
      </c>
      <c r="AI110" s="1" t="s">
        <v>55</v>
      </c>
      <c r="AJ110" s="1" t="s">
        <v>55</v>
      </c>
      <c r="AK110" s="1" t="s">
        <v>61</v>
      </c>
      <c r="AL110" s="1" t="s">
        <v>324</v>
      </c>
    </row>
    <row r="111" spans="1:38" ht="14.25" customHeight="1">
      <c r="A111" s="1" t="s">
        <v>517</v>
      </c>
      <c r="B111" s="1" t="s">
        <v>330</v>
      </c>
      <c r="C111" s="1" t="s">
        <v>40</v>
      </c>
      <c r="D111" s="1" t="s">
        <v>41</v>
      </c>
      <c r="E111" s="1" t="s">
        <v>310</v>
      </c>
      <c r="F111" s="1" t="s">
        <v>55</v>
      </c>
      <c r="G111" s="1" t="s">
        <v>40</v>
      </c>
      <c r="H111" s="1" t="s">
        <v>44</v>
      </c>
      <c r="I111" s="1" t="s">
        <v>44</v>
      </c>
      <c r="J111" s="1" t="s">
        <v>44</v>
      </c>
      <c r="K111" s="1" t="s">
        <v>44</v>
      </c>
      <c r="L111" s="1" t="s">
        <v>518</v>
      </c>
      <c r="M111" s="1" t="s">
        <v>519</v>
      </c>
      <c r="N111" s="1" t="s">
        <v>313</v>
      </c>
      <c r="O111" s="1" t="s">
        <v>49</v>
      </c>
      <c r="P111" s="1" t="s">
        <v>55</v>
      </c>
      <c r="Q111" s="1" t="s">
        <v>55</v>
      </c>
      <c r="R111" s="1" t="s">
        <v>55</v>
      </c>
      <c r="S111" s="1" t="s">
        <v>64</v>
      </c>
      <c r="T111" s="1" t="s">
        <v>315</v>
      </c>
      <c r="U111" s="1" t="s">
        <v>316</v>
      </c>
      <c r="V111" s="1" t="s">
        <v>520</v>
      </c>
      <c r="W111" s="1" t="s">
        <v>49</v>
      </c>
      <c r="X111" s="1" t="s">
        <v>318</v>
      </c>
      <c r="Y111" s="1" t="s">
        <v>49</v>
      </c>
      <c r="Z111" s="1" t="s">
        <v>58</v>
      </c>
      <c r="AA111" s="1" t="s">
        <v>55</v>
      </c>
      <c r="AB111" s="1" t="s">
        <v>319</v>
      </c>
      <c r="AC111" s="1" t="s">
        <v>320</v>
      </c>
      <c r="AD111" s="1" t="s">
        <v>321</v>
      </c>
      <c r="AE111" s="1" t="s">
        <v>49</v>
      </c>
      <c r="AF111" s="1" t="s">
        <v>322</v>
      </c>
      <c r="AG111" s="1" t="s">
        <v>55</v>
      </c>
      <c r="AH111" s="1" t="s">
        <v>323</v>
      </c>
      <c r="AI111" s="1" t="s">
        <v>55</v>
      </c>
      <c r="AJ111" s="1" t="s">
        <v>55</v>
      </c>
      <c r="AK111" s="1" t="s">
        <v>61</v>
      </c>
      <c r="AL111" s="1" t="s">
        <v>324</v>
      </c>
    </row>
    <row r="112" spans="1:38" ht="14.25" customHeight="1">
      <c r="A112" s="1" t="s">
        <v>521</v>
      </c>
      <c r="B112" s="1" t="s">
        <v>330</v>
      </c>
      <c r="C112" s="1" t="s">
        <v>40</v>
      </c>
      <c r="D112" s="1" t="s">
        <v>41</v>
      </c>
      <c r="E112" s="1" t="s">
        <v>310</v>
      </c>
      <c r="F112" s="1" t="s">
        <v>55</v>
      </c>
      <c r="G112" s="1" t="s">
        <v>40</v>
      </c>
      <c r="H112" s="1" t="s">
        <v>44</v>
      </c>
      <c r="I112" s="1" t="s">
        <v>44</v>
      </c>
      <c r="J112" s="1" t="s">
        <v>44</v>
      </c>
      <c r="K112" s="1" t="s">
        <v>44</v>
      </c>
      <c r="L112" s="1" t="s">
        <v>522</v>
      </c>
      <c r="M112" s="1" t="s">
        <v>523</v>
      </c>
      <c r="N112" s="1" t="s">
        <v>313</v>
      </c>
      <c r="O112" s="1" t="s">
        <v>49</v>
      </c>
      <c r="P112" s="1" t="s">
        <v>55</v>
      </c>
      <c r="Q112" s="1" t="s">
        <v>55</v>
      </c>
      <c r="R112" s="1" t="s">
        <v>55</v>
      </c>
      <c r="S112" s="1" t="s">
        <v>64</v>
      </c>
      <c r="T112" s="1" t="s">
        <v>315</v>
      </c>
      <c r="U112" s="1" t="s">
        <v>316</v>
      </c>
      <c r="V112" s="1" t="s">
        <v>524</v>
      </c>
      <c r="W112" s="1" t="s">
        <v>49</v>
      </c>
      <c r="X112" s="1" t="s">
        <v>318</v>
      </c>
      <c r="Y112" s="1" t="s">
        <v>49</v>
      </c>
      <c r="Z112" s="1" t="s">
        <v>58</v>
      </c>
      <c r="AA112" s="1" t="s">
        <v>55</v>
      </c>
      <c r="AB112" s="1" t="s">
        <v>319</v>
      </c>
      <c r="AC112" s="1" t="s">
        <v>320</v>
      </c>
      <c r="AD112" s="1" t="s">
        <v>321</v>
      </c>
      <c r="AE112" s="1" t="s">
        <v>49</v>
      </c>
      <c r="AF112" s="1" t="s">
        <v>322</v>
      </c>
      <c r="AG112" s="1" t="s">
        <v>55</v>
      </c>
      <c r="AH112" s="1" t="s">
        <v>323</v>
      </c>
      <c r="AI112" s="1" t="s">
        <v>55</v>
      </c>
      <c r="AJ112" s="1" t="s">
        <v>55</v>
      </c>
      <c r="AK112" s="1" t="s">
        <v>61</v>
      </c>
      <c r="AL112" s="1" t="s">
        <v>324</v>
      </c>
    </row>
    <row r="113" spans="1:38" ht="14.25" customHeight="1">
      <c r="A113" s="1" t="s">
        <v>525</v>
      </c>
      <c r="B113" s="1" t="s">
        <v>339</v>
      </c>
      <c r="C113" s="1" t="s">
        <v>40</v>
      </c>
      <c r="D113" s="1" t="s">
        <v>41</v>
      </c>
      <c r="E113" s="1" t="s">
        <v>310</v>
      </c>
      <c r="F113" s="1" t="s">
        <v>55</v>
      </c>
      <c r="G113" s="1" t="s">
        <v>40</v>
      </c>
      <c r="H113" s="1" t="s">
        <v>44</v>
      </c>
      <c r="I113" s="1" t="s">
        <v>44</v>
      </c>
      <c r="J113" s="1" t="s">
        <v>44</v>
      </c>
      <c r="K113" s="1" t="s">
        <v>44</v>
      </c>
      <c r="L113" s="1" t="s">
        <v>526</v>
      </c>
      <c r="M113" s="1" t="s">
        <v>527</v>
      </c>
      <c r="N113" s="1" t="s">
        <v>313</v>
      </c>
      <c r="O113" s="1" t="s">
        <v>49</v>
      </c>
      <c r="P113" s="1" t="s">
        <v>55</v>
      </c>
      <c r="Q113" s="1" t="s">
        <v>55</v>
      </c>
      <c r="R113" s="1" t="s">
        <v>55</v>
      </c>
      <c r="S113" s="1" t="s">
        <v>64</v>
      </c>
      <c r="T113" s="1" t="s">
        <v>315</v>
      </c>
      <c r="U113" s="1" t="s">
        <v>316</v>
      </c>
      <c r="V113" s="1" t="s">
        <v>528</v>
      </c>
      <c r="W113" s="1" t="s">
        <v>49</v>
      </c>
      <c r="X113" s="1" t="s">
        <v>318</v>
      </c>
      <c r="Y113" s="1" t="s">
        <v>49</v>
      </c>
      <c r="Z113" s="1" t="s">
        <v>58</v>
      </c>
      <c r="AA113" s="1" t="s">
        <v>55</v>
      </c>
      <c r="AB113" s="1" t="s">
        <v>319</v>
      </c>
      <c r="AC113" s="1" t="s">
        <v>320</v>
      </c>
      <c r="AD113" s="1" t="s">
        <v>321</v>
      </c>
      <c r="AE113" s="1" t="s">
        <v>49</v>
      </c>
      <c r="AF113" s="1" t="s">
        <v>322</v>
      </c>
      <c r="AG113" s="1" t="s">
        <v>55</v>
      </c>
      <c r="AH113" s="1" t="s">
        <v>323</v>
      </c>
      <c r="AI113" s="1" t="s">
        <v>55</v>
      </c>
      <c r="AJ113" s="1" t="s">
        <v>55</v>
      </c>
      <c r="AK113" s="1" t="s">
        <v>61</v>
      </c>
      <c r="AL113" s="1" t="s">
        <v>324</v>
      </c>
    </row>
    <row r="114" spans="1:38" ht="14.25" customHeight="1">
      <c r="A114" s="1" t="s">
        <v>529</v>
      </c>
      <c r="B114" s="1" t="s">
        <v>339</v>
      </c>
      <c r="C114" s="1" t="s">
        <v>40</v>
      </c>
      <c r="D114" s="1" t="s">
        <v>41</v>
      </c>
      <c r="E114" s="1" t="s">
        <v>310</v>
      </c>
      <c r="F114" s="1" t="s">
        <v>55</v>
      </c>
      <c r="G114" s="1" t="s">
        <v>40</v>
      </c>
      <c r="H114" s="1" t="s">
        <v>44</v>
      </c>
      <c r="I114" s="1" t="s">
        <v>44</v>
      </c>
      <c r="J114" s="1" t="s">
        <v>44</v>
      </c>
      <c r="K114" s="1" t="s">
        <v>44</v>
      </c>
      <c r="L114" s="1" t="s">
        <v>530</v>
      </c>
      <c r="M114" s="1" t="s">
        <v>531</v>
      </c>
      <c r="N114" s="1" t="s">
        <v>313</v>
      </c>
      <c r="O114" s="1" t="s">
        <v>49</v>
      </c>
      <c r="P114" s="1" t="s">
        <v>55</v>
      </c>
      <c r="Q114" s="1" t="s">
        <v>55</v>
      </c>
      <c r="R114" s="1" t="s">
        <v>55</v>
      </c>
      <c r="S114" s="1" t="s">
        <v>64</v>
      </c>
      <c r="T114" s="1" t="s">
        <v>315</v>
      </c>
      <c r="U114" s="1" t="s">
        <v>316</v>
      </c>
      <c r="V114" s="1" t="s">
        <v>532</v>
      </c>
      <c r="W114" s="1" t="s">
        <v>49</v>
      </c>
      <c r="X114" s="1" t="s">
        <v>318</v>
      </c>
      <c r="Y114" s="1" t="s">
        <v>49</v>
      </c>
      <c r="Z114" s="1" t="s">
        <v>58</v>
      </c>
      <c r="AA114" s="1" t="s">
        <v>55</v>
      </c>
      <c r="AB114" s="1" t="s">
        <v>319</v>
      </c>
      <c r="AC114" s="1" t="s">
        <v>320</v>
      </c>
      <c r="AD114" s="1" t="s">
        <v>321</v>
      </c>
      <c r="AE114" s="1" t="s">
        <v>49</v>
      </c>
      <c r="AF114" s="1" t="s">
        <v>322</v>
      </c>
      <c r="AG114" s="1" t="s">
        <v>55</v>
      </c>
      <c r="AH114" s="1" t="s">
        <v>323</v>
      </c>
      <c r="AI114" s="1" t="s">
        <v>55</v>
      </c>
      <c r="AJ114" s="1" t="s">
        <v>55</v>
      </c>
      <c r="AK114" s="1" t="s">
        <v>61</v>
      </c>
      <c r="AL114" s="1" t="s">
        <v>324</v>
      </c>
    </row>
    <row r="115" spans="1:38" ht="14.25" customHeight="1">
      <c r="A115" s="1" t="s">
        <v>533</v>
      </c>
      <c r="B115" s="1" t="s">
        <v>339</v>
      </c>
      <c r="C115" s="1" t="s">
        <v>40</v>
      </c>
      <c r="D115" s="1" t="s">
        <v>41</v>
      </c>
      <c r="E115" s="1" t="s">
        <v>310</v>
      </c>
      <c r="F115" s="1" t="s">
        <v>55</v>
      </c>
      <c r="G115" s="1" t="s">
        <v>40</v>
      </c>
      <c r="H115" s="1" t="s">
        <v>44</v>
      </c>
      <c r="I115" s="1" t="s">
        <v>44</v>
      </c>
      <c r="J115" s="1" t="s">
        <v>44</v>
      </c>
      <c r="K115" s="1" t="s">
        <v>44</v>
      </c>
      <c r="L115" s="1" t="s">
        <v>534</v>
      </c>
      <c r="M115" s="1" t="s">
        <v>535</v>
      </c>
      <c r="N115" s="1" t="s">
        <v>313</v>
      </c>
      <c r="O115" s="1" t="s">
        <v>49</v>
      </c>
      <c r="P115" s="1" t="s">
        <v>55</v>
      </c>
      <c r="Q115" s="1" t="s">
        <v>55</v>
      </c>
      <c r="R115" s="1" t="s">
        <v>55</v>
      </c>
      <c r="S115" s="1" t="s">
        <v>64</v>
      </c>
      <c r="T115" s="1" t="s">
        <v>315</v>
      </c>
      <c r="U115" s="1" t="s">
        <v>316</v>
      </c>
      <c r="V115" s="1" t="s">
        <v>536</v>
      </c>
      <c r="W115" s="1" t="s">
        <v>49</v>
      </c>
      <c r="X115" s="1" t="s">
        <v>318</v>
      </c>
      <c r="Y115" s="1" t="s">
        <v>49</v>
      </c>
      <c r="Z115" s="1" t="s">
        <v>58</v>
      </c>
      <c r="AA115" s="1" t="s">
        <v>55</v>
      </c>
      <c r="AB115" s="1" t="s">
        <v>319</v>
      </c>
      <c r="AC115" s="1" t="s">
        <v>320</v>
      </c>
      <c r="AD115" s="1" t="s">
        <v>321</v>
      </c>
      <c r="AE115" s="1" t="s">
        <v>49</v>
      </c>
      <c r="AF115" s="1" t="s">
        <v>322</v>
      </c>
      <c r="AG115" s="1" t="s">
        <v>55</v>
      </c>
      <c r="AH115" s="1" t="s">
        <v>323</v>
      </c>
      <c r="AI115" s="1" t="s">
        <v>55</v>
      </c>
      <c r="AJ115" s="1" t="s">
        <v>55</v>
      </c>
      <c r="AK115" s="1" t="s">
        <v>61</v>
      </c>
      <c r="AL115" s="1" t="s">
        <v>324</v>
      </c>
    </row>
    <row r="116" spans="1:38" ht="14.25" customHeight="1">
      <c r="A116" s="1" t="s">
        <v>537</v>
      </c>
      <c r="B116" s="1" t="s">
        <v>339</v>
      </c>
      <c r="C116" s="1" t="s">
        <v>40</v>
      </c>
      <c r="D116" s="1" t="s">
        <v>41</v>
      </c>
      <c r="E116" s="1" t="s">
        <v>310</v>
      </c>
      <c r="F116" s="1" t="s">
        <v>55</v>
      </c>
      <c r="G116" s="1" t="s">
        <v>40</v>
      </c>
      <c r="H116" s="1" t="s">
        <v>44</v>
      </c>
      <c r="I116" s="1" t="s">
        <v>44</v>
      </c>
      <c r="J116" s="1" t="s">
        <v>44</v>
      </c>
      <c r="K116" s="1" t="s">
        <v>44</v>
      </c>
      <c r="L116" s="1" t="s">
        <v>538</v>
      </c>
      <c r="M116" s="1" t="s">
        <v>539</v>
      </c>
      <c r="N116" s="1" t="s">
        <v>313</v>
      </c>
      <c r="O116" s="1" t="s">
        <v>49</v>
      </c>
      <c r="P116" s="1" t="s">
        <v>55</v>
      </c>
      <c r="Q116" s="1" t="s">
        <v>55</v>
      </c>
      <c r="R116" s="1" t="s">
        <v>55</v>
      </c>
      <c r="S116" s="1" t="s">
        <v>64</v>
      </c>
      <c r="T116" s="1" t="s">
        <v>315</v>
      </c>
      <c r="U116" s="1" t="s">
        <v>316</v>
      </c>
      <c r="V116" s="1" t="s">
        <v>540</v>
      </c>
      <c r="W116" s="1" t="s">
        <v>49</v>
      </c>
      <c r="X116" s="1" t="s">
        <v>318</v>
      </c>
      <c r="Y116" s="1" t="s">
        <v>49</v>
      </c>
      <c r="Z116" s="1" t="s">
        <v>58</v>
      </c>
      <c r="AA116" s="1" t="s">
        <v>55</v>
      </c>
      <c r="AB116" s="1" t="s">
        <v>319</v>
      </c>
      <c r="AC116" s="1" t="s">
        <v>320</v>
      </c>
      <c r="AD116" s="1" t="s">
        <v>321</v>
      </c>
      <c r="AE116" s="1" t="s">
        <v>49</v>
      </c>
      <c r="AF116" s="1" t="s">
        <v>322</v>
      </c>
      <c r="AG116" s="1" t="s">
        <v>55</v>
      </c>
      <c r="AH116" s="1" t="s">
        <v>323</v>
      </c>
      <c r="AI116" s="1" t="s">
        <v>55</v>
      </c>
      <c r="AJ116" s="1" t="s">
        <v>55</v>
      </c>
      <c r="AK116" s="1" t="s">
        <v>61</v>
      </c>
      <c r="AL116" s="1" t="s">
        <v>324</v>
      </c>
    </row>
    <row r="117" spans="1:38" ht="14.25" customHeight="1">
      <c r="A117" s="1" t="s">
        <v>541</v>
      </c>
      <c r="B117" s="1" t="s">
        <v>339</v>
      </c>
      <c r="C117" s="1" t="s">
        <v>40</v>
      </c>
      <c r="D117" s="1" t="s">
        <v>41</v>
      </c>
      <c r="E117" s="1" t="s">
        <v>310</v>
      </c>
      <c r="F117" s="1" t="s">
        <v>55</v>
      </c>
      <c r="G117" s="1" t="s">
        <v>40</v>
      </c>
      <c r="H117" s="1" t="s">
        <v>44</v>
      </c>
      <c r="I117" s="1" t="s">
        <v>44</v>
      </c>
      <c r="J117" s="1" t="s">
        <v>44</v>
      </c>
      <c r="K117" s="1" t="s">
        <v>44</v>
      </c>
      <c r="L117" s="1" t="s">
        <v>542</v>
      </c>
      <c r="M117" s="1" t="s">
        <v>543</v>
      </c>
      <c r="N117" s="1" t="s">
        <v>313</v>
      </c>
      <c r="O117" s="1" t="s">
        <v>49</v>
      </c>
      <c r="P117" s="1" t="s">
        <v>55</v>
      </c>
      <c r="Q117" s="1" t="s">
        <v>55</v>
      </c>
      <c r="R117" s="1" t="s">
        <v>55</v>
      </c>
      <c r="S117" s="1" t="s">
        <v>64</v>
      </c>
      <c r="T117" s="1" t="s">
        <v>315</v>
      </c>
      <c r="U117" s="1" t="s">
        <v>316</v>
      </c>
      <c r="V117" s="1" t="s">
        <v>544</v>
      </c>
      <c r="W117" s="1" t="s">
        <v>49</v>
      </c>
      <c r="X117" s="1" t="s">
        <v>318</v>
      </c>
      <c r="Y117" s="1" t="s">
        <v>49</v>
      </c>
      <c r="Z117" s="1" t="s">
        <v>58</v>
      </c>
      <c r="AA117" s="1" t="s">
        <v>55</v>
      </c>
      <c r="AB117" s="1" t="s">
        <v>319</v>
      </c>
      <c r="AC117" s="1" t="s">
        <v>320</v>
      </c>
      <c r="AD117" s="1" t="s">
        <v>321</v>
      </c>
      <c r="AE117" s="1" t="s">
        <v>49</v>
      </c>
      <c r="AF117" s="1" t="s">
        <v>322</v>
      </c>
      <c r="AG117" s="1" t="s">
        <v>55</v>
      </c>
      <c r="AH117" s="1" t="s">
        <v>323</v>
      </c>
      <c r="AI117" s="1" t="s">
        <v>55</v>
      </c>
      <c r="AJ117" s="1" t="s">
        <v>55</v>
      </c>
      <c r="AK117" s="1" t="s">
        <v>61</v>
      </c>
      <c r="AL117" s="1" t="s">
        <v>324</v>
      </c>
    </row>
    <row r="118" spans="1:38" ht="14.25" customHeight="1">
      <c r="A118" s="1" t="s">
        <v>545</v>
      </c>
      <c r="B118" s="1" t="s">
        <v>309</v>
      </c>
      <c r="C118" s="1" t="s">
        <v>40</v>
      </c>
      <c r="D118" s="1" t="s">
        <v>41</v>
      </c>
      <c r="E118" s="1" t="s">
        <v>310</v>
      </c>
      <c r="F118" s="1" t="s">
        <v>55</v>
      </c>
      <c r="G118" s="1" t="s">
        <v>40</v>
      </c>
      <c r="H118" s="1" t="s">
        <v>44</v>
      </c>
      <c r="I118" s="1" t="s">
        <v>44</v>
      </c>
      <c r="J118" s="1" t="s">
        <v>44</v>
      </c>
      <c r="K118" s="1" t="s">
        <v>44</v>
      </c>
      <c r="L118" s="1" t="s">
        <v>546</v>
      </c>
      <c r="M118" s="1" t="s">
        <v>547</v>
      </c>
      <c r="N118" s="1" t="s">
        <v>313</v>
      </c>
      <c r="O118" s="1" t="s">
        <v>49</v>
      </c>
      <c r="P118" s="1" t="s">
        <v>55</v>
      </c>
      <c r="Q118" s="1" t="s">
        <v>55</v>
      </c>
      <c r="R118" s="1" t="s">
        <v>55</v>
      </c>
      <c r="S118" s="1" t="s">
        <v>64</v>
      </c>
      <c r="T118" s="1" t="s">
        <v>315</v>
      </c>
      <c r="U118" s="1" t="s">
        <v>316</v>
      </c>
      <c r="V118" s="1" t="s">
        <v>548</v>
      </c>
      <c r="W118" s="1" t="s">
        <v>49</v>
      </c>
      <c r="X118" s="1" t="s">
        <v>318</v>
      </c>
      <c r="Y118" s="1" t="s">
        <v>49</v>
      </c>
      <c r="Z118" s="1" t="s">
        <v>58</v>
      </c>
      <c r="AA118" s="1" t="s">
        <v>55</v>
      </c>
      <c r="AB118" s="1" t="s">
        <v>319</v>
      </c>
      <c r="AC118" s="1" t="s">
        <v>320</v>
      </c>
      <c r="AD118" s="1" t="s">
        <v>321</v>
      </c>
      <c r="AE118" s="1" t="s">
        <v>49</v>
      </c>
      <c r="AF118" s="1" t="s">
        <v>322</v>
      </c>
      <c r="AG118" s="1" t="s">
        <v>55</v>
      </c>
      <c r="AH118" s="1" t="s">
        <v>323</v>
      </c>
      <c r="AI118" s="1" t="s">
        <v>55</v>
      </c>
      <c r="AJ118" s="1" t="s">
        <v>55</v>
      </c>
      <c r="AK118" s="1" t="s">
        <v>61</v>
      </c>
      <c r="AL118" s="1" t="s">
        <v>324</v>
      </c>
    </row>
    <row r="119" spans="1:38" ht="14.25" customHeight="1">
      <c r="A119" s="1" t="s">
        <v>549</v>
      </c>
      <c r="B119" s="1" t="s">
        <v>309</v>
      </c>
      <c r="C119" s="1" t="s">
        <v>40</v>
      </c>
      <c r="D119" s="1" t="s">
        <v>41</v>
      </c>
      <c r="E119" s="1" t="s">
        <v>310</v>
      </c>
      <c r="F119" s="1" t="s">
        <v>55</v>
      </c>
      <c r="G119" s="1" t="s">
        <v>40</v>
      </c>
      <c r="H119" s="1" t="s">
        <v>44</v>
      </c>
      <c r="I119" s="1" t="s">
        <v>44</v>
      </c>
      <c r="J119" s="1" t="s">
        <v>44</v>
      </c>
      <c r="K119" s="1" t="s">
        <v>44</v>
      </c>
      <c r="L119" s="1" t="s">
        <v>550</v>
      </c>
      <c r="M119" s="1" t="s">
        <v>551</v>
      </c>
      <c r="N119" s="1" t="s">
        <v>313</v>
      </c>
      <c r="O119" s="1" t="s">
        <v>49</v>
      </c>
      <c r="P119" s="1" t="s">
        <v>55</v>
      </c>
      <c r="Q119" s="1" t="s">
        <v>55</v>
      </c>
      <c r="R119" s="1" t="s">
        <v>55</v>
      </c>
      <c r="S119" s="1" t="s">
        <v>64</v>
      </c>
      <c r="T119" s="1" t="s">
        <v>315</v>
      </c>
      <c r="U119" s="1" t="s">
        <v>316</v>
      </c>
      <c r="V119" s="1" t="s">
        <v>552</v>
      </c>
      <c r="W119" s="1" t="s">
        <v>49</v>
      </c>
      <c r="X119" s="1" t="s">
        <v>318</v>
      </c>
      <c r="Y119" s="1" t="s">
        <v>49</v>
      </c>
      <c r="Z119" s="1" t="s">
        <v>58</v>
      </c>
      <c r="AA119" s="1" t="s">
        <v>55</v>
      </c>
      <c r="AB119" s="1" t="s">
        <v>319</v>
      </c>
      <c r="AC119" s="1" t="s">
        <v>320</v>
      </c>
      <c r="AD119" s="1" t="s">
        <v>321</v>
      </c>
      <c r="AE119" s="1" t="s">
        <v>49</v>
      </c>
      <c r="AF119" s="1" t="s">
        <v>322</v>
      </c>
      <c r="AG119" s="1" t="s">
        <v>55</v>
      </c>
      <c r="AH119" s="1" t="s">
        <v>323</v>
      </c>
      <c r="AI119" s="1" t="s">
        <v>55</v>
      </c>
      <c r="AJ119" s="1" t="s">
        <v>55</v>
      </c>
      <c r="AK119" s="1" t="s">
        <v>61</v>
      </c>
      <c r="AL119" s="1" t="s">
        <v>324</v>
      </c>
    </row>
    <row r="120" spans="1:38" ht="14.25" customHeight="1">
      <c r="A120" s="1" t="s">
        <v>553</v>
      </c>
      <c r="B120" s="1" t="s">
        <v>309</v>
      </c>
      <c r="C120" s="1" t="s">
        <v>40</v>
      </c>
      <c r="D120" s="1" t="s">
        <v>41</v>
      </c>
      <c r="E120" s="1" t="s">
        <v>310</v>
      </c>
      <c r="F120" s="1" t="s">
        <v>55</v>
      </c>
      <c r="G120" s="1" t="s">
        <v>40</v>
      </c>
      <c r="H120" s="1" t="s">
        <v>44</v>
      </c>
      <c r="I120" s="1" t="s">
        <v>44</v>
      </c>
      <c r="J120" s="1" t="s">
        <v>44</v>
      </c>
      <c r="K120" s="1" t="s">
        <v>44</v>
      </c>
      <c r="L120" s="1" t="s">
        <v>554</v>
      </c>
      <c r="M120" s="1" t="s">
        <v>555</v>
      </c>
      <c r="N120" s="1" t="s">
        <v>313</v>
      </c>
      <c r="O120" s="1" t="s">
        <v>49</v>
      </c>
      <c r="P120" s="1" t="s">
        <v>55</v>
      </c>
      <c r="Q120" s="1" t="s">
        <v>55</v>
      </c>
      <c r="R120" s="1" t="s">
        <v>55</v>
      </c>
      <c r="S120" s="1" t="s">
        <v>64</v>
      </c>
      <c r="T120" s="1" t="s">
        <v>315</v>
      </c>
      <c r="U120" s="1" t="s">
        <v>316</v>
      </c>
      <c r="V120" s="1" t="s">
        <v>556</v>
      </c>
      <c r="W120" s="1" t="s">
        <v>49</v>
      </c>
      <c r="X120" s="1" t="s">
        <v>318</v>
      </c>
      <c r="Y120" s="1" t="s">
        <v>49</v>
      </c>
      <c r="Z120" s="1" t="s">
        <v>58</v>
      </c>
      <c r="AA120" s="1" t="s">
        <v>55</v>
      </c>
      <c r="AB120" s="1" t="s">
        <v>319</v>
      </c>
      <c r="AC120" s="1" t="s">
        <v>320</v>
      </c>
      <c r="AD120" s="1" t="s">
        <v>321</v>
      </c>
      <c r="AE120" s="1" t="s">
        <v>49</v>
      </c>
      <c r="AF120" s="1" t="s">
        <v>322</v>
      </c>
      <c r="AG120" s="1" t="s">
        <v>55</v>
      </c>
      <c r="AH120" s="1" t="s">
        <v>323</v>
      </c>
      <c r="AI120" s="1" t="s">
        <v>55</v>
      </c>
      <c r="AJ120" s="1" t="s">
        <v>55</v>
      </c>
      <c r="AK120" s="1" t="s">
        <v>61</v>
      </c>
      <c r="AL120" s="1" t="s">
        <v>324</v>
      </c>
    </row>
    <row r="121" spans="1:38" ht="14.25" customHeight="1">
      <c r="A121" s="1" t="s">
        <v>557</v>
      </c>
      <c r="B121" s="1" t="s">
        <v>309</v>
      </c>
      <c r="C121" s="1" t="s">
        <v>40</v>
      </c>
      <c r="D121" s="1" t="s">
        <v>41</v>
      </c>
      <c r="E121" s="1" t="s">
        <v>310</v>
      </c>
      <c r="F121" s="1" t="s">
        <v>55</v>
      </c>
      <c r="G121" s="1" t="s">
        <v>40</v>
      </c>
      <c r="H121" s="1" t="s">
        <v>44</v>
      </c>
      <c r="I121" s="1" t="s">
        <v>44</v>
      </c>
      <c r="J121" s="1" t="s">
        <v>44</v>
      </c>
      <c r="K121" s="1" t="s">
        <v>44</v>
      </c>
      <c r="L121" s="1" t="s">
        <v>558</v>
      </c>
      <c r="M121" s="1" t="s">
        <v>559</v>
      </c>
      <c r="N121" s="1" t="s">
        <v>313</v>
      </c>
      <c r="O121" s="1" t="s">
        <v>49</v>
      </c>
      <c r="P121" s="1" t="s">
        <v>55</v>
      </c>
      <c r="Q121" s="1" t="s">
        <v>55</v>
      </c>
      <c r="R121" s="1" t="s">
        <v>55</v>
      </c>
      <c r="S121" s="1" t="s">
        <v>64</v>
      </c>
      <c r="T121" s="1" t="s">
        <v>315</v>
      </c>
      <c r="U121" s="1" t="s">
        <v>316</v>
      </c>
      <c r="V121" s="1" t="s">
        <v>560</v>
      </c>
      <c r="W121" s="1" t="s">
        <v>49</v>
      </c>
      <c r="X121" s="1" t="s">
        <v>318</v>
      </c>
      <c r="Y121" s="1" t="s">
        <v>49</v>
      </c>
      <c r="Z121" s="1" t="s">
        <v>58</v>
      </c>
      <c r="AA121" s="1" t="s">
        <v>55</v>
      </c>
      <c r="AB121" s="1" t="s">
        <v>319</v>
      </c>
      <c r="AC121" s="1" t="s">
        <v>320</v>
      </c>
      <c r="AD121" s="1" t="s">
        <v>321</v>
      </c>
      <c r="AE121" s="1" t="s">
        <v>49</v>
      </c>
      <c r="AF121" s="1" t="s">
        <v>322</v>
      </c>
      <c r="AG121" s="1" t="s">
        <v>55</v>
      </c>
      <c r="AH121" s="1" t="s">
        <v>323</v>
      </c>
      <c r="AI121" s="1" t="s">
        <v>55</v>
      </c>
      <c r="AJ121" s="1" t="s">
        <v>55</v>
      </c>
      <c r="AK121" s="1" t="s">
        <v>61</v>
      </c>
      <c r="AL121" s="1" t="s">
        <v>324</v>
      </c>
    </row>
    <row r="122" spans="1:38" ht="14.25" customHeight="1">
      <c r="A122" s="1" t="s">
        <v>561</v>
      </c>
      <c r="B122" s="1" t="s">
        <v>309</v>
      </c>
      <c r="C122" s="1" t="s">
        <v>40</v>
      </c>
      <c r="D122" s="1" t="s">
        <v>41</v>
      </c>
      <c r="E122" s="1" t="s">
        <v>310</v>
      </c>
      <c r="F122" s="1" t="s">
        <v>55</v>
      </c>
      <c r="G122" s="1" t="s">
        <v>40</v>
      </c>
      <c r="H122" s="1" t="s">
        <v>44</v>
      </c>
      <c r="I122" s="1" t="s">
        <v>44</v>
      </c>
      <c r="J122" s="1" t="s">
        <v>44</v>
      </c>
      <c r="K122" s="1" t="s">
        <v>44</v>
      </c>
      <c r="L122" s="1" t="s">
        <v>562</v>
      </c>
      <c r="M122" s="1" t="s">
        <v>563</v>
      </c>
      <c r="N122" s="1" t="s">
        <v>313</v>
      </c>
      <c r="O122" s="1" t="s">
        <v>49</v>
      </c>
      <c r="P122" s="1" t="s">
        <v>55</v>
      </c>
      <c r="Q122" s="1" t="s">
        <v>55</v>
      </c>
      <c r="R122" s="1" t="s">
        <v>55</v>
      </c>
      <c r="S122" s="1" t="s">
        <v>64</v>
      </c>
      <c r="T122" s="1" t="s">
        <v>315</v>
      </c>
      <c r="U122" s="1" t="s">
        <v>316</v>
      </c>
      <c r="V122" s="1" t="s">
        <v>564</v>
      </c>
      <c r="W122" s="1" t="s">
        <v>49</v>
      </c>
      <c r="X122" s="1" t="s">
        <v>318</v>
      </c>
      <c r="Y122" s="1" t="s">
        <v>49</v>
      </c>
      <c r="Z122" s="1" t="s">
        <v>58</v>
      </c>
      <c r="AA122" s="1" t="s">
        <v>55</v>
      </c>
      <c r="AB122" s="1" t="s">
        <v>319</v>
      </c>
      <c r="AC122" s="1" t="s">
        <v>320</v>
      </c>
      <c r="AD122" s="1" t="s">
        <v>321</v>
      </c>
      <c r="AE122" s="1" t="s">
        <v>49</v>
      </c>
      <c r="AF122" s="1" t="s">
        <v>322</v>
      </c>
      <c r="AG122" s="1" t="s">
        <v>55</v>
      </c>
      <c r="AH122" s="1" t="s">
        <v>323</v>
      </c>
      <c r="AI122" s="1" t="s">
        <v>55</v>
      </c>
      <c r="AJ122" s="1" t="s">
        <v>55</v>
      </c>
      <c r="AK122" s="1" t="s">
        <v>61</v>
      </c>
      <c r="AL122" s="1" t="s">
        <v>324</v>
      </c>
    </row>
    <row r="123" spans="1:38" ht="14.25" customHeight="1">
      <c r="A123" s="1" t="s">
        <v>565</v>
      </c>
      <c r="B123" s="1" t="s">
        <v>381</v>
      </c>
      <c r="C123" s="1" t="s">
        <v>40</v>
      </c>
      <c r="D123" s="1" t="s">
        <v>41</v>
      </c>
      <c r="E123" s="1" t="s">
        <v>310</v>
      </c>
      <c r="F123" s="1" t="s">
        <v>55</v>
      </c>
      <c r="G123" s="1" t="s">
        <v>40</v>
      </c>
      <c r="H123" s="1" t="s">
        <v>44</v>
      </c>
      <c r="I123" s="1" t="s">
        <v>44</v>
      </c>
      <c r="J123" s="1" t="s">
        <v>44</v>
      </c>
      <c r="K123" s="1" t="s">
        <v>44</v>
      </c>
      <c r="L123" s="1" t="s">
        <v>566</v>
      </c>
      <c r="M123" s="1" t="s">
        <v>567</v>
      </c>
      <c r="N123" s="1" t="s">
        <v>313</v>
      </c>
      <c r="O123" s="1" t="s">
        <v>49</v>
      </c>
      <c r="P123" s="1" t="s">
        <v>55</v>
      </c>
      <c r="Q123" s="1" t="s">
        <v>55</v>
      </c>
      <c r="R123" s="1" t="s">
        <v>55</v>
      </c>
      <c r="S123" s="1" t="s">
        <v>64</v>
      </c>
      <c r="T123" s="1" t="s">
        <v>315</v>
      </c>
      <c r="U123" s="1" t="s">
        <v>316</v>
      </c>
      <c r="V123" s="1" t="s">
        <v>568</v>
      </c>
      <c r="W123" s="1" t="s">
        <v>49</v>
      </c>
      <c r="X123" s="1" t="s">
        <v>318</v>
      </c>
      <c r="Y123" s="1" t="s">
        <v>49</v>
      </c>
      <c r="Z123" s="1" t="s">
        <v>58</v>
      </c>
      <c r="AA123" s="1" t="s">
        <v>55</v>
      </c>
      <c r="AB123" s="1" t="s">
        <v>319</v>
      </c>
      <c r="AC123" s="1" t="s">
        <v>320</v>
      </c>
      <c r="AD123" s="1" t="s">
        <v>321</v>
      </c>
      <c r="AE123" s="1" t="s">
        <v>49</v>
      </c>
      <c r="AF123" s="1" t="s">
        <v>322</v>
      </c>
      <c r="AG123" s="1" t="s">
        <v>55</v>
      </c>
      <c r="AH123" s="1" t="s">
        <v>323</v>
      </c>
      <c r="AI123" s="1" t="s">
        <v>55</v>
      </c>
      <c r="AJ123" s="1" t="s">
        <v>55</v>
      </c>
      <c r="AK123" s="1" t="s">
        <v>61</v>
      </c>
      <c r="AL123" s="1" t="s">
        <v>324</v>
      </c>
    </row>
    <row r="124" spans="1:38" ht="14.25" customHeight="1">
      <c r="A124" s="1" t="s">
        <v>569</v>
      </c>
      <c r="B124" s="1" t="s">
        <v>381</v>
      </c>
      <c r="C124" s="1" t="s">
        <v>40</v>
      </c>
      <c r="D124" s="1" t="s">
        <v>41</v>
      </c>
      <c r="E124" s="1" t="s">
        <v>310</v>
      </c>
      <c r="F124" s="1" t="s">
        <v>55</v>
      </c>
      <c r="G124" s="1" t="s">
        <v>40</v>
      </c>
      <c r="H124" s="1" t="s">
        <v>44</v>
      </c>
      <c r="I124" s="1" t="s">
        <v>44</v>
      </c>
      <c r="J124" s="1" t="s">
        <v>44</v>
      </c>
      <c r="K124" s="1" t="s">
        <v>44</v>
      </c>
      <c r="L124" s="1" t="s">
        <v>570</v>
      </c>
      <c r="M124" s="1" t="s">
        <v>571</v>
      </c>
      <c r="N124" s="1" t="s">
        <v>313</v>
      </c>
      <c r="O124" s="1" t="s">
        <v>49</v>
      </c>
      <c r="P124" s="1" t="s">
        <v>55</v>
      </c>
      <c r="Q124" s="1" t="s">
        <v>55</v>
      </c>
      <c r="R124" s="1" t="s">
        <v>55</v>
      </c>
      <c r="S124" s="1" t="s">
        <v>64</v>
      </c>
      <c r="T124" s="1" t="s">
        <v>315</v>
      </c>
      <c r="U124" s="1" t="s">
        <v>316</v>
      </c>
      <c r="V124" s="1" t="s">
        <v>572</v>
      </c>
      <c r="W124" s="1" t="s">
        <v>49</v>
      </c>
      <c r="X124" s="1" t="s">
        <v>318</v>
      </c>
      <c r="Y124" s="1" t="s">
        <v>49</v>
      </c>
      <c r="Z124" s="1" t="s">
        <v>58</v>
      </c>
      <c r="AA124" s="1" t="s">
        <v>55</v>
      </c>
      <c r="AB124" s="1" t="s">
        <v>319</v>
      </c>
      <c r="AC124" s="1" t="s">
        <v>320</v>
      </c>
      <c r="AD124" s="1" t="s">
        <v>321</v>
      </c>
      <c r="AE124" s="1" t="s">
        <v>49</v>
      </c>
      <c r="AF124" s="1" t="s">
        <v>322</v>
      </c>
      <c r="AG124" s="1" t="s">
        <v>55</v>
      </c>
      <c r="AH124" s="1" t="s">
        <v>323</v>
      </c>
      <c r="AI124" s="1" t="s">
        <v>55</v>
      </c>
      <c r="AJ124" s="1" t="s">
        <v>55</v>
      </c>
      <c r="AK124" s="1" t="s">
        <v>61</v>
      </c>
      <c r="AL124" s="1" t="s">
        <v>324</v>
      </c>
    </row>
    <row r="125" spans="1:38" ht="14.25" customHeight="1">
      <c r="A125" s="1" t="s">
        <v>573</v>
      </c>
      <c r="B125" s="1" t="s">
        <v>381</v>
      </c>
      <c r="C125" s="1" t="s">
        <v>40</v>
      </c>
      <c r="D125" s="1" t="s">
        <v>41</v>
      </c>
      <c r="E125" s="1" t="s">
        <v>310</v>
      </c>
      <c r="F125" s="1" t="s">
        <v>55</v>
      </c>
      <c r="G125" s="1" t="s">
        <v>40</v>
      </c>
      <c r="H125" s="1" t="s">
        <v>44</v>
      </c>
      <c r="I125" s="1" t="s">
        <v>44</v>
      </c>
      <c r="J125" s="1" t="s">
        <v>44</v>
      </c>
      <c r="K125" s="1" t="s">
        <v>44</v>
      </c>
      <c r="L125" s="1" t="s">
        <v>574</v>
      </c>
      <c r="M125" s="1" t="s">
        <v>575</v>
      </c>
      <c r="N125" s="1" t="s">
        <v>313</v>
      </c>
      <c r="O125" s="1" t="s">
        <v>49</v>
      </c>
      <c r="P125" s="1" t="s">
        <v>55</v>
      </c>
      <c r="Q125" s="1" t="s">
        <v>55</v>
      </c>
      <c r="R125" s="1" t="s">
        <v>55</v>
      </c>
      <c r="S125" s="1" t="s">
        <v>64</v>
      </c>
      <c r="T125" s="1" t="s">
        <v>315</v>
      </c>
      <c r="U125" s="1" t="s">
        <v>316</v>
      </c>
      <c r="V125" s="1" t="s">
        <v>576</v>
      </c>
      <c r="W125" s="1" t="s">
        <v>49</v>
      </c>
      <c r="X125" s="1" t="s">
        <v>318</v>
      </c>
      <c r="Y125" s="1" t="s">
        <v>49</v>
      </c>
      <c r="Z125" s="1" t="s">
        <v>58</v>
      </c>
      <c r="AA125" s="1" t="s">
        <v>55</v>
      </c>
      <c r="AB125" s="1" t="s">
        <v>319</v>
      </c>
      <c r="AC125" s="1" t="s">
        <v>320</v>
      </c>
      <c r="AD125" s="1" t="s">
        <v>321</v>
      </c>
      <c r="AE125" s="1" t="s">
        <v>49</v>
      </c>
      <c r="AF125" s="1" t="s">
        <v>322</v>
      </c>
      <c r="AG125" s="1" t="s">
        <v>55</v>
      </c>
      <c r="AH125" s="1" t="s">
        <v>323</v>
      </c>
      <c r="AI125" s="1" t="s">
        <v>55</v>
      </c>
      <c r="AJ125" s="1" t="s">
        <v>55</v>
      </c>
      <c r="AK125" s="1" t="s">
        <v>61</v>
      </c>
      <c r="AL125" s="1" t="s">
        <v>324</v>
      </c>
    </row>
    <row r="126" spans="1:38" ht="14.25" customHeight="1">
      <c r="A126" s="1" t="s">
        <v>577</v>
      </c>
      <c r="B126" s="1" t="s">
        <v>381</v>
      </c>
      <c r="C126" s="1" t="s">
        <v>40</v>
      </c>
      <c r="D126" s="1" t="s">
        <v>41</v>
      </c>
      <c r="E126" s="1" t="s">
        <v>310</v>
      </c>
      <c r="F126" s="1" t="s">
        <v>55</v>
      </c>
      <c r="G126" s="1" t="s">
        <v>40</v>
      </c>
      <c r="H126" s="1" t="s">
        <v>44</v>
      </c>
      <c r="I126" s="1" t="s">
        <v>44</v>
      </c>
      <c r="J126" s="1" t="s">
        <v>44</v>
      </c>
      <c r="K126" s="1" t="s">
        <v>45</v>
      </c>
      <c r="L126" s="1" t="s">
        <v>578</v>
      </c>
      <c r="M126" s="1" t="s">
        <v>579</v>
      </c>
      <c r="N126" s="1" t="s">
        <v>313</v>
      </c>
      <c r="O126" s="1" t="s">
        <v>49</v>
      </c>
      <c r="P126" s="1" t="s">
        <v>55</v>
      </c>
      <c r="Q126" s="1" t="s">
        <v>55</v>
      </c>
      <c r="R126" s="1" t="s">
        <v>55</v>
      </c>
      <c r="S126" s="1" t="s">
        <v>64</v>
      </c>
      <c r="T126" s="1" t="s">
        <v>315</v>
      </c>
      <c r="U126" s="1" t="s">
        <v>316</v>
      </c>
      <c r="V126" s="1" t="s">
        <v>580</v>
      </c>
      <c r="W126" s="1" t="s">
        <v>49</v>
      </c>
      <c r="X126" s="1" t="s">
        <v>318</v>
      </c>
      <c r="Y126" s="1" t="s">
        <v>49</v>
      </c>
      <c r="Z126" s="1" t="s">
        <v>58</v>
      </c>
      <c r="AA126" s="1" t="s">
        <v>55</v>
      </c>
      <c r="AB126" s="1" t="s">
        <v>319</v>
      </c>
      <c r="AC126" s="1" t="s">
        <v>320</v>
      </c>
      <c r="AD126" s="1" t="s">
        <v>321</v>
      </c>
      <c r="AE126" s="1" t="s">
        <v>49</v>
      </c>
      <c r="AF126" s="1" t="s">
        <v>322</v>
      </c>
      <c r="AG126" s="1" t="s">
        <v>55</v>
      </c>
      <c r="AH126" s="1" t="s">
        <v>323</v>
      </c>
      <c r="AI126" s="1" t="s">
        <v>55</v>
      </c>
      <c r="AJ126" s="1" t="s">
        <v>55</v>
      </c>
      <c r="AK126" s="1" t="s">
        <v>61</v>
      </c>
      <c r="AL126" s="1" t="s">
        <v>324</v>
      </c>
    </row>
    <row r="127" spans="1:38" ht="14.25" customHeight="1">
      <c r="A127" s="1" t="s">
        <v>581</v>
      </c>
      <c r="B127" s="1" t="s">
        <v>381</v>
      </c>
      <c r="C127" s="1" t="s">
        <v>40</v>
      </c>
      <c r="D127" s="1" t="s">
        <v>41</v>
      </c>
      <c r="E127" s="1" t="s">
        <v>310</v>
      </c>
      <c r="F127" s="1" t="s">
        <v>55</v>
      </c>
      <c r="G127" s="1" t="s">
        <v>40</v>
      </c>
      <c r="H127" s="1" t="s">
        <v>44</v>
      </c>
      <c r="I127" s="1" t="s">
        <v>44</v>
      </c>
      <c r="J127" s="1" t="s">
        <v>44</v>
      </c>
      <c r="K127" s="1" t="s">
        <v>44</v>
      </c>
      <c r="L127" s="1" t="s">
        <v>582</v>
      </c>
      <c r="M127" s="1" t="s">
        <v>583</v>
      </c>
      <c r="N127" s="1" t="s">
        <v>313</v>
      </c>
      <c r="O127" s="1" t="s">
        <v>49</v>
      </c>
      <c r="P127" s="1" t="s">
        <v>55</v>
      </c>
      <c r="Q127" s="1" t="s">
        <v>55</v>
      </c>
      <c r="R127" s="1" t="s">
        <v>55</v>
      </c>
      <c r="S127" s="1" t="s">
        <v>64</v>
      </c>
      <c r="T127" s="1" t="s">
        <v>315</v>
      </c>
      <c r="U127" s="1" t="s">
        <v>316</v>
      </c>
      <c r="V127" s="1" t="s">
        <v>584</v>
      </c>
      <c r="W127" s="1" t="s">
        <v>49</v>
      </c>
      <c r="X127" s="1" t="s">
        <v>318</v>
      </c>
      <c r="Y127" s="1" t="s">
        <v>49</v>
      </c>
      <c r="Z127" s="1" t="s">
        <v>58</v>
      </c>
      <c r="AA127" s="1" t="s">
        <v>55</v>
      </c>
      <c r="AB127" s="1" t="s">
        <v>319</v>
      </c>
      <c r="AC127" s="1" t="s">
        <v>320</v>
      </c>
      <c r="AD127" s="1" t="s">
        <v>321</v>
      </c>
      <c r="AE127" s="1" t="s">
        <v>49</v>
      </c>
      <c r="AF127" s="1" t="s">
        <v>322</v>
      </c>
      <c r="AG127" s="1" t="s">
        <v>55</v>
      </c>
      <c r="AH127" s="1" t="s">
        <v>323</v>
      </c>
      <c r="AI127" s="1" t="s">
        <v>55</v>
      </c>
      <c r="AJ127" s="1" t="s">
        <v>55</v>
      </c>
      <c r="AK127" s="1" t="s">
        <v>61</v>
      </c>
      <c r="AL127" s="1" t="s">
        <v>324</v>
      </c>
    </row>
    <row r="128" spans="1:38" ht="14.25" customHeight="1">
      <c r="A128" s="1" t="s">
        <v>585</v>
      </c>
      <c r="B128" s="1" t="s">
        <v>309</v>
      </c>
      <c r="C128" s="1" t="s">
        <v>40</v>
      </c>
      <c r="D128" s="1" t="s">
        <v>41</v>
      </c>
      <c r="E128" s="1" t="s">
        <v>310</v>
      </c>
      <c r="F128" s="1" t="s">
        <v>55</v>
      </c>
      <c r="G128" s="1" t="s">
        <v>40</v>
      </c>
      <c r="H128" s="1" t="s">
        <v>44</v>
      </c>
      <c r="I128" s="1" t="s">
        <v>44</v>
      </c>
      <c r="J128" s="1" t="s">
        <v>44</v>
      </c>
      <c r="K128" s="1" t="s">
        <v>44</v>
      </c>
      <c r="L128" s="1" t="s">
        <v>586</v>
      </c>
      <c r="M128" s="1" t="s">
        <v>587</v>
      </c>
      <c r="N128" s="1" t="s">
        <v>313</v>
      </c>
      <c r="O128" s="1" t="s">
        <v>49</v>
      </c>
      <c r="P128" s="1" t="s">
        <v>55</v>
      </c>
      <c r="Q128" s="1" t="s">
        <v>55</v>
      </c>
      <c r="R128" s="1" t="s">
        <v>55</v>
      </c>
      <c r="S128" s="1" t="s">
        <v>64</v>
      </c>
      <c r="T128" s="1" t="s">
        <v>315</v>
      </c>
      <c r="U128" s="1" t="s">
        <v>316</v>
      </c>
      <c r="V128" s="1" t="s">
        <v>588</v>
      </c>
      <c r="W128" s="1" t="s">
        <v>49</v>
      </c>
      <c r="X128" s="1" t="s">
        <v>318</v>
      </c>
      <c r="Y128" s="1" t="s">
        <v>49</v>
      </c>
      <c r="Z128" s="1" t="s">
        <v>58</v>
      </c>
      <c r="AA128" s="1" t="s">
        <v>55</v>
      </c>
      <c r="AB128" s="1" t="s">
        <v>319</v>
      </c>
      <c r="AC128" s="1" t="s">
        <v>320</v>
      </c>
      <c r="AD128" s="1" t="s">
        <v>321</v>
      </c>
      <c r="AE128" s="1" t="s">
        <v>49</v>
      </c>
      <c r="AF128" s="1" t="s">
        <v>322</v>
      </c>
      <c r="AG128" s="1" t="s">
        <v>55</v>
      </c>
      <c r="AH128" s="1" t="s">
        <v>323</v>
      </c>
      <c r="AI128" s="1" t="s">
        <v>55</v>
      </c>
      <c r="AJ128" s="1" t="s">
        <v>55</v>
      </c>
      <c r="AK128" s="1" t="s">
        <v>61</v>
      </c>
      <c r="AL128" s="1" t="s">
        <v>324</v>
      </c>
    </row>
    <row r="129" spans="1:38" ht="14.25" customHeight="1">
      <c r="A129" s="1" t="s">
        <v>589</v>
      </c>
      <c r="B129" s="1" t="s">
        <v>309</v>
      </c>
      <c r="C129" s="1" t="s">
        <v>40</v>
      </c>
      <c r="D129" s="1" t="s">
        <v>41</v>
      </c>
      <c r="E129" s="1" t="s">
        <v>310</v>
      </c>
      <c r="F129" s="1" t="s">
        <v>55</v>
      </c>
      <c r="G129" s="1" t="s">
        <v>40</v>
      </c>
      <c r="H129" s="1" t="s">
        <v>44</v>
      </c>
      <c r="I129" s="1" t="s">
        <v>44</v>
      </c>
      <c r="J129" s="1" t="s">
        <v>44</v>
      </c>
      <c r="K129" s="1" t="s">
        <v>44</v>
      </c>
      <c r="L129" s="1" t="s">
        <v>590</v>
      </c>
      <c r="M129" s="1" t="s">
        <v>591</v>
      </c>
      <c r="N129" s="1" t="s">
        <v>313</v>
      </c>
      <c r="O129" s="1" t="s">
        <v>49</v>
      </c>
      <c r="P129" s="1" t="s">
        <v>55</v>
      </c>
      <c r="Q129" s="1" t="s">
        <v>55</v>
      </c>
      <c r="R129" s="1" t="s">
        <v>55</v>
      </c>
      <c r="S129" s="1" t="s">
        <v>64</v>
      </c>
      <c r="T129" s="1" t="s">
        <v>315</v>
      </c>
      <c r="U129" s="1" t="s">
        <v>316</v>
      </c>
      <c r="V129" s="1" t="s">
        <v>592</v>
      </c>
      <c r="W129" s="1" t="s">
        <v>49</v>
      </c>
      <c r="X129" s="1" t="s">
        <v>318</v>
      </c>
      <c r="Y129" s="1" t="s">
        <v>49</v>
      </c>
      <c r="Z129" s="1" t="s">
        <v>58</v>
      </c>
      <c r="AA129" s="1" t="s">
        <v>55</v>
      </c>
      <c r="AB129" s="1" t="s">
        <v>319</v>
      </c>
      <c r="AC129" s="1" t="s">
        <v>320</v>
      </c>
      <c r="AD129" s="1" t="s">
        <v>321</v>
      </c>
      <c r="AE129" s="1" t="s">
        <v>49</v>
      </c>
      <c r="AF129" s="1" t="s">
        <v>322</v>
      </c>
      <c r="AG129" s="1" t="s">
        <v>55</v>
      </c>
      <c r="AH129" s="1" t="s">
        <v>323</v>
      </c>
      <c r="AI129" s="1" t="s">
        <v>55</v>
      </c>
      <c r="AJ129" s="1" t="s">
        <v>55</v>
      </c>
      <c r="AK129" s="1" t="s">
        <v>61</v>
      </c>
      <c r="AL129" s="1" t="s">
        <v>324</v>
      </c>
    </row>
    <row r="130" spans="1:38" ht="14.25" customHeight="1">
      <c r="A130" s="1" t="s">
        <v>593</v>
      </c>
      <c r="B130" s="1" t="s">
        <v>309</v>
      </c>
      <c r="C130" s="1" t="s">
        <v>40</v>
      </c>
      <c r="D130" s="1" t="s">
        <v>41</v>
      </c>
      <c r="E130" s="1" t="s">
        <v>310</v>
      </c>
      <c r="F130" s="1" t="s">
        <v>55</v>
      </c>
      <c r="G130" s="1" t="s">
        <v>40</v>
      </c>
      <c r="H130" s="1" t="s">
        <v>44</v>
      </c>
      <c r="I130" s="1" t="s">
        <v>44</v>
      </c>
      <c r="J130" s="1" t="s">
        <v>44</v>
      </c>
      <c r="K130" s="1" t="s">
        <v>44</v>
      </c>
      <c r="L130" s="1" t="s">
        <v>594</v>
      </c>
      <c r="M130" s="1" t="s">
        <v>595</v>
      </c>
      <c r="N130" s="1" t="s">
        <v>313</v>
      </c>
      <c r="O130" s="1" t="s">
        <v>49</v>
      </c>
      <c r="P130" s="1" t="s">
        <v>55</v>
      </c>
      <c r="Q130" s="1" t="s">
        <v>55</v>
      </c>
      <c r="R130" s="1" t="s">
        <v>55</v>
      </c>
      <c r="S130" s="1" t="s">
        <v>64</v>
      </c>
      <c r="T130" s="1" t="s">
        <v>315</v>
      </c>
      <c r="U130" s="1" t="s">
        <v>316</v>
      </c>
      <c r="V130" s="1" t="s">
        <v>596</v>
      </c>
      <c r="W130" s="1" t="s">
        <v>49</v>
      </c>
      <c r="X130" s="1" t="s">
        <v>318</v>
      </c>
      <c r="Y130" s="1" t="s">
        <v>49</v>
      </c>
      <c r="Z130" s="1" t="s">
        <v>58</v>
      </c>
      <c r="AA130" s="1" t="s">
        <v>55</v>
      </c>
      <c r="AB130" s="1" t="s">
        <v>319</v>
      </c>
      <c r="AC130" s="1" t="s">
        <v>320</v>
      </c>
      <c r="AD130" s="1" t="s">
        <v>321</v>
      </c>
      <c r="AE130" s="1" t="s">
        <v>49</v>
      </c>
      <c r="AF130" s="1" t="s">
        <v>322</v>
      </c>
      <c r="AG130" s="1" t="s">
        <v>55</v>
      </c>
      <c r="AH130" s="1" t="s">
        <v>323</v>
      </c>
      <c r="AI130" s="1" t="s">
        <v>55</v>
      </c>
      <c r="AJ130" s="1" t="s">
        <v>55</v>
      </c>
      <c r="AK130" s="1" t="s">
        <v>61</v>
      </c>
      <c r="AL130" s="1" t="s">
        <v>324</v>
      </c>
    </row>
    <row r="131" spans="1:38" ht="14.25" customHeight="1">
      <c r="A131" s="1" t="s">
        <v>597</v>
      </c>
      <c r="B131" s="1" t="s">
        <v>309</v>
      </c>
      <c r="C131" s="1" t="s">
        <v>40</v>
      </c>
      <c r="D131" s="1" t="s">
        <v>41</v>
      </c>
      <c r="E131" s="1" t="s">
        <v>310</v>
      </c>
      <c r="F131" s="1" t="s">
        <v>55</v>
      </c>
      <c r="G131" s="1" t="s">
        <v>40</v>
      </c>
      <c r="H131" s="1" t="s">
        <v>44</v>
      </c>
      <c r="I131" s="1" t="s">
        <v>44</v>
      </c>
      <c r="J131" s="1" t="s">
        <v>44</v>
      </c>
      <c r="K131" s="1" t="s">
        <v>44</v>
      </c>
      <c r="L131" s="1" t="s">
        <v>598</v>
      </c>
      <c r="M131" s="1" t="s">
        <v>599</v>
      </c>
      <c r="N131" s="1" t="s">
        <v>313</v>
      </c>
      <c r="O131" s="1" t="s">
        <v>49</v>
      </c>
      <c r="P131" s="1" t="s">
        <v>55</v>
      </c>
      <c r="Q131" s="1" t="s">
        <v>55</v>
      </c>
      <c r="R131" s="1" t="s">
        <v>55</v>
      </c>
      <c r="S131" s="1" t="s">
        <v>64</v>
      </c>
      <c r="T131" s="1" t="s">
        <v>315</v>
      </c>
      <c r="U131" s="1" t="s">
        <v>316</v>
      </c>
      <c r="V131" s="1" t="s">
        <v>600</v>
      </c>
      <c r="W131" s="1" t="s">
        <v>49</v>
      </c>
      <c r="X131" s="1" t="s">
        <v>318</v>
      </c>
      <c r="Y131" s="1" t="s">
        <v>49</v>
      </c>
      <c r="Z131" s="1" t="s">
        <v>58</v>
      </c>
      <c r="AA131" s="1" t="s">
        <v>55</v>
      </c>
      <c r="AB131" s="1" t="s">
        <v>319</v>
      </c>
      <c r="AC131" s="1" t="s">
        <v>320</v>
      </c>
      <c r="AD131" s="1" t="s">
        <v>321</v>
      </c>
      <c r="AE131" s="1" t="s">
        <v>49</v>
      </c>
      <c r="AF131" s="1" t="s">
        <v>322</v>
      </c>
      <c r="AG131" s="1" t="s">
        <v>55</v>
      </c>
      <c r="AH131" s="1" t="s">
        <v>323</v>
      </c>
      <c r="AI131" s="1" t="s">
        <v>55</v>
      </c>
      <c r="AJ131" s="1" t="s">
        <v>55</v>
      </c>
      <c r="AK131" s="1" t="s">
        <v>61</v>
      </c>
      <c r="AL131" s="1" t="s">
        <v>324</v>
      </c>
    </row>
    <row r="132" spans="1:38" ht="14.25" customHeight="1">
      <c r="A132" s="1" t="s">
        <v>601</v>
      </c>
      <c r="B132" s="1" t="s">
        <v>309</v>
      </c>
      <c r="C132" s="1" t="s">
        <v>40</v>
      </c>
      <c r="D132" s="1" t="s">
        <v>41</v>
      </c>
      <c r="E132" s="1" t="s">
        <v>310</v>
      </c>
      <c r="F132" s="1" t="s">
        <v>55</v>
      </c>
      <c r="G132" s="1" t="s">
        <v>40</v>
      </c>
      <c r="H132" s="1" t="s">
        <v>44</v>
      </c>
      <c r="I132" s="1" t="s">
        <v>44</v>
      </c>
      <c r="J132" s="1" t="s">
        <v>44</v>
      </c>
      <c r="K132" s="1" t="s">
        <v>44</v>
      </c>
      <c r="L132" s="1" t="s">
        <v>602</v>
      </c>
      <c r="M132" s="1" t="s">
        <v>603</v>
      </c>
      <c r="N132" s="1" t="s">
        <v>313</v>
      </c>
      <c r="O132" s="1" t="s">
        <v>49</v>
      </c>
      <c r="P132" s="1" t="s">
        <v>55</v>
      </c>
      <c r="Q132" s="1" t="s">
        <v>55</v>
      </c>
      <c r="R132" s="1" t="s">
        <v>55</v>
      </c>
      <c r="S132" s="1" t="s">
        <v>64</v>
      </c>
      <c r="T132" s="1" t="s">
        <v>342</v>
      </c>
      <c r="U132" s="1" t="s">
        <v>316</v>
      </c>
      <c r="V132" s="1" t="s">
        <v>604</v>
      </c>
      <c r="W132" s="1" t="s">
        <v>49</v>
      </c>
      <c r="X132" s="1" t="s">
        <v>318</v>
      </c>
      <c r="Y132" s="1" t="s">
        <v>49</v>
      </c>
      <c r="Z132" s="1" t="s">
        <v>58</v>
      </c>
      <c r="AA132" s="1" t="s">
        <v>55</v>
      </c>
      <c r="AB132" s="1" t="s">
        <v>319</v>
      </c>
      <c r="AC132" s="1" t="s">
        <v>320</v>
      </c>
      <c r="AD132" s="1" t="s">
        <v>321</v>
      </c>
      <c r="AE132" s="1" t="s">
        <v>49</v>
      </c>
      <c r="AF132" s="1" t="s">
        <v>322</v>
      </c>
      <c r="AG132" s="1" t="s">
        <v>55</v>
      </c>
      <c r="AH132" s="1" t="s">
        <v>323</v>
      </c>
      <c r="AI132" s="1" t="s">
        <v>55</v>
      </c>
      <c r="AJ132" s="1" t="s">
        <v>55</v>
      </c>
      <c r="AK132" s="1" t="s">
        <v>61</v>
      </c>
      <c r="AL132" s="1" t="s">
        <v>324</v>
      </c>
    </row>
    <row r="133" spans="1:38" ht="14.25" customHeight="1">
      <c r="A133" s="1" t="s">
        <v>605</v>
      </c>
      <c r="B133" s="1" t="s">
        <v>330</v>
      </c>
      <c r="C133" s="1" t="s">
        <v>40</v>
      </c>
      <c r="D133" s="1" t="s">
        <v>41</v>
      </c>
      <c r="E133" s="1" t="s">
        <v>310</v>
      </c>
      <c r="F133" s="1" t="s">
        <v>55</v>
      </c>
      <c r="G133" s="1" t="s">
        <v>40</v>
      </c>
      <c r="H133" s="1" t="s">
        <v>44</v>
      </c>
      <c r="I133" s="1" t="s">
        <v>44</v>
      </c>
      <c r="J133" s="1" t="s">
        <v>44</v>
      </c>
      <c r="K133" s="1" t="s">
        <v>44</v>
      </c>
      <c r="L133" s="1" t="s">
        <v>606</v>
      </c>
      <c r="M133" s="1" t="s">
        <v>607</v>
      </c>
      <c r="N133" s="1" t="s">
        <v>313</v>
      </c>
      <c r="O133" s="1" t="s">
        <v>49</v>
      </c>
      <c r="P133" s="1" t="s">
        <v>55</v>
      </c>
      <c r="Q133" s="1" t="s">
        <v>55</v>
      </c>
      <c r="R133" s="1" t="s">
        <v>55</v>
      </c>
      <c r="S133" s="1" t="s">
        <v>64</v>
      </c>
      <c r="T133" s="1" t="s">
        <v>315</v>
      </c>
      <c r="U133" s="1" t="s">
        <v>316</v>
      </c>
      <c r="V133" s="1" t="s">
        <v>608</v>
      </c>
      <c r="W133" s="1" t="s">
        <v>49</v>
      </c>
      <c r="X133" s="1" t="s">
        <v>318</v>
      </c>
      <c r="Y133" s="1" t="s">
        <v>49</v>
      </c>
      <c r="Z133" s="1" t="s">
        <v>58</v>
      </c>
      <c r="AA133" s="1" t="s">
        <v>55</v>
      </c>
      <c r="AB133" s="1" t="s">
        <v>319</v>
      </c>
      <c r="AC133" s="1" t="s">
        <v>320</v>
      </c>
      <c r="AD133" s="1" t="s">
        <v>321</v>
      </c>
      <c r="AE133" s="1" t="s">
        <v>49</v>
      </c>
      <c r="AF133" s="1" t="s">
        <v>322</v>
      </c>
      <c r="AG133" s="1" t="s">
        <v>55</v>
      </c>
      <c r="AH133" s="1" t="s">
        <v>323</v>
      </c>
      <c r="AI133" s="1" t="s">
        <v>55</v>
      </c>
      <c r="AJ133" s="1" t="s">
        <v>55</v>
      </c>
      <c r="AK133" s="1" t="s">
        <v>61</v>
      </c>
      <c r="AL133" s="1" t="s">
        <v>324</v>
      </c>
    </row>
    <row r="134" spans="1:38" ht="14.25" customHeight="1">
      <c r="A134" s="1" t="s">
        <v>609</v>
      </c>
      <c r="B134" s="1" t="s">
        <v>330</v>
      </c>
      <c r="C134" s="1" t="s">
        <v>40</v>
      </c>
      <c r="D134" s="1" t="s">
        <v>41</v>
      </c>
      <c r="E134" s="1" t="s">
        <v>310</v>
      </c>
      <c r="F134" s="1" t="s">
        <v>55</v>
      </c>
      <c r="G134" s="1" t="s">
        <v>40</v>
      </c>
      <c r="H134" s="1" t="s">
        <v>44</v>
      </c>
      <c r="I134" s="1" t="s">
        <v>44</v>
      </c>
      <c r="J134" s="1" t="s">
        <v>44</v>
      </c>
      <c r="K134" s="1" t="s">
        <v>44</v>
      </c>
      <c r="L134" s="1" t="s">
        <v>610</v>
      </c>
      <c r="M134" s="1" t="s">
        <v>611</v>
      </c>
      <c r="N134" s="1" t="s">
        <v>313</v>
      </c>
      <c r="O134" s="1" t="s">
        <v>49</v>
      </c>
      <c r="P134" s="1" t="s">
        <v>55</v>
      </c>
      <c r="Q134" s="1" t="s">
        <v>55</v>
      </c>
      <c r="R134" s="1" t="s">
        <v>55</v>
      </c>
      <c r="S134" s="1" t="s">
        <v>64</v>
      </c>
      <c r="T134" s="1" t="s">
        <v>315</v>
      </c>
      <c r="U134" s="1" t="s">
        <v>316</v>
      </c>
      <c r="V134" s="1" t="s">
        <v>612</v>
      </c>
      <c r="W134" s="1" t="s">
        <v>49</v>
      </c>
      <c r="X134" s="1" t="s">
        <v>318</v>
      </c>
      <c r="Y134" s="1" t="s">
        <v>49</v>
      </c>
      <c r="Z134" s="1" t="s">
        <v>58</v>
      </c>
      <c r="AA134" s="1" t="s">
        <v>55</v>
      </c>
      <c r="AB134" s="1" t="s">
        <v>319</v>
      </c>
      <c r="AC134" s="1" t="s">
        <v>320</v>
      </c>
      <c r="AD134" s="1" t="s">
        <v>321</v>
      </c>
      <c r="AE134" s="1" t="s">
        <v>49</v>
      </c>
      <c r="AF134" s="1" t="s">
        <v>322</v>
      </c>
      <c r="AG134" s="1" t="s">
        <v>55</v>
      </c>
      <c r="AH134" s="1" t="s">
        <v>323</v>
      </c>
      <c r="AI134" s="1" t="s">
        <v>55</v>
      </c>
      <c r="AJ134" s="1" t="s">
        <v>55</v>
      </c>
      <c r="AK134" s="1" t="s">
        <v>61</v>
      </c>
      <c r="AL134" s="1" t="s">
        <v>324</v>
      </c>
    </row>
    <row r="135" spans="1:38" ht="14.25" customHeight="1">
      <c r="A135" s="1" t="s">
        <v>613</v>
      </c>
      <c r="B135" s="1" t="s">
        <v>330</v>
      </c>
      <c r="C135" s="1" t="s">
        <v>40</v>
      </c>
      <c r="D135" s="1" t="s">
        <v>41</v>
      </c>
      <c r="E135" s="1" t="s">
        <v>310</v>
      </c>
      <c r="F135" s="1" t="s">
        <v>55</v>
      </c>
      <c r="G135" s="1" t="s">
        <v>40</v>
      </c>
      <c r="H135" s="1" t="s">
        <v>44</v>
      </c>
      <c r="I135" s="1" t="s">
        <v>44</v>
      </c>
      <c r="J135" s="1" t="s">
        <v>44</v>
      </c>
      <c r="K135" s="1" t="s">
        <v>44</v>
      </c>
      <c r="L135" s="1" t="s">
        <v>614</v>
      </c>
      <c r="M135" s="1" t="s">
        <v>615</v>
      </c>
      <c r="N135" s="1" t="s">
        <v>313</v>
      </c>
      <c r="O135" s="1" t="s">
        <v>49</v>
      </c>
      <c r="P135" s="1" t="s">
        <v>55</v>
      </c>
      <c r="Q135" s="1" t="s">
        <v>55</v>
      </c>
      <c r="R135" s="1" t="s">
        <v>55</v>
      </c>
      <c r="S135" s="1" t="s">
        <v>64</v>
      </c>
      <c r="T135" s="1" t="s">
        <v>315</v>
      </c>
      <c r="U135" s="1" t="s">
        <v>316</v>
      </c>
      <c r="V135" s="1" t="s">
        <v>616</v>
      </c>
      <c r="W135" s="1" t="s">
        <v>49</v>
      </c>
      <c r="X135" s="1" t="s">
        <v>318</v>
      </c>
      <c r="Y135" s="1" t="s">
        <v>49</v>
      </c>
      <c r="Z135" s="1" t="s">
        <v>58</v>
      </c>
      <c r="AA135" s="1" t="s">
        <v>55</v>
      </c>
      <c r="AB135" s="1" t="s">
        <v>319</v>
      </c>
      <c r="AC135" s="1" t="s">
        <v>320</v>
      </c>
      <c r="AD135" s="1" t="s">
        <v>321</v>
      </c>
      <c r="AE135" s="1" t="s">
        <v>49</v>
      </c>
      <c r="AF135" s="1" t="s">
        <v>322</v>
      </c>
      <c r="AG135" s="1" t="s">
        <v>55</v>
      </c>
      <c r="AH135" s="1" t="s">
        <v>323</v>
      </c>
      <c r="AI135" s="1" t="s">
        <v>55</v>
      </c>
      <c r="AJ135" s="1" t="s">
        <v>55</v>
      </c>
      <c r="AK135" s="1" t="s">
        <v>61</v>
      </c>
      <c r="AL135" s="1" t="s">
        <v>324</v>
      </c>
    </row>
    <row r="136" spans="1:38" ht="14.25" customHeight="1">
      <c r="A136" s="1" t="s">
        <v>617</v>
      </c>
      <c r="B136" s="1" t="s">
        <v>309</v>
      </c>
      <c r="C136" s="1" t="s">
        <v>40</v>
      </c>
      <c r="D136" s="1" t="s">
        <v>41</v>
      </c>
      <c r="E136" s="1" t="s">
        <v>310</v>
      </c>
      <c r="F136" s="1" t="s">
        <v>55</v>
      </c>
      <c r="G136" s="1" t="s">
        <v>40</v>
      </c>
      <c r="H136" s="1" t="s">
        <v>44</v>
      </c>
      <c r="I136" s="1" t="s">
        <v>44</v>
      </c>
      <c r="J136" s="1" t="s">
        <v>44</v>
      </c>
      <c r="K136" s="1" t="s">
        <v>45</v>
      </c>
      <c r="L136" s="1" t="s">
        <v>618</v>
      </c>
      <c r="M136" s="1" t="s">
        <v>619</v>
      </c>
      <c r="N136" s="1" t="s">
        <v>313</v>
      </c>
      <c r="O136" s="1" t="s">
        <v>49</v>
      </c>
      <c r="P136" s="1" t="s">
        <v>55</v>
      </c>
      <c r="Q136" s="1" t="s">
        <v>55</v>
      </c>
      <c r="R136" s="1" t="s">
        <v>55</v>
      </c>
      <c r="S136" s="1" t="s">
        <v>64</v>
      </c>
      <c r="T136" s="1" t="s">
        <v>315</v>
      </c>
      <c r="U136" s="1" t="s">
        <v>316</v>
      </c>
      <c r="V136" s="1" t="s">
        <v>620</v>
      </c>
      <c r="W136" s="1" t="s">
        <v>49</v>
      </c>
      <c r="X136" s="1" t="s">
        <v>318</v>
      </c>
      <c r="Y136" s="1" t="s">
        <v>49</v>
      </c>
      <c r="Z136" s="1" t="s">
        <v>58</v>
      </c>
      <c r="AA136" s="1" t="s">
        <v>55</v>
      </c>
      <c r="AB136" s="1" t="s">
        <v>319</v>
      </c>
      <c r="AC136" s="1" t="s">
        <v>320</v>
      </c>
      <c r="AD136" s="1" t="s">
        <v>321</v>
      </c>
      <c r="AE136" s="1" t="s">
        <v>49</v>
      </c>
      <c r="AF136" s="1" t="s">
        <v>322</v>
      </c>
      <c r="AG136" s="1" t="s">
        <v>55</v>
      </c>
      <c r="AH136" s="1" t="s">
        <v>323</v>
      </c>
      <c r="AI136" s="1" t="s">
        <v>55</v>
      </c>
      <c r="AJ136" s="1" t="s">
        <v>55</v>
      </c>
      <c r="AK136" s="1" t="s">
        <v>61</v>
      </c>
      <c r="AL136" s="1" t="s">
        <v>324</v>
      </c>
    </row>
    <row r="137" spans="1:38" ht="14.25" customHeight="1">
      <c r="A137" s="1" t="s">
        <v>621</v>
      </c>
      <c r="B137" s="1" t="s">
        <v>330</v>
      </c>
      <c r="C137" s="1" t="s">
        <v>40</v>
      </c>
      <c r="D137" s="1" t="s">
        <v>41</v>
      </c>
      <c r="E137" s="1" t="s">
        <v>310</v>
      </c>
      <c r="F137" s="1" t="s">
        <v>55</v>
      </c>
      <c r="G137" s="1" t="s">
        <v>40</v>
      </c>
      <c r="H137" s="1" t="s">
        <v>44</v>
      </c>
      <c r="I137" s="1" t="s">
        <v>44</v>
      </c>
      <c r="J137" s="1" t="s">
        <v>44</v>
      </c>
      <c r="K137" s="1" t="s">
        <v>45</v>
      </c>
      <c r="L137" s="1" t="s">
        <v>622</v>
      </c>
      <c r="M137" s="1" t="s">
        <v>623</v>
      </c>
      <c r="N137" s="1" t="s">
        <v>313</v>
      </c>
      <c r="O137" s="1" t="s">
        <v>49</v>
      </c>
      <c r="P137" s="1" t="s">
        <v>55</v>
      </c>
      <c r="Q137" s="1" t="s">
        <v>55</v>
      </c>
      <c r="R137" s="1" t="s">
        <v>55</v>
      </c>
      <c r="S137" s="1" t="s">
        <v>64</v>
      </c>
      <c r="T137" s="1" t="s">
        <v>342</v>
      </c>
      <c r="U137" s="1" t="s">
        <v>316</v>
      </c>
      <c r="V137" s="1" t="s">
        <v>624</v>
      </c>
      <c r="W137" s="1" t="s">
        <v>49</v>
      </c>
      <c r="X137" s="1" t="s">
        <v>318</v>
      </c>
      <c r="Y137" s="1" t="s">
        <v>49</v>
      </c>
      <c r="Z137" s="1" t="s">
        <v>58</v>
      </c>
      <c r="AA137" s="1" t="s">
        <v>55</v>
      </c>
      <c r="AB137" s="1" t="s">
        <v>319</v>
      </c>
      <c r="AC137" s="1" t="s">
        <v>320</v>
      </c>
      <c r="AD137" s="1" t="s">
        <v>321</v>
      </c>
      <c r="AE137" s="1" t="s">
        <v>49</v>
      </c>
      <c r="AF137" s="1" t="s">
        <v>322</v>
      </c>
      <c r="AG137" s="1" t="s">
        <v>55</v>
      </c>
      <c r="AH137" s="1" t="s">
        <v>323</v>
      </c>
      <c r="AI137" s="1" t="s">
        <v>55</v>
      </c>
      <c r="AJ137" s="1" t="s">
        <v>55</v>
      </c>
      <c r="AK137" s="1" t="s">
        <v>61</v>
      </c>
      <c r="AL137" s="1" t="s">
        <v>324</v>
      </c>
    </row>
    <row r="138" spans="1:38" ht="14.25" customHeight="1">
      <c r="A138" s="1" t="s">
        <v>625</v>
      </c>
      <c r="B138" s="1" t="s">
        <v>626</v>
      </c>
      <c r="C138" s="1" t="s">
        <v>40</v>
      </c>
      <c r="D138" s="1" t="s">
        <v>41</v>
      </c>
      <c r="E138" s="1" t="s">
        <v>310</v>
      </c>
      <c r="F138" s="1" t="s">
        <v>55</v>
      </c>
      <c r="G138" s="1" t="s">
        <v>40</v>
      </c>
      <c r="H138" s="1" t="s">
        <v>44</v>
      </c>
      <c r="I138" s="1" t="s">
        <v>44</v>
      </c>
      <c r="J138" s="1" t="s">
        <v>45</v>
      </c>
      <c r="K138" s="1" t="s">
        <v>44</v>
      </c>
      <c r="L138" s="1" t="s">
        <v>627</v>
      </c>
      <c r="M138" s="1" t="s">
        <v>628</v>
      </c>
      <c r="N138" s="1" t="s">
        <v>629</v>
      </c>
      <c r="O138" s="1" t="s">
        <v>49</v>
      </c>
      <c r="P138" s="1" t="s">
        <v>630</v>
      </c>
      <c r="Q138" s="1" t="s">
        <v>51</v>
      </c>
      <c r="R138" s="1" t="s">
        <v>52</v>
      </c>
      <c r="S138" s="1" t="s">
        <v>64</v>
      </c>
      <c r="T138" s="1" t="s">
        <v>125</v>
      </c>
      <c r="U138" s="1" t="s">
        <v>316</v>
      </c>
      <c r="V138" s="1" t="s">
        <v>631</v>
      </c>
      <c r="W138" s="1" t="s">
        <v>49</v>
      </c>
      <c r="X138" s="1" t="s">
        <v>57</v>
      </c>
      <c r="Y138" s="1" t="s">
        <v>49</v>
      </c>
      <c r="Z138" s="1" t="s">
        <v>58</v>
      </c>
      <c r="AA138" s="1" t="s">
        <v>55</v>
      </c>
      <c r="AB138" s="1" t="s">
        <v>59</v>
      </c>
      <c r="AC138" s="1" t="s">
        <v>60</v>
      </c>
      <c r="AD138" s="1" t="s">
        <v>60</v>
      </c>
      <c r="AE138" s="1" t="s">
        <v>49</v>
      </c>
      <c r="AF138" s="1" t="s">
        <v>322</v>
      </c>
      <c r="AG138" s="1" t="s">
        <v>55</v>
      </c>
      <c r="AH138" s="1" t="s">
        <v>323</v>
      </c>
      <c r="AI138" s="1" t="s">
        <v>55</v>
      </c>
      <c r="AJ138" s="1" t="s">
        <v>55</v>
      </c>
      <c r="AK138" s="1" t="s">
        <v>61</v>
      </c>
      <c r="AL138" s="1" t="s">
        <v>324</v>
      </c>
    </row>
    <row r="139" spans="1:38" ht="14.25" customHeight="1">
      <c r="A139" s="1" t="s">
        <v>632</v>
      </c>
      <c r="B139" s="1" t="s">
        <v>626</v>
      </c>
      <c r="C139" s="1" t="s">
        <v>40</v>
      </c>
      <c r="D139" s="1" t="s">
        <v>41</v>
      </c>
      <c r="E139" s="1" t="s">
        <v>310</v>
      </c>
      <c r="F139" s="1" t="s">
        <v>55</v>
      </c>
      <c r="G139" s="1" t="s">
        <v>40</v>
      </c>
      <c r="H139" s="1" t="s">
        <v>44</v>
      </c>
      <c r="I139" s="1" t="s">
        <v>44</v>
      </c>
      <c r="J139" s="1" t="s">
        <v>45</v>
      </c>
      <c r="K139" s="1" t="s">
        <v>44</v>
      </c>
      <c r="L139" s="1" t="s">
        <v>633</v>
      </c>
      <c r="M139" s="1" t="s">
        <v>628</v>
      </c>
      <c r="N139" s="1" t="s">
        <v>313</v>
      </c>
      <c r="O139" s="1" t="s">
        <v>49</v>
      </c>
      <c r="P139" s="1" t="s">
        <v>630</v>
      </c>
      <c r="Q139" s="1" t="s">
        <v>51</v>
      </c>
      <c r="R139" s="1" t="s">
        <v>52</v>
      </c>
      <c r="S139" s="1" t="s">
        <v>64</v>
      </c>
      <c r="T139" s="1" t="s">
        <v>125</v>
      </c>
      <c r="U139" s="1" t="s">
        <v>316</v>
      </c>
      <c r="V139" s="1" t="s">
        <v>634</v>
      </c>
      <c r="W139" s="1" t="s">
        <v>49</v>
      </c>
      <c r="X139" s="1" t="s">
        <v>57</v>
      </c>
      <c r="Y139" s="1" t="s">
        <v>49</v>
      </c>
      <c r="Z139" s="1" t="s">
        <v>58</v>
      </c>
      <c r="AA139" s="1" t="s">
        <v>55</v>
      </c>
      <c r="AB139" s="1" t="s">
        <v>59</v>
      </c>
      <c r="AC139" s="1" t="s">
        <v>60</v>
      </c>
      <c r="AD139" s="1" t="s">
        <v>60</v>
      </c>
      <c r="AE139" s="1" t="s">
        <v>49</v>
      </c>
      <c r="AF139" s="1" t="s">
        <v>322</v>
      </c>
      <c r="AG139" s="1" t="s">
        <v>55</v>
      </c>
      <c r="AH139" s="1" t="s">
        <v>323</v>
      </c>
      <c r="AI139" s="1" t="s">
        <v>55</v>
      </c>
      <c r="AJ139" s="1" t="s">
        <v>55</v>
      </c>
      <c r="AK139" s="1" t="s">
        <v>61</v>
      </c>
      <c r="AL139" s="1" t="s">
        <v>324</v>
      </c>
    </row>
    <row r="140" spans="1:38" ht="14.25" customHeight="1">
      <c r="A140" s="1" t="s">
        <v>635</v>
      </c>
      <c r="B140" s="1" t="s">
        <v>626</v>
      </c>
      <c r="C140" s="1" t="s">
        <v>40</v>
      </c>
      <c r="D140" s="1" t="s">
        <v>41</v>
      </c>
      <c r="E140" s="1" t="s">
        <v>310</v>
      </c>
      <c r="F140" s="1" t="s">
        <v>55</v>
      </c>
      <c r="G140" s="1" t="s">
        <v>40</v>
      </c>
      <c r="H140" s="1" t="s">
        <v>44</v>
      </c>
      <c r="I140" s="1" t="s">
        <v>44</v>
      </c>
      <c r="J140" s="1" t="s">
        <v>45</v>
      </c>
      <c r="K140" s="1" t="s">
        <v>44</v>
      </c>
      <c r="L140" s="1" t="s">
        <v>636</v>
      </c>
      <c r="M140" s="1" t="s">
        <v>628</v>
      </c>
      <c r="N140" s="1" t="s">
        <v>637</v>
      </c>
      <c r="O140" s="1" t="s">
        <v>49</v>
      </c>
      <c r="P140" s="1" t="s">
        <v>630</v>
      </c>
      <c r="Q140" s="1" t="s">
        <v>51</v>
      </c>
      <c r="R140" s="1" t="s">
        <v>52</v>
      </c>
      <c r="S140" s="1" t="s">
        <v>64</v>
      </c>
      <c r="T140" s="1" t="s">
        <v>125</v>
      </c>
      <c r="U140" s="1" t="s">
        <v>316</v>
      </c>
      <c r="V140" s="1" t="s">
        <v>638</v>
      </c>
      <c r="W140" s="1" t="s">
        <v>49</v>
      </c>
      <c r="X140" s="1" t="s">
        <v>57</v>
      </c>
      <c r="Y140" s="1" t="s">
        <v>49</v>
      </c>
      <c r="Z140" s="1" t="s">
        <v>58</v>
      </c>
      <c r="AA140" s="1" t="s">
        <v>55</v>
      </c>
      <c r="AB140" s="1" t="s">
        <v>59</v>
      </c>
      <c r="AC140" s="1" t="s">
        <v>60</v>
      </c>
      <c r="AD140" s="1" t="s">
        <v>60</v>
      </c>
      <c r="AE140" s="1" t="s">
        <v>49</v>
      </c>
      <c r="AF140" s="1" t="s">
        <v>322</v>
      </c>
      <c r="AG140" s="1" t="s">
        <v>55</v>
      </c>
      <c r="AH140" s="1" t="s">
        <v>323</v>
      </c>
      <c r="AI140" s="1" t="s">
        <v>55</v>
      </c>
      <c r="AJ140" s="1" t="s">
        <v>55</v>
      </c>
      <c r="AK140" s="1" t="s">
        <v>61</v>
      </c>
      <c r="AL140" s="1" t="s">
        <v>324</v>
      </c>
    </row>
    <row r="141" spans="1:38" ht="14.25" customHeight="1">
      <c r="A141" s="1" t="s">
        <v>639</v>
      </c>
      <c r="B141" s="1" t="s">
        <v>626</v>
      </c>
      <c r="C141" s="1" t="s">
        <v>40</v>
      </c>
      <c r="D141" s="1" t="s">
        <v>41</v>
      </c>
      <c r="E141" s="1" t="s">
        <v>310</v>
      </c>
      <c r="F141" s="1" t="s">
        <v>55</v>
      </c>
      <c r="G141" s="1" t="s">
        <v>40</v>
      </c>
      <c r="H141" s="1" t="s">
        <v>44</v>
      </c>
      <c r="I141" s="1" t="s">
        <v>44</v>
      </c>
      <c r="J141" s="1" t="s">
        <v>45</v>
      </c>
      <c r="K141" s="1" t="s">
        <v>45</v>
      </c>
      <c r="L141" s="1" t="s">
        <v>640</v>
      </c>
      <c r="M141" s="1" t="s">
        <v>133</v>
      </c>
      <c r="N141" s="1" t="s">
        <v>629</v>
      </c>
      <c r="O141" s="1" t="s">
        <v>49</v>
      </c>
      <c r="P141" s="1" t="s">
        <v>630</v>
      </c>
      <c r="Q141" s="1" t="s">
        <v>51</v>
      </c>
      <c r="R141" s="1" t="s">
        <v>52</v>
      </c>
      <c r="S141" s="1" t="s">
        <v>64</v>
      </c>
      <c r="T141" s="1" t="s">
        <v>125</v>
      </c>
      <c r="U141" s="1" t="s">
        <v>316</v>
      </c>
      <c r="V141" s="1" t="s">
        <v>641</v>
      </c>
      <c r="W141" s="1" t="s">
        <v>49</v>
      </c>
      <c r="X141" s="1" t="s">
        <v>57</v>
      </c>
      <c r="Y141" s="1" t="s">
        <v>49</v>
      </c>
      <c r="Z141" s="1" t="s">
        <v>58</v>
      </c>
      <c r="AA141" s="1" t="s">
        <v>55</v>
      </c>
      <c r="AB141" s="1" t="s">
        <v>59</v>
      </c>
      <c r="AC141" s="1" t="s">
        <v>60</v>
      </c>
      <c r="AD141" s="1" t="s">
        <v>60</v>
      </c>
      <c r="AE141" s="1" t="s">
        <v>49</v>
      </c>
      <c r="AF141" s="1" t="s">
        <v>322</v>
      </c>
      <c r="AG141" s="1" t="s">
        <v>55</v>
      </c>
      <c r="AH141" s="1" t="s">
        <v>323</v>
      </c>
      <c r="AI141" s="1" t="s">
        <v>55</v>
      </c>
      <c r="AJ141" s="1" t="s">
        <v>55</v>
      </c>
      <c r="AK141" s="1" t="s">
        <v>61</v>
      </c>
      <c r="AL141" s="1" t="s">
        <v>324</v>
      </c>
    </row>
    <row r="142" spans="1:38" ht="14.25" customHeight="1">
      <c r="A142" s="1" t="s">
        <v>642</v>
      </c>
      <c r="B142" s="1" t="s">
        <v>626</v>
      </c>
      <c r="C142" s="1" t="s">
        <v>40</v>
      </c>
      <c r="D142" s="1" t="s">
        <v>41</v>
      </c>
      <c r="E142" s="1" t="s">
        <v>310</v>
      </c>
      <c r="F142" s="1" t="s">
        <v>55</v>
      </c>
      <c r="G142" s="1" t="s">
        <v>40</v>
      </c>
      <c r="H142" s="1" t="s">
        <v>44</v>
      </c>
      <c r="I142" s="1" t="s">
        <v>44</v>
      </c>
      <c r="J142" s="1" t="s">
        <v>45</v>
      </c>
      <c r="K142" s="1" t="s">
        <v>44</v>
      </c>
      <c r="L142" s="1" t="s">
        <v>643</v>
      </c>
      <c r="M142" s="1" t="s">
        <v>133</v>
      </c>
      <c r="N142" s="1" t="s">
        <v>313</v>
      </c>
      <c r="O142" s="1" t="s">
        <v>49</v>
      </c>
      <c r="P142" s="1" t="s">
        <v>630</v>
      </c>
      <c r="Q142" s="1" t="s">
        <v>51</v>
      </c>
      <c r="R142" s="1" t="s">
        <v>52</v>
      </c>
      <c r="S142" s="1" t="s">
        <v>64</v>
      </c>
      <c r="T142" s="1" t="s">
        <v>125</v>
      </c>
      <c r="U142" s="1" t="s">
        <v>316</v>
      </c>
      <c r="V142" s="1" t="s">
        <v>644</v>
      </c>
      <c r="W142" s="1" t="s">
        <v>49</v>
      </c>
      <c r="X142" s="1" t="s">
        <v>57</v>
      </c>
      <c r="Y142" s="1" t="s">
        <v>49</v>
      </c>
      <c r="Z142" s="1" t="s">
        <v>58</v>
      </c>
      <c r="AA142" s="1" t="s">
        <v>55</v>
      </c>
      <c r="AB142" s="1" t="s">
        <v>59</v>
      </c>
      <c r="AC142" s="1" t="s">
        <v>60</v>
      </c>
      <c r="AD142" s="1" t="s">
        <v>60</v>
      </c>
      <c r="AE142" s="1" t="s">
        <v>49</v>
      </c>
      <c r="AF142" s="1" t="s">
        <v>322</v>
      </c>
      <c r="AG142" s="1" t="s">
        <v>55</v>
      </c>
      <c r="AH142" s="1" t="s">
        <v>323</v>
      </c>
      <c r="AI142" s="1" t="s">
        <v>55</v>
      </c>
      <c r="AJ142" s="1" t="s">
        <v>55</v>
      </c>
      <c r="AK142" s="1" t="s">
        <v>61</v>
      </c>
      <c r="AL142" s="1" t="s">
        <v>324</v>
      </c>
    </row>
    <row r="143" spans="1:38" ht="14.25" customHeight="1">
      <c r="A143" s="1" t="s">
        <v>645</v>
      </c>
      <c r="B143" s="1" t="s">
        <v>626</v>
      </c>
      <c r="C143" s="1" t="s">
        <v>40</v>
      </c>
      <c r="D143" s="1" t="s">
        <v>41</v>
      </c>
      <c r="E143" s="1" t="s">
        <v>310</v>
      </c>
      <c r="F143" s="1" t="s">
        <v>55</v>
      </c>
      <c r="G143" s="1" t="s">
        <v>40</v>
      </c>
      <c r="H143" s="1" t="s">
        <v>44</v>
      </c>
      <c r="I143" s="1" t="s">
        <v>44</v>
      </c>
      <c r="J143" s="1" t="s">
        <v>45</v>
      </c>
      <c r="K143" s="1" t="s">
        <v>44</v>
      </c>
      <c r="L143" s="1" t="s">
        <v>646</v>
      </c>
      <c r="M143" s="1" t="s">
        <v>133</v>
      </c>
      <c r="N143" s="1" t="s">
        <v>637</v>
      </c>
      <c r="O143" s="1" t="s">
        <v>49</v>
      </c>
      <c r="P143" s="1" t="s">
        <v>630</v>
      </c>
      <c r="Q143" s="1" t="s">
        <v>51</v>
      </c>
      <c r="R143" s="1" t="s">
        <v>52</v>
      </c>
      <c r="S143" s="1" t="s">
        <v>64</v>
      </c>
      <c r="T143" s="1" t="s">
        <v>125</v>
      </c>
      <c r="U143" s="1" t="s">
        <v>316</v>
      </c>
      <c r="V143" s="1" t="s">
        <v>647</v>
      </c>
      <c r="W143" s="1" t="s">
        <v>49</v>
      </c>
      <c r="X143" s="1" t="s">
        <v>57</v>
      </c>
      <c r="Y143" s="1" t="s">
        <v>49</v>
      </c>
      <c r="Z143" s="1" t="s">
        <v>58</v>
      </c>
      <c r="AA143" s="1" t="s">
        <v>55</v>
      </c>
      <c r="AB143" s="1" t="s">
        <v>59</v>
      </c>
      <c r="AC143" s="1" t="s">
        <v>60</v>
      </c>
      <c r="AD143" s="1" t="s">
        <v>60</v>
      </c>
      <c r="AE143" s="1" t="s">
        <v>49</v>
      </c>
      <c r="AF143" s="1" t="s">
        <v>322</v>
      </c>
      <c r="AG143" s="1" t="s">
        <v>55</v>
      </c>
      <c r="AH143" s="1" t="s">
        <v>323</v>
      </c>
      <c r="AI143" s="1" t="s">
        <v>55</v>
      </c>
      <c r="AJ143" s="1" t="s">
        <v>55</v>
      </c>
      <c r="AK143" s="1" t="s">
        <v>61</v>
      </c>
      <c r="AL143" s="1" t="s">
        <v>324</v>
      </c>
    </row>
    <row r="144" spans="1:38" ht="14.25" customHeight="1">
      <c r="A144" s="1" t="s">
        <v>648</v>
      </c>
      <c r="B144" s="1" t="s">
        <v>626</v>
      </c>
      <c r="C144" s="1" t="s">
        <v>40</v>
      </c>
      <c r="D144" s="1" t="s">
        <v>41</v>
      </c>
      <c r="E144" s="1" t="s">
        <v>310</v>
      </c>
      <c r="F144" s="1" t="s">
        <v>55</v>
      </c>
      <c r="G144" s="1" t="s">
        <v>40</v>
      </c>
      <c r="H144" s="1" t="s">
        <v>44</v>
      </c>
      <c r="I144" s="1" t="s">
        <v>44</v>
      </c>
      <c r="J144" s="1" t="s">
        <v>45</v>
      </c>
      <c r="K144" s="1" t="s">
        <v>44</v>
      </c>
      <c r="L144" s="1" t="s">
        <v>649</v>
      </c>
      <c r="M144" s="1" t="s">
        <v>182</v>
      </c>
      <c r="N144" s="1" t="s">
        <v>629</v>
      </c>
      <c r="O144" s="1" t="s">
        <v>49</v>
      </c>
      <c r="P144" s="1" t="s">
        <v>630</v>
      </c>
      <c r="Q144" s="1" t="s">
        <v>51</v>
      </c>
      <c r="R144" s="1" t="s">
        <v>52</v>
      </c>
      <c r="S144" s="1" t="s">
        <v>64</v>
      </c>
      <c r="T144" s="1" t="s">
        <v>125</v>
      </c>
      <c r="U144" s="1" t="s">
        <v>316</v>
      </c>
      <c r="V144" s="1" t="s">
        <v>650</v>
      </c>
      <c r="W144" s="1" t="s">
        <v>49</v>
      </c>
      <c r="X144" s="1" t="s">
        <v>57</v>
      </c>
      <c r="Y144" s="1" t="s">
        <v>49</v>
      </c>
      <c r="Z144" s="1" t="s">
        <v>58</v>
      </c>
      <c r="AA144" s="1" t="s">
        <v>55</v>
      </c>
      <c r="AB144" s="1" t="s">
        <v>59</v>
      </c>
      <c r="AC144" s="1" t="s">
        <v>60</v>
      </c>
      <c r="AD144" s="1" t="s">
        <v>60</v>
      </c>
      <c r="AE144" s="1" t="s">
        <v>49</v>
      </c>
      <c r="AF144" s="1" t="s">
        <v>322</v>
      </c>
      <c r="AG144" s="1" t="s">
        <v>55</v>
      </c>
      <c r="AH144" s="1" t="s">
        <v>323</v>
      </c>
      <c r="AI144" s="1" t="s">
        <v>55</v>
      </c>
      <c r="AJ144" s="1" t="s">
        <v>55</v>
      </c>
      <c r="AK144" s="1" t="s">
        <v>61</v>
      </c>
      <c r="AL144" s="1" t="s">
        <v>324</v>
      </c>
    </row>
    <row r="145" spans="1:38" ht="14.25" customHeight="1">
      <c r="A145" s="1" t="s">
        <v>651</v>
      </c>
      <c r="B145" s="1" t="s">
        <v>626</v>
      </c>
      <c r="C145" s="1" t="s">
        <v>40</v>
      </c>
      <c r="D145" s="1" t="s">
        <v>41</v>
      </c>
      <c r="E145" s="1" t="s">
        <v>310</v>
      </c>
      <c r="F145" s="1" t="s">
        <v>55</v>
      </c>
      <c r="G145" s="1" t="s">
        <v>40</v>
      </c>
      <c r="H145" s="1" t="s">
        <v>44</v>
      </c>
      <c r="I145" s="1" t="s">
        <v>44</v>
      </c>
      <c r="J145" s="1" t="s">
        <v>45</v>
      </c>
      <c r="K145" s="1" t="s">
        <v>44</v>
      </c>
      <c r="L145" s="1" t="s">
        <v>652</v>
      </c>
      <c r="M145" s="1" t="s">
        <v>182</v>
      </c>
      <c r="N145" s="1" t="s">
        <v>313</v>
      </c>
      <c r="O145" s="1" t="s">
        <v>49</v>
      </c>
      <c r="P145" s="1" t="s">
        <v>630</v>
      </c>
      <c r="Q145" s="1" t="s">
        <v>51</v>
      </c>
      <c r="R145" s="1" t="s">
        <v>52</v>
      </c>
      <c r="S145" s="1" t="s">
        <v>64</v>
      </c>
      <c r="T145" s="1" t="s">
        <v>125</v>
      </c>
      <c r="U145" s="1" t="s">
        <v>316</v>
      </c>
      <c r="V145" s="1" t="s">
        <v>653</v>
      </c>
      <c r="W145" s="1" t="s">
        <v>49</v>
      </c>
      <c r="X145" s="1" t="s">
        <v>57</v>
      </c>
      <c r="Y145" s="1" t="s">
        <v>49</v>
      </c>
      <c r="Z145" s="1" t="s">
        <v>58</v>
      </c>
      <c r="AA145" s="1" t="s">
        <v>55</v>
      </c>
      <c r="AB145" s="1" t="s">
        <v>59</v>
      </c>
      <c r="AC145" s="1" t="s">
        <v>60</v>
      </c>
      <c r="AD145" s="1" t="s">
        <v>60</v>
      </c>
      <c r="AE145" s="1" t="s">
        <v>49</v>
      </c>
      <c r="AF145" s="1" t="s">
        <v>322</v>
      </c>
      <c r="AG145" s="1" t="s">
        <v>55</v>
      </c>
      <c r="AH145" s="1" t="s">
        <v>323</v>
      </c>
      <c r="AI145" s="1" t="s">
        <v>55</v>
      </c>
      <c r="AJ145" s="1" t="s">
        <v>55</v>
      </c>
      <c r="AK145" s="1" t="s">
        <v>61</v>
      </c>
      <c r="AL145" s="1" t="s">
        <v>324</v>
      </c>
    </row>
    <row r="146" spans="1:38" ht="14.25" customHeight="1">
      <c r="A146" s="1" t="s">
        <v>654</v>
      </c>
      <c r="B146" s="1" t="s">
        <v>626</v>
      </c>
      <c r="C146" s="1" t="s">
        <v>40</v>
      </c>
      <c r="D146" s="1" t="s">
        <v>41</v>
      </c>
      <c r="E146" s="1" t="s">
        <v>310</v>
      </c>
      <c r="F146" s="1" t="s">
        <v>55</v>
      </c>
      <c r="G146" s="1" t="s">
        <v>40</v>
      </c>
      <c r="H146" s="1" t="s">
        <v>44</v>
      </c>
      <c r="I146" s="1" t="s">
        <v>44</v>
      </c>
      <c r="J146" s="1" t="s">
        <v>45</v>
      </c>
      <c r="K146" s="1" t="s">
        <v>44</v>
      </c>
      <c r="L146" s="1" t="s">
        <v>655</v>
      </c>
      <c r="M146" s="1" t="s">
        <v>182</v>
      </c>
      <c r="N146" s="1" t="s">
        <v>637</v>
      </c>
      <c r="O146" s="1" t="s">
        <v>49</v>
      </c>
      <c r="P146" s="1" t="s">
        <v>630</v>
      </c>
      <c r="Q146" s="1" t="s">
        <v>51</v>
      </c>
      <c r="R146" s="1" t="s">
        <v>52</v>
      </c>
      <c r="S146" s="1" t="s">
        <v>64</v>
      </c>
      <c r="T146" s="1" t="s">
        <v>125</v>
      </c>
      <c r="U146" s="1" t="s">
        <v>316</v>
      </c>
      <c r="V146" s="1" t="s">
        <v>656</v>
      </c>
      <c r="W146" s="1" t="s">
        <v>49</v>
      </c>
      <c r="X146" s="1" t="s">
        <v>57</v>
      </c>
      <c r="Y146" s="1" t="s">
        <v>49</v>
      </c>
      <c r="Z146" s="1" t="s">
        <v>58</v>
      </c>
      <c r="AA146" s="1" t="s">
        <v>55</v>
      </c>
      <c r="AB146" s="1" t="s">
        <v>59</v>
      </c>
      <c r="AC146" s="1" t="s">
        <v>60</v>
      </c>
      <c r="AD146" s="1" t="s">
        <v>60</v>
      </c>
      <c r="AE146" s="1" t="s">
        <v>49</v>
      </c>
      <c r="AF146" s="1" t="s">
        <v>322</v>
      </c>
      <c r="AG146" s="1" t="s">
        <v>55</v>
      </c>
      <c r="AH146" s="1" t="s">
        <v>323</v>
      </c>
      <c r="AI146" s="1" t="s">
        <v>55</v>
      </c>
      <c r="AJ146" s="1" t="s">
        <v>55</v>
      </c>
      <c r="AK146" s="1" t="s">
        <v>61</v>
      </c>
      <c r="AL146" s="1" t="s">
        <v>324</v>
      </c>
    </row>
    <row r="147" spans="1:38" ht="14.25" customHeight="1">
      <c r="A147" s="1" t="s">
        <v>657</v>
      </c>
      <c r="B147" s="1" t="s">
        <v>626</v>
      </c>
      <c r="C147" s="1" t="s">
        <v>40</v>
      </c>
      <c r="D147" s="1" t="s">
        <v>41</v>
      </c>
      <c r="E147" s="1" t="s">
        <v>310</v>
      </c>
      <c r="F147" s="1" t="s">
        <v>55</v>
      </c>
      <c r="G147" s="1" t="s">
        <v>40</v>
      </c>
      <c r="H147" s="1" t="s">
        <v>44</v>
      </c>
      <c r="I147" s="1" t="s">
        <v>44</v>
      </c>
      <c r="J147" s="1" t="s">
        <v>45</v>
      </c>
      <c r="K147" s="1" t="s">
        <v>44</v>
      </c>
      <c r="L147" s="1" t="s">
        <v>658</v>
      </c>
      <c r="M147" s="1" t="s">
        <v>198</v>
      </c>
      <c r="N147" s="1" t="s">
        <v>629</v>
      </c>
      <c r="O147" s="1" t="s">
        <v>49</v>
      </c>
      <c r="P147" s="1" t="s">
        <v>630</v>
      </c>
      <c r="Q147" s="1" t="s">
        <v>51</v>
      </c>
      <c r="R147" s="1" t="s">
        <v>52</v>
      </c>
      <c r="S147" s="1" t="s">
        <v>314</v>
      </c>
      <c r="T147" s="1" t="s">
        <v>103</v>
      </c>
      <c r="U147" s="1" t="s">
        <v>316</v>
      </c>
      <c r="V147" s="1" t="s">
        <v>659</v>
      </c>
      <c r="W147" s="1" t="s">
        <v>49</v>
      </c>
      <c r="X147" s="1" t="s">
        <v>57</v>
      </c>
      <c r="Y147" s="1" t="s">
        <v>49</v>
      </c>
      <c r="Z147" s="1" t="s">
        <v>58</v>
      </c>
      <c r="AA147" s="1" t="s">
        <v>55</v>
      </c>
      <c r="AB147" s="1" t="s">
        <v>59</v>
      </c>
      <c r="AC147" s="1" t="s">
        <v>60</v>
      </c>
      <c r="AD147" s="1" t="s">
        <v>60</v>
      </c>
      <c r="AE147" s="1" t="s">
        <v>49</v>
      </c>
      <c r="AF147" s="1" t="s">
        <v>322</v>
      </c>
      <c r="AG147" s="1" t="s">
        <v>55</v>
      </c>
      <c r="AH147" s="1" t="s">
        <v>323</v>
      </c>
      <c r="AI147" s="1" t="s">
        <v>55</v>
      </c>
      <c r="AJ147" s="1" t="s">
        <v>55</v>
      </c>
      <c r="AK147" s="1" t="s">
        <v>61</v>
      </c>
      <c r="AL147" s="1" t="s">
        <v>324</v>
      </c>
    </row>
    <row r="148" spans="1:38" ht="14.25" customHeight="1">
      <c r="A148" s="1" t="s">
        <v>660</v>
      </c>
      <c r="B148" s="1" t="s">
        <v>626</v>
      </c>
      <c r="C148" s="1" t="s">
        <v>40</v>
      </c>
      <c r="D148" s="1" t="s">
        <v>41</v>
      </c>
      <c r="E148" s="1" t="s">
        <v>310</v>
      </c>
      <c r="F148" s="1" t="s">
        <v>55</v>
      </c>
      <c r="G148" s="1" t="s">
        <v>40</v>
      </c>
      <c r="H148" s="1" t="s">
        <v>44</v>
      </c>
      <c r="I148" s="1" t="s">
        <v>44</v>
      </c>
      <c r="J148" s="1" t="s">
        <v>45</v>
      </c>
      <c r="K148" s="1" t="s">
        <v>44</v>
      </c>
      <c r="L148" s="1" t="s">
        <v>661</v>
      </c>
      <c r="M148" s="1" t="s">
        <v>198</v>
      </c>
      <c r="N148" s="1" t="s">
        <v>313</v>
      </c>
      <c r="O148" s="1" t="s">
        <v>49</v>
      </c>
      <c r="P148" s="1" t="s">
        <v>630</v>
      </c>
      <c r="Q148" s="1" t="s">
        <v>51</v>
      </c>
      <c r="R148" s="1" t="s">
        <v>52</v>
      </c>
      <c r="S148" s="1" t="s">
        <v>64</v>
      </c>
      <c r="T148" s="1" t="s">
        <v>125</v>
      </c>
      <c r="U148" s="1" t="s">
        <v>316</v>
      </c>
      <c r="V148" s="1" t="s">
        <v>662</v>
      </c>
      <c r="W148" s="1" t="s">
        <v>49</v>
      </c>
      <c r="X148" s="1" t="s">
        <v>57</v>
      </c>
      <c r="Y148" s="1" t="s">
        <v>49</v>
      </c>
      <c r="Z148" s="1" t="s">
        <v>58</v>
      </c>
      <c r="AA148" s="1" t="s">
        <v>55</v>
      </c>
      <c r="AB148" s="1" t="s">
        <v>59</v>
      </c>
      <c r="AC148" s="1" t="s">
        <v>60</v>
      </c>
      <c r="AD148" s="1" t="s">
        <v>60</v>
      </c>
      <c r="AE148" s="1" t="s">
        <v>49</v>
      </c>
      <c r="AF148" s="1" t="s">
        <v>322</v>
      </c>
      <c r="AG148" s="1" t="s">
        <v>55</v>
      </c>
      <c r="AH148" s="1" t="s">
        <v>323</v>
      </c>
      <c r="AI148" s="1" t="s">
        <v>55</v>
      </c>
      <c r="AJ148" s="1" t="s">
        <v>55</v>
      </c>
      <c r="AK148" s="1" t="s">
        <v>61</v>
      </c>
      <c r="AL148" s="1" t="s">
        <v>324</v>
      </c>
    </row>
    <row r="149" spans="1:38" ht="14.25" customHeight="1">
      <c r="A149" s="1" t="s">
        <v>663</v>
      </c>
      <c r="B149" s="1" t="s">
        <v>626</v>
      </c>
      <c r="C149" s="1" t="s">
        <v>40</v>
      </c>
      <c r="D149" s="1" t="s">
        <v>41</v>
      </c>
      <c r="E149" s="1" t="s">
        <v>310</v>
      </c>
      <c r="F149" s="1" t="s">
        <v>55</v>
      </c>
      <c r="G149" s="1" t="s">
        <v>40</v>
      </c>
      <c r="H149" s="1" t="s">
        <v>44</v>
      </c>
      <c r="I149" s="1" t="s">
        <v>44</v>
      </c>
      <c r="J149" s="1" t="s">
        <v>45</v>
      </c>
      <c r="K149" s="1" t="s">
        <v>44</v>
      </c>
      <c r="L149" s="1" t="s">
        <v>664</v>
      </c>
      <c r="M149" s="1" t="s">
        <v>198</v>
      </c>
      <c r="N149" s="1" t="s">
        <v>637</v>
      </c>
      <c r="O149" s="1" t="s">
        <v>49</v>
      </c>
      <c r="P149" s="1" t="s">
        <v>630</v>
      </c>
      <c r="Q149" s="1" t="s">
        <v>51</v>
      </c>
      <c r="R149" s="1" t="s">
        <v>52</v>
      </c>
      <c r="S149" s="1" t="s">
        <v>64</v>
      </c>
      <c r="T149" s="1" t="s">
        <v>125</v>
      </c>
      <c r="U149" s="1" t="s">
        <v>316</v>
      </c>
      <c r="V149" s="1" t="s">
        <v>665</v>
      </c>
      <c r="W149" s="1" t="s">
        <v>49</v>
      </c>
      <c r="X149" s="1" t="s">
        <v>57</v>
      </c>
      <c r="Y149" s="1" t="s">
        <v>49</v>
      </c>
      <c r="Z149" s="1" t="s">
        <v>58</v>
      </c>
      <c r="AA149" s="1" t="s">
        <v>55</v>
      </c>
      <c r="AB149" s="1" t="s">
        <v>59</v>
      </c>
      <c r="AC149" s="1" t="s">
        <v>60</v>
      </c>
      <c r="AD149" s="1" t="s">
        <v>60</v>
      </c>
      <c r="AE149" s="1" t="s">
        <v>49</v>
      </c>
      <c r="AF149" s="1" t="s">
        <v>322</v>
      </c>
      <c r="AG149" s="1" t="s">
        <v>55</v>
      </c>
      <c r="AH149" s="1" t="s">
        <v>323</v>
      </c>
      <c r="AI149" s="1" t="s">
        <v>55</v>
      </c>
      <c r="AJ149" s="1" t="s">
        <v>55</v>
      </c>
      <c r="AK149" s="1" t="s">
        <v>61</v>
      </c>
      <c r="AL149" s="1" t="s">
        <v>324</v>
      </c>
    </row>
    <row r="150" spans="1:38" ht="14.25" customHeight="1">
      <c r="A150" s="1" t="s">
        <v>666</v>
      </c>
      <c r="B150" s="1" t="s">
        <v>667</v>
      </c>
      <c r="C150" s="1" t="s">
        <v>40</v>
      </c>
      <c r="D150" s="1" t="s">
        <v>41</v>
      </c>
      <c r="E150" s="1" t="s">
        <v>668</v>
      </c>
      <c r="F150" s="1" t="s">
        <v>55</v>
      </c>
      <c r="G150" s="1" t="s">
        <v>40</v>
      </c>
      <c r="H150" s="1" t="s">
        <v>44</v>
      </c>
      <c r="I150" s="1" t="s">
        <v>44</v>
      </c>
      <c r="J150" s="1" t="s">
        <v>44</v>
      </c>
      <c r="K150" s="1" t="s">
        <v>44</v>
      </c>
      <c r="L150" s="1" t="s">
        <v>669</v>
      </c>
      <c r="M150" s="1" t="s">
        <v>670</v>
      </c>
      <c r="N150" s="1" t="s">
        <v>671</v>
      </c>
      <c r="O150" s="1" t="s">
        <v>49</v>
      </c>
      <c r="P150" s="1" t="s">
        <v>55</v>
      </c>
      <c r="Q150" s="1" t="s">
        <v>55</v>
      </c>
      <c r="R150" s="1" t="s">
        <v>55</v>
      </c>
      <c r="S150" s="1" t="s">
        <v>64</v>
      </c>
      <c r="T150" s="1" t="s">
        <v>315</v>
      </c>
      <c r="U150" s="1" t="s">
        <v>672</v>
      </c>
      <c r="V150" s="1" t="s">
        <v>673</v>
      </c>
      <c r="W150" s="1" t="s">
        <v>49</v>
      </c>
      <c r="X150" s="1" t="s">
        <v>57</v>
      </c>
      <c r="Y150" s="1" t="s">
        <v>49</v>
      </c>
      <c r="Z150" s="1" t="s">
        <v>58</v>
      </c>
      <c r="AA150" s="1" t="s">
        <v>55</v>
      </c>
      <c r="AB150" s="1" t="s">
        <v>319</v>
      </c>
      <c r="AC150" s="1" t="s">
        <v>320</v>
      </c>
      <c r="AD150" s="1" t="s">
        <v>321</v>
      </c>
      <c r="AE150" s="1" t="s">
        <v>49</v>
      </c>
      <c r="AF150" s="1" t="s">
        <v>674</v>
      </c>
      <c r="AG150" s="1" t="s">
        <v>55</v>
      </c>
      <c r="AH150" s="1" t="s">
        <v>323</v>
      </c>
      <c r="AI150" s="1" t="s">
        <v>55</v>
      </c>
      <c r="AJ150" s="1" t="s">
        <v>55</v>
      </c>
      <c r="AK150" s="1" t="s">
        <v>61</v>
      </c>
      <c r="AL150" s="1" t="s">
        <v>324</v>
      </c>
    </row>
    <row r="151" spans="1:38" ht="14.25" customHeight="1">
      <c r="A151" s="1" t="s">
        <v>675</v>
      </c>
      <c r="B151" s="1" t="s">
        <v>667</v>
      </c>
      <c r="C151" s="1" t="s">
        <v>40</v>
      </c>
      <c r="D151" s="1" t="s">
        <v>41</v>
      </c>
      <c r="E151" s="1" t="s">
        <v>668</v>
      </c>
      <c r="F151" s="1" t="s">
        <v>55</v>
      </c>
      <c r="G151" s="1" t="s">
        <v>40</v>
      </c>
      <c r="H151" s="1" t="s">
        <v>44</v>
      </c>
      <c r="I151" s="1" t="s">
        <v>44</v>
      </c>
      <c r="J151" s="1" t="s">
        <v>44</v>
      </c>
      <c r="K151" s="1" t="s">
        <v>44</v>
      </c>
      <c r="L151" s="1" t="s">
        <v>676</v>
      </c>
      <c r="M151" s="1" t="s">
        <v>670</v>
      </c>
      <c r="N151" s="1" t="s">
        <v>677</v>
      </c>
      <c r="O151" s="1" t="s">
        <v>49</v>
      </c>
      <c r="P151" s="1" t="s">
        <v>55</v>
      </c>
      <c r="Q151" s="1" t="s">
        <v>55</v>
      </c>
      <c r="R151" s="1" t="s">
        <v>55</v>
      </c>
      <c r="S151" s="1" t="s">
        <v>64</v>
      </c>
      <c r="T151" s="1" t="s">
        <v>315</v>
      </c>
      <c r="U151" s="1" t="s">
        <v>672</v>
      </c>
      <c r="V151" s="1" t="s">
        <v>678</v>
      </c>
      <c r="W151" s="1" t="s">
        <v>49</v>
      </c>
      <c r="X151" s="1" t="s">
        <v>57</v>
      </c>
      <c r="Y151" s="1" t="s">
        <v>49</v>
      </c>
      <c r="Z151" s="1" t="s">
        <v>58</v>
      </c>
      <c r="AA151" s="1" t="s">
        <v>55</v>
      </c>
      <c r="AB151" s="1" t="s">
        <v>319</v>
      </c>
      <c r="AC151" s="1" t="s">
        <v>320</v>
      </c>
      <c r="AD151" s="1" t="s">
        <v>321</v>
      </c>
      <c r="AE151" s="1" t="s">
        <v>49</v>
      </c>
      <c r="AF151" s="1" t="s">
        <v>674</v>
      </c>
      <c r="AG151" s="1" t="s">
        <v>55</v>
      </c>
      <c r="AH151" s="1" t="s">
        <v>323</v>
      </c>
      <c r="AI151" s="1" t="s">
        <v>55</v>
      </c>
      <c r="AJ151" s="1" t="s">
        <v>55</v>
      </c>
      <c r="AK151" s="1" t="s">
        <v>61</v>
      </c>
      <c r="AL151" s="1" t="s">
        <v>324</v>
      </c>
    </row>
    <row r="152" spans="1:38" ht="14.25" customHeight="1">
      <c r="A152" s="1" t="s">
        <v>679</v>
      </c>
      <c r="B152" s="1" t="s">
        <v>680</v>
      </c>
      <c r="C152" s="1" t="s">
        <v>40</v>
      </c>
      <c r="D152" s="1" t="s">
        <v>41</v>
      </c>
      <c r="E152" s="1" t="s">
        <v>668</v>
      </c>
      <c r="F152" s="1" t="s">
        <v>55</v>
      </c>
      <c r="G152" s="1" t="s">
        <v>40</v>
      </c>
      <c r="H152" s="1" t="s">
        <v>44</v>
      </c>
      <c r="I152" s="1" t="s">
        <v>44</v>
      </c>
      <c r="J152" s="1" t="s">
        <v>44</v>
      </c>
      <c r="K152" s="1" t="s">
        <v>45</v>
      </c>
      <c r="L152" s="1" t="s">
        <v>681</v>
      </c>
      <c r="M152" s="1" t="s">
        <v>107</v>
      </c>
      <c r="N152" s="1" t="s">
        <v>671</v>
      </c>
      <c r="O152" s="1" t="s">
        <v>49</v>
      </c>
      <c r="P152" s="1" t="s">
        <v>630</v>
      </c>
      <c r="Q152" s="1" t="s">
        <v>51</v>
      </c>
      <c r="R152" s="1" t="s">
        <v>55</v>
      </c>
      <c r="S152" s="1" t="s">
        <v>64</v>
      </c>
      <c r="T152" s="1" t="s">
        <v>125</v>
      </c>
      <c r="U152" s="1" t="s">
        <v>682</v>
      </c>
      <c r="V152" s="1" t="s">
        <v>683</v>
      </c>
      <c r="W152" s="1" t="s">
        <v>49</v>
      </c>
      <c r="X152" s="1" t="s">
        <v>57</v>
      </c>
      <c r="Y152" s="1" t="s">
        <v>49</v>
      </c>
      <c r="Z152" s="1" t="s">
        <v>58</v>
      </c>
      <c r="AA152" s="1" t="s">
        <v>55</v>
      </c>
      <c r="AB152" s="1" t="s">
        <v>59</v>
      </c>
      <c r="AC152" s="1" t="s">
        <v>60</v>
      </c>
      <c r="AD152" s="1" t="s">
        <v>60</v>
      </c>
      <c r="AE152" s="1" t="s">
        <v>49</v>
      </c>
      <c r="AF152" s="1" t="s">
        <v>674</v>
      </c>
      <c r="AG152" s="1" t="s">
        <v>55</v>
      </c>
      <c r="AH152" s="1" t="s">
        <v>323</v>
      </c>
      <c r="AI152" s="1" t="s">
        <v>55</v>
      </c>
      <c r="AJ152" s="1" t="s">
        <v>55</v>
      </c>
      <c r="AK152" s="1" t="s">
        <v>61</v>
      </c>
      <c r="AL152" s="1" t="s">
        <v>324</v>
      </c>
    </row>
    <row r="153" spans="1:38" ht="14.25" customHeight="1">
      <c r="A153" s="1" t="s">
        <v>684</v>
      </c>
      <c r="B153" s="1" t="s">
        <v>680</v>
      </c>
      <c r="C153" s="1" t="s">
        <v>40</v>
      </c>
      <c r="D153" s="1" t="s">
        <v>41</v>
      </c>
      <c r="E153" s="1" t="s">
        <v>668</v>
      </c>
      <c r="F153" s="1" t="s">
        <v>55</v>
      </c>
      <c r="G153" s="1" t="s">
        <v>40</v>
      </c>
      <c r="H153" s="1" t="s">
        <v>44</v>
      </c>
      <c r="I153" s="1" t="s">
        <v>44</v>
      </c>
      <c r="J153" s="1" t="s">
        <v>44</v>
      </c>
      <c r="K153" s="1" t="s">
        <v>44</v>
      </c>
      <c r="L153" s="1" t="s">
        <v>685</v>
      </c>
      <c r="M153" s="1" t="s">
        <v>107</v>
      </c>
      <c r="N153" s="1" t="s">
        <v>677</v>
      </c>
      <c r="O153" s="1" t="s">
        <v>49</v>
      </c>
      <c r="P153" s="1" t="s">
        <v>630</v>
      </c>
      <c r="Q153" s="1" t="s">
        <v>51</v>
      </c>
      <c r="R153" s="1" t="s">
        <v>55</v>
      </c>
      <c r="S153" s="1" t="s">
        <v>64</v>
      </c>
      <c r="T153" s="1" t="s">
        <v>125</v>
      </c>
      <c r="U153" s="1" t="s">
        <v>682</v>
      </c>
      <c r="V153" s="1" t="s">
        <v>686</v>
      </c>
      <c r="W153" s="1" t="s">
        <v>49</v>
      </c>
      <c r="X153" s="1" t="s">
        <v>57</v>
      </c>
      <c r="Y153" s="1" t="s">
        <v>49</v>
      </c>
      <c r="Z153" s="1" t="s">
        <v>58</v>
      </c>
      <c r="AA153" s="1" t="s">
        <v>55</v>
      </c>
      <c r="AB153" s="1" t="s">
        <v>59</v>
      </c>
      <c r="AC153" s="1" t="s">
        <v>60</v>
      </c>
      <c r="AD153" s="1" t="s">
        <v>60</v>
      </c>
      <c r="AE153" s="1" t="s">
        <v>49</v>
      </c>
      <c r="AF153" s="1" t="s">
        <v>674</v>
      </c>
      <c r="AG153" s="1" t="s">
        <v>55</v>
      </c>
      <c r="AH153" s="1" t="s">
        <v>323</v>
      </c>
      <c r="AI153" s="1" t="s">
        <v>55</v>
      </c>
      <c r="AJ153" s="1" t="s">
        <v>55</v>
      </c>
      <c r="AK153" s="1" t="s">
        <v>61</v>
      </c>
      <c r="AL153" s="1" t="s">
        <v>324</v>
      </c>
    </row>
    <row r="154" spans="1:38" ht="14.25" customHeight="1">
      <c r="A154" s="1" t="s">
        <v>687</v>
      </c>
      <c r="B154" s="1" t="s">
        <v>680</v>
      </c>
      <c r="C154" s="1" t="s">
        <v>40</v>
      </c>
      <c r="D154" s="1" t="s">
        <v>41</v>
      </c>
      <c r="E154" s="1" t="s">
        <v>668</v>
      </c>
      <c r="F154" s="1" t="s">
        <v>55</v>
      </c>
      <c r="G154" s="1" t="s">
        <v>40</v>
      </c>
      <c r="H154" s="1" t="s">
        <v>44</v>
      </c>
      <c r="I154" s="1" t="s">
        <v>44</v>
      </c>
      <c r="J154" s="1" t="s">
        <v>44</v>
      </c>
      <c r="K154" s="1" t="s">
        <v>44</v>
      </c>
      <c r="L154" s="1" t="s">
        <v>688</v>
      </c>
      <c r="M154" s="1" t="s">
        <v>107</v>
      </c>
      <c r="N154" s="1" t="s">
        <v>689</v>
      </c>
      <c r="O154" s="1" t="s">
        <v>49</v>
      </c>
      <c r="P154" s="1" t="s">
        <v>690</v>
      </c>
      <c r="Q154" s="1" t="s">
        <v>51</v>
      </c>
      <c r="R154" s="1" t="s">
        <v>55</v>
      </c>
      <c r="S154" s="1" t="s">
        <v>64</v>
      </c>
      <c r="T154" s="1" t="s">
        <v>125</v>
      </c>
      <c r="U154" s="1" t="s">
        <v>672</v>
      </c>
      <c r="V154" s="1" t="s">
        <v>691</v>
      </c>
      <c r="W154" s="1" t="s">
        <v>49</v>
      </c>
      <c r="X154" s="1" t="s">
        <v>57</v>
      </c>
      <c r="Y154" s="1" t="s">
        <v>49</v>
      </c>
      <c r="Z154" s="1" t="s">
        <v>58</v>
      </c>
      <c r="AA154" s="1" t="s">
        <v>55</v>
      </c>
      <c r="AB154" s="1" t="s">
        <v>59</v>
      </c>
      <c r="AC154" s="1" t="s">
        <v>60</v>
      </c>
      <c r="AD154" s="1" t="s">
        <v>60</v>
      </c>
      <c r="AE154" s="1" t="s">
        <v>49</v>
      </c>
      <c r="AF154" s="1" t="s">
        <v>674</v>
      </c>
      <c r="AG154" s="1" t="s">
        <v>55</v>
      </c>
      <c r="AH154" s="1" t="s">
        <v>323</v>
      </c>
      <c r="AI154" s="1" t="s">
        <v>55</v>
      </c>
      <c r="AJ154" s="1" t="s">
        <v>55</v>
      </c>
      <c r="AK154" s="1" t="s">
        <v>61</v>
      </c>
      <c r="AL154" s="1" t="s">
        <v>324</v>
      </c>
    </row>
    <row r="155" spans="1:38" ht="14.25" customHeight="1">
      <c r="A155" s="1" t="s">
        <v>692</v>
      </c>
      <c r="B155" s="1" t="s">
        <v>680</v>
      </c>
      <c r="C155" s="1" t="s">
        <v>40</v>
      </c>
      <c r="D155" s="1" t="s">
        <v>41</v>
      </c>
      <c r="E155" s="1" t="s">
        <v>668</v>
      </c>
      <c r="F155" s="1" t="s">
        <v>55</v>
      </c>
      <c r="G155" s="1" t="s">
        <v>40</v>
      </c>
      <c r="H155" s="1" t="s">
        <v>44</v>
      </c>
      <c r="I155" s="1" t="s">
        <v>44</v>
      </c>
      <c r="J155" s="1" t="s">
        <v>44</v>
      </c>
      <c r="K155" s="1" t="s">
        <v>44</v>
      </c>
      <c r="L155" s="1" t="s">
        <v>693</v>
      </c>
      <c r="M155" s="1" t="s">
        <v>694</v>
      </c>
      <c r="N155" s="1" t="s">
        <v>671</v>
      </c>
      <c r="O155" s="1" t="s">
        <v>49</v>
      </c>
      <c r="P155" s="1" t="s">
        <v>630</v>
      </c>
      <c r="Q155" s="1" t="s">
        <v>51</v>
      </c>
      <c r="R155" s="1" t="s">
        <v>55</v>
      </c>
      <c r="S155" s="1" t="s">
        <v>64</v>
      </c>
      <c r="T155" s="1" t="s">
        <v>125</v>
      </c>
      <c r="U155" s="1" t="s">
        <v>682</v>
      </c>
      <c r="V155" s="1" t="s">
        <v>695</v>
      </c>
      <c r="W155" s="1" t="s">
        <v>49</v>
      </c>
      <c r="X155" s="1" t="s">
        <v>57</v>
      </c>
      <c r="Y155" s="1" t="s">
        <v>49</v>
      </c>
      <c r="Z155" s="1" t="s">
        <v>58</v>
      </c>
      <c r="AA155" s="1" t="s">
        <v>55</v>
      </c>
      <c r="AB155" s="1" t="s">
        <v>59</v>
      </c>
      <c r="AC155" s="1" t="s">
        <v>60</v>
      </c>
      <c r="AD155" s="1" t="s">
        <v>60</v>
      </c>
      <c r="AE155" s="1" t="s">
        <v>49</v>
      </c>
      <c r="AF155" s="1" t="s">
        <v>674</v>
      </c>
      <c r="AG155" s="1" t="s">
        <v>55</v>
      </c>
      <c r="AH155" s="1" t="s">
        <v>323</v>
      </c>
      <c r="AI155" s="1" t="s">
        <v>55</v>
      </c>
      <c r="AJ155" s="1" t="s">
        <v>55</v>
      </c>
      <c r="AK155" s="1" t="s">
        <v>61</v>
      </c>
      <c r="AL155" s="1" t="s">
        <v>324</v>
      </c>
    </row>
    <row r="156" spans="1:38" ht="14.25" customHeight="1">
      <c r="A156" s="1" t="s">
        <v>696</v>
      </c>
      <c r="B156" s="1" t="s">
        <v>680</v>
      </c>
      <c r="C156" s="1" t="s">
        <v>40</v>
      </c>
      <c r="D156" s="1" t="s">
        <v>41</v>
      </c>
      <c r="E156" s="1" t="s">
        <v>668</v>
      </c>
      <c r="F156" s="1" t="s">
        <v>55</v>
      </c>
      <c r="G156" s="1" t="s">
        <v>40</v>
      </c>
      <c r="H156" s="1" t="s">
        <v>44</v>
      </c>
      <c r="I156" s="1" t="s">
        <v>44</v>
      </c>
      <c r="J156" s="1" t="s">
        <v>44</v>
      </c>
      <c r="K156" s="1" t="s">
        <v>44</v>
      </c>
      <c r="L156" s="1" t="s">
        <v>697</v>
      </c>
      <c r="M156" s="1" t="s">
        <v>694</v>
      </c>
      <c r="N156" s="1" t="s">
        <v>677</v>
      </c>
      <c r="O156" s="1" t="s">
        <v>49</v>
      </c>
      <c r="P156" s="1" t="s">
        <v>630</v>
      </c>
      <c r="Q156" s="1" t="s">
        <v>51</v>
      </c>
      <c r="R156" s="1" t="s">
        <v>55</v>
      </c>
      <c r="S156" s="1" t="s">
        <v>64</v>
      </c>
      <c r="T156" s="1" t="s">
        <v>125</v>
      </c>
      <c r="U156" s="1" t="s">
        <v>682</v>
      </c>
      <c r="V156" s="1" t="s">
        <v>698</v>
      </c>
      <c r="W156" s="1" t="s">
        <v>49</v>
      </c>
      <c r="X156" s="1" t="s">
        <v>57</v>
      </c>
      <c r="Y156" s="1" t="s">
        <v>49</v>
      </c>
      <c r="Z156" s="1" t="s">
        <v>58</v>
      </c>
      <c r="AA156" s="1" t="s">
        <v>55</v>
      </c>
      <c r="AB156" s="1" t="s">
        <v>59</v>
      </c>
      <c r="AC156" s="1" t="s">
        <v>60</v>
      </c>
      <c r="AD156" s="1" t="s">
        <v>60</v>
      </c>
      <c r="AE156" s="1" t="s">
        <v>49</v>
      </c>
      <c r="AF156" s="1" t="s">
        <v>674</v>
      </c>
      <c r="AG156" s="1" t="s">
        <v>55</v>
      </c>
      <c r="AH156" s="1" t="s">
        <v>323</v>
      </c>
      <c r="AI156" s="1" t="s">
        <v>55</v>
      </c>
      <c r="AJ156" s="1" t="s">
        <v>55</v>
      </c>
      <c r="AK156" s="1" t="s">
        <v>61</v>
      </c>
      <c r="AL156" s="1" t="s">
        <v>324</v>
      </c>
    </row>
    <row r="157" spans="1:38" ht="14.25" customHeight="1">
      <c r="A157" s="1" t="s">
        <v>699</v>
      </c>
      <c r="B157" s="1" t="s">
        <v>680</v>
      </c>
      <c r="C157" s="1" t="s">
        <v>40</v>
      </c>
      <c r="D157" s="1" t="s">
        <v>41</v>
      </c>
      <c r="E157" s="1" t="s">
        <v>668</v>
      </c>
      <c r="F157" s="1" t="s">
        <v>55</v>
      </c>
      <c r="G157" s="1" t="s">
        <v>40</v>
      </c>
      <c r="H157" s="1" t="s">
        <v>44</v>
      </c>
      <c r="I157" s="1" t="s">
        <v>44</v>
      </c>
      <c r="J157" s="1" t="s">
        <v>44</v>
      </c>
      <c r="K157" s="1" t="s">
        <v>44</v>
      </c>
      <c r="L157" s="1" t="s">
        <v>700</v>
      </c>
      <c r="M157" s="1" t="s">
        <v>694</v>
      </c>
      <c r="N157" s="1" t="s">
        <v>689</v>
      </c>
      <c r="O157" s="1" t="s">
        <v>49</v>
      </c>
      <c r="P157" s="1" t="s">
        <v>690</v>
      </c>
      <c r="Q157" s="1" t="s">
        <v>51</v>
      </c>
      <c r="R157" s="1" t="s">
        <v>55</v>
      </c>
      <c r="S157" s="1" t="s">
        <v>64</v>
      </c>
      <c r="T157" s="1" t="s">
        <v>283</v>
      </c>
      <c r="U157" s="1" t="s">
        <v>672</v>
      </c>
      <c r="V157" s="1" t="s">
        <v>701</v>
      </c>
      <c r="W157" s="1" t="s">
        <v>49</v>
      </c>
      <c r="X157" s="1" t="s">
        <v>57</v>
      </c>
      <c r="Y157" s="1" t="s">
        <v>49</v>
      </c>
      <c r="Z157" s="1" t="s">
        <v>58</v>
      </c>
      <c r="AA157" s="1" t="s">
        <v>55</v>
      </c>
      <c r="AB157" s="1" t="s">
        <v>59</v>
      </c>
      <c r="AC157" s="1" t="s">
        <v>60</v>
      </c>
      <c r="AD157" s="1" t="s">
        <v>60</v>
      </c>
      <c r="AE157" s="1" t="s">
        <v>49</v>
      </c>
      <c r="AF157" s="1" t="s">
        <v>674</v>
      </c>
      <c r="AG157" s="1" t="s">
        <v>55</v>
      </c>
      <c r="AH157" s="1" t="s">
        <v>323</v>
      </c>
      <c r="AI157" s="1" t="s">
        <v>55</v>
      </c>
      <c r="AJ157" s="1" t="s">
        <v>55</v>
      </c>
      <c r="AK157" s="1" t="s">
        <v>61</v>
      </c>
      <c r="AL157" s="1" t="s">
        <v>324</v>
      </c>
    </row>
    <row r="158" spans="1:38" ht="14.25" customHeight="1">
      <c r="A158" s="1" t="s">
        <v>702</v>
      </c>
      <c r="B158" s="1" t="s">
        <v>680</v>
      </c>
      <c r="C158" s="1" t="s">
        <v>40</v>
      </c>
      <c r="D158" s="1" t="s">
        <v>41</v>
      </c>
      <c r="E158" s="1" t="s">
        <v>668</v>
      </c>
      <c r="F158" s="1" t="s">
        <v>55</v>
      </c>
      <c r="G158" s="1" t="s">
        <v>40</v>
      </c>
      <c r="H158" s="1" t="s">
        <v>44</v>
      </c>
      <c r="I158" s="1" t="s">
        <v>44</v>
      </c>
      <c r="J158" s="1" t="s">
        <v>44</v>
      </c>
      <c r="K158" s="1" t="s">
        <v>44</v>
      </c>
      <c r="L158" s="1" t="s">
        <v>703</v>
      </c>
      <c r="M158" s="1" t="s">
        <v>704</v>
      </c>
      <c r="N158" s="1" t="s">
        <v>671</v>
      </c>
      <c r="O158" s="1" t="s">
        <v>49</v>
      </c>
      <c r="P158" s="1" t="s">
        <v>630</v>
      </c>
      <c r="Q158" s="1" t="s">
        <v>51</v>
      </c>
      <c r="R158" s="1" t="s">
        <v>55</v>
      </c>
      <c r="S158" s="1" t="s">
        <v>64</v>
      </c>
      <c r="T158" s="1" t="s">
        <v>125</v>
      </c>
      <c r="U158" s="1" t="s">
        <v>682</v>
      </c>
      <c r="V158" s="1" t="s">
        <v>705</v>
      </c>
      <c r="W158" s="1" t="s">
        <v>49</v>
      </c>
      <c r="X158" s="1" t="s">
        <v>57</v>
      </c>
      <c r="Y158" s="1" t="s">
        <v>49</v>
      </c>
      <c r="Z158" s="1" t="s">
        <v>58</v>
      </c>
      <c r="AA158" s="1" t="s">
        <v>55</v>
      </c>
      <c r="AB158" s="1" t="s">
        <v>59</v>
      </c>
      <c r="AC158" s="1" t="s">
        <v>60</v>
      </c>
      <c r="AD158" s="1" t="s">
        <v>60</v>
      </c>
      <c r="AE158" s="1" t="s">
        <v>49</v>
      </c>
      <c r="AF158" s="1" t="s">
        <v>674</v>
      </c>
      <c r="AG158" s="1" t="s">
        <v>55</v>
      </c>
      <c r="AH158" s="1" t="s">
        <v>323</v>
      </c>
      <c r="AI158" s="1" t="s">
        <v>55</v>
      </c>
      <c r="AJ158" s="1" t="s">
        <v>55</v>
      </c>
      <c r="AK158" s="1" t="s">
        <v>61</v>
      </c>
      <c r="AL158" s="1" t="s">
        <v>324</v>
      </c>
    </row>
    <row r="159" spans="1:38" ht="14.25" customHeight="1">
      <c r="A159" s="1" t="s">
        <v>706</v>
      </c>
      <c r="B159" s="1" t="s">
        <v>680</v>
      </c>
      <c r="C159" s="1" t="s">
        <v>40</v>
      </c>
      <c r="D159" s="1" t="s">
        <v>41</v>
      </c>
      <c r="E159" s="1" t="s">
        <v>668</v>
      </c>
      <c r="F159" s="1" t="s">
        <v>55</v>
      </c>
      <c r="G159" s="1" t="s">
        <v>40</v>
      </c>
      <c r="H159" s="1" t="s">
        <v>44</v>
      </c>
      <c r="I159" s="1" t="s">
        <v>44</v>
      </c>
      <c r="J159" s="1" t="s">
        <v>44</v>
      </c>
      <c r="K159" s="1" t="s">
        <v>44</v>
      </c>
      <c r="L159" s="1" t="s">
        <v>707</v>
      </c>
      <c r="M159" s="1" t="s">
        <v>704</v>
      </c>
      <c r="N159" s="1" t="s">
        <v>677</v>
      </c>
      <c r="O159" s="1" t="s">
        <v>49</v>
      </c>
      <c r="P159" s="1" t="s">
        <v>630</v>
      </c>
      <c r="Q159" s="1" t="s">
        <v>51</v>
      </c>
      <c r="R159" s="1" t="s">
        <v>55</v>
      </c>
      <c r="S159" s="1" t="s">
        <v>64</v>
      </c>
      <c r="T159" s="1" t="s">
        <v>125</v>
      </c>
      <c r="U159" s="1" t="s">
        <v>682</v>
      </c>
      <c r="V159" s="1" t="s">
        <v>708</v>
      </c>
      <c r="W159" s="1" t="s">
        <v>49</v>
      </c>
      <c r="X159" s="1" t="s">
        <v>57</v>
      </c>
      <c r="Y159" s="1" t="s">
        <v>49</v>
      </c>
      <c r="Z159" s="1" t="s">
        <v>58</v>
      </c>
      <c r="AA159" s="1" t="s">
        <v>55</v>
      </c>
      <c r="AB159" s="1" t="s">
        <v>59</v>
      </c>
      <c r="AC159" s="1" t="s">
        <v>60</v>
      </c>
      <c r="AD159" s="1" t="s">
        <v>60</v>
      </c>
      <c r="AE159" s="1" t="s">
        <v>49</v>
      </c>
      <c r="AF159" s="1" t="s">
        <v>674</v>
      </c>
      <c r="AG159" s="1" t="s">
        <v>55</v>
      </c>
      <c r="AH159" s="1" t="s">
        <v>323</v>
      </c>
      <c r="AI159" s="1" t="s">
        <v>55</v>
      </c>
      <c r="AJ159" s="1" t="s">
        <v>55</v>
      </c>
      <c r="AK159" s="1" t="s">
        <v>61</v>
      </c>
      <c r="AL159" s="1" t="s">
        <v>324</v>
      </c>
    </row>
    <row r="160" spans="1:38" ht="14.25" customHeight="1">
      <c r="A160" s="1" t="s">
        <v>709</v>
      </c>
      <c r="B160" s="1" t="s">
        <v>680</v>
      </c>
      <c r="C160" s="1" t="s">
        <v>40</v>
      </c>
      <c r="D160" s="1" t="s">
        <v>41</v>
      </c>
      <c r="E160" s="1" t="s">
        <v>668</v>
      </c>
      <c r="F160" s="1" t="s">
        <v>55</v>
      </c>
      <c r="G160" s="1" t="s">
        <v>40</v>
      </c>
      <c r="H160" s="1" t="s">
        <v>44</v>
      </c>
      <c r="I160" s="1" t="s">
        <v>44</v>
      </c>
      <c r="J160" s="1" t="s">
        <v>44</v>
      </c>
      <c r="K160" s="1" t="s">
        <v>44</v>
      </c>
      <c r="L160" s="1" t="s">
        <v>710</v>
      </c>
      <c r="M160" s="1" t="s">
        <v>704</v>
      </c>
      <c r="N160" s="1" t="s">
        <v>689</v>
      </c>
      <c r="O160" s="1" t="s">
        <v>49</v>
      </c>
      <c r="P160" s="1" t="s">
        <v>690</v>
      </c>
      <c r="Q160" s="1" t="s">
        <v>51</v>
      </c>
      <c r="R160" s="1" t="s">
        <v>55</v>
      </c>
      <c r="S160" s="1" t="s">
        <v>64</v>
      </c>
      <c r="T160" s="1" t="s">
        <v>283</v>
      </c>
      <c r="U160" s="1" t="s">
        <v>672</v>
      </c>
      <c r="V160" s="1" t="s">
        <v>711</v>
      </c>
      <c r="W160" s="1" t="s">
        <v>49</v>
      </c>
      <c r="X160" s="1" t="s">
        <v>57</v>
      </c>
      <c r="Y160" s="1" t="s">
        <v>49</v>
      </c>
      <c r="Z160" s="1" t="s">
        <v>58</v>
      </c>
      <c r="AA160" s="1" t="s">
        <v>55</v>
      </c>
      <c r="AB160" s="1" t="s">
        <v>59</v>
      </c>
      <c r="AC160" s="1" t="s">
        <v>60</v>
      </c>
      <c r="AD160" s="1" t="s">
        <v>60</v>
      </c>
      <c r="AE160" s="1" t="s">
        <v>49</v>
      </c>
      <c r="AF160" s="1" t="s">
        <v>674</v>
      </c>
      <c r="AG160" s="1" t="s">
        <v>55</v>
      </c>
      <c r="AH160" s="1" t="s">
        <v>323</v>
      </c>
      <c r="AI160" s="1" t="s">
        <v>55</v>
      </c>
      <c r="AJ160" s="1" t="s">
        <v>55</v>
      </c>
      <c r="AK160" s="1" t="s">
        <v>61</v>
      </c>
      <c r="AL160" s="1" t="s">
        <v>324</v>
      </c>
    </row>
    <row r="161" spans="1:38" ht="14.25" customHeight="1">
      <c r="A161" s="1" t="s">
        <v>712</v>
      </c>
      <c r="B161" s="1" t="s">
        <v>713</v>
      </c>
      <c r="C161" s="1" t="s">
        <v>40</v>
      </c>
      <c r="D161" s="1" t="s">
        <v>41</v>
      </c>
      <c r="E161" s="1" t="s">
        <v>714</v>
      </c>
      <c r="F161" s="1" t="s">
        <v>715</v>
      </c>
      <c r="G161" s="1" t="s">
        <v>40</v>
      </c>
      <c r="H161" s="1" t="s">
        <v>44</v>
      </c>
      <c r="I161" s="1" t="s">
        <v>44</v>
      </c>
      <c r="J161" s="1" t="s">
        <v>45</v>
      </c>
      <c r="K161" s="1" t="s">
        <v>45</v>
      </c>
      <c r="L161" s="1" t="s">
        <v>716</v>
      </c>
      <c r="M161" s="1" t="s">
        <v>133</v>
      </c>
      <c r="N161" s="1" t="s">
        <v>48</v>
      </c>
      <c r="O161" s="1" t="s">
        <v>49</v>
      </c>
      <c r="P161" s="1" t="s">
        <v>717</v>
      </c>
      <c r="Q161" s="1" t="s">
        <v>51</v>
      </c>
      <c r="R161" s="1" t="s">
        <v>52</v>
      </c>
      <c r="S161" s="1" t="s">
        <v>64</v>
      </c>
      <c r="T161" s="1" t="s">
        <v>125</v>
      </c>
      <c r="U161" s="1" t="s">
        <v>55</v>
      </c>
      <c r="V161" s="1" t="s">
        <v>718</v>
      </c>
      <c r="W161" s="1" t="s">
        <v>49</v>
      </c>
      <c r="X161" s="1" t="s">
        <v>71</v>
      </c>
      <c r="Y161" s="1" t="s">
        <v>49</v>
      </c>
      <c r="Z161" s="1" t="s">
        <v>58</v>
      </c>
      <c r="AA161" s="1" t="s">
        <v>55</v>
      </c>
      <c r="AB161" s="1" t="s">
        <v>59</v>
      </c>
      <c r="AC161" s="1" t="s">
        <v>60</v>
      </c>
      <c r="AD161" s="1" t="s">
        <v>60</v>
      </c>
      <c r="AE161" s="1" t="s">
        <v>49</v>
      </c>
      <c r="AF161" s="1" t="s">
        <v>55</v>
      </c>
      <c r="AG161" s="1" t="s">
        <v>55</v>
      </c>
      <c r="AH161" s="1" t="s">
        <v>55</v>
      </c>
      <c r="AI161" s="1" t="s">
        <v>55</v>
      </c>
      <c r="AJ161" s="1" t="s">
        <v>55</v>
      </c>
      <c r="AK161" s="1" t="s">
        <v>61</v>
      </c>
      <c r="AL161" s="1" t="s">
        <v>719</v>
      </c>
    </row>
    <row r="162" spans="1:38" ht="14.25" customHeight="1">
      <c r="A162" s="1" t="s">
        <v>720</v>
      </c>
      <c r="B162" s="1" t="s">
        <v>713</v>
      </c>
      <c r="C162" s="1" t="s">
        <v>40</v>
      </c>
      <c r="D162" s="1" t="s">
        <v>41</v>
      </c>
      <c r="E162" s="1" t="s">
        <v>714</v>
      </c>
      <c r="F162" s="1" t="s">
        <v>715</v>
      </c>
      <c r="G162" s="1" t="s">
        <v>40</v>
      </c>
      <c r="H162" s="1" t="s">
        <v>44</v>
      </c>
      <c r="I162" s="1" t="s">
        <v>44</v>
      </c>
      <c r="J162" s="1" t="s">
        <v>45</v>
      </c>
      <c r="K162" s="1" t="s">
        <v>44</v>
      </c>
      <c r="L162" s="1" t="s">
        <v>721</v>
      </c>
      <c r="M162" s="1" t="s">
        <v>182</v>
      </c>
      <c r="N162" s="1" t="s">
        <v>48</v>
      </c>
      <c r="O162" s="1" t="s">
        <v>49</v>
      </c>
      <c r="P162" s="1" t="s">
        <v>717</v>
      </c>
      <c r="Q162" s="1" t="s">
        <v>51</v>
      </c>
      <c r="R162" s="1" t="s">
        <v>52</v>
      </c>
      <c r="S162" s="1" t="s">
        <v>64</v>
      </c>
      <c r="T162" s="1" t="s">
        <v>125</v>
      </c>
      <c r="U162" s="1" t="s">
        <v>55</v>
      </c>
      <c r="V162" s="1" t="s">
        <v>722</v>
      </c>
      <c r="W162" s="1" t="s">
        <v>49</v>
      </c>
      <c r="X162" s="1" t="s">
        <v>71</v>
      </c>
      <c r="Y162" s="1" t="s">
        <v>49</v>
      </c>
      <c r="Z162" s="1" t="s">
        <v>58</v>
      </c>
      <c r="AA162" s="1" t="s">
        <v>55</v>
      </c>
      <c r="AB162" s="1" t="s">
        <v>59</v>
      </c>
      <c r="AC162" s="1" t="s">
        <v>60</v>
      </c>
      <c r="AD162" s="1" t="s">
        <v>60</v>
      </c>
      <c r="AE162" s="1" t="s">
        <v>49</v>
      </c>
      <c r="AF162" s="1" t="s">
        <v>55</v>
      </c>
      <c r="AG162" s="1" t="s">
        <v>55</v>
      </c>
      <c r="AH162" s="1" t="s">
        <v>55</v>
      </c>
      <c r="AI162" s="1" t="s">
        <v>55</v>
      </c>
      <c r="AJ162" s="1" t="s">
        <v>55</v>
      </c>
      <c r="AK162" s="1" t="s">
        <v>61</v>
      </c>
      <c r="AL162" s="1" t="s">
        <v>719</v>
      </c>
    </row>
    <row r="163" spans="1:38" ht="14.25" customHeight="1">
      <c r="A163" s="1" t="s">
        <v>723</v>
      </c>
      <c r="B163" s="1" t="s">
        <v>713</v>
      </c>
      <c r="C163" s="1" t="s">
        <v>40</v>
      </c>
      <c r="D163" s="1" t="s">
        <v>41</v>
      </c>
      <c r="E163" s="1" t="s">
        <v>714</v>
      </c>
      <c r="F163" s="1" t="s">
        <v>715</v>
      </c>
      <c r="G163" s="1" t="s">
        <v>40</v>
      </c>
      <c r="H163" s="1" t="s">
        <v>44</v>
      </c>
      <c r="I163" s="1" t="s">
        <v>44</v>
      </c>
      <c r="J163" s="1" t="s">
        <v>45</v>
      </c>
      <c r="K163" s="1" t="s">
        <v>44</v>
      </c>
      <c r="L163" s="1" t="s">
        <v>724</v>
      </c>
      <c r="M163" s="1" t="s">
        <v>69</v>
      </c>
      <c r="N163" s="1" t="s">
        <v>48</v>
      </c>
      <c r="O163" s="1" t="s">
        <v>49</v>
      </c>
      <c r="P163" s="1" t="s">
        <v>717</v>
      </c>
      <c r="Q163" s="1" t="s">
        <v>51</v>
      </c>
      <c r="R163" s="1" t="s">
        <v>52</v>
      </c>
      <c r="S163" s="1" t="s">
        <v>64</v>
      </c>
      <c r="T163" s="1" t="s">
        <v>125</v>
      </c>
      <c r="U163" s="1" t="s">
        <v>55</v>
      </c>
      <c r="V163" s="1" t="s">
        <v>725</v>
      </c>
      <c r="W163" s="1" t="s">
        <v>49</v>
      </c>
      <c r="X163" s="1" t="s">
        <v>71</v>
      </c>
      <c r="Y163" s="1" t="s">
        <v>49</v>
      </c>
      <c r="Z163" s="1" t="s">
        <v>58</v>
      </c>
      <c r="AA163" s="1" t="s">
        <v>55</v>
      </c>
      <c r="AB163" s="1" t="s">
        <v>59</v>
      </c>
      <c r="AC163" s="1" t="s">
        <v>60</v>
      </c>
      <c r="AD163" s="1" t="s">
        <v>60</v>
      </c>
      <c r="AE163" s="1" t="s">
        <v>49</v>
      </c>
      <c r="AF163" s="1" t="s">
        <v>55</v>
      </c>
      <c r="AG163" s="1" t="s">
        <v>55</v>
      </c>
      <c r="AH163" s="1" t="s">
        <v>55</v>
      </c>
      <c r="AI163" s="1" t="s">
        <v>55</v>
      </c>
      <c r="AJ163" s="1" t="s">
        <v>55</v>
      </c>
      <c r="AK163" s="1" t="s">
        <v>61</v>
      </c>
      <c r="AL163" s="1" t="s">
        <v>719</v>
      </c>
    </row>
    <row r="164" spans="1:38" ht="14.25" customHeight="1">
      <c r="A164" s="1" t="s">
        <v>726</v>
      </c>
      <c r="B164" s="1" t="s">
        <v>727</v>
      </c>
      <c r="C164" s="1" t="s">
        <v>40</v>
      </c>
      <c r="D164" s="1" t="s">
        <v>41</v>
      </c>
      <c r="E164" s="1" t="s">
        <v>728</v>
      </c>
      <c r="F164" s="1" t="s">
        <v>715</v>
      </c>
      <c r="G164" s="1" t="s">
        <v>40</v>
      </c>
      <c r="H164" s="1" t="s">
        <v>44</v>
      </c>
      <c r="I164" s="1" t="s">
        <v>44</v>
      </c>
      <c r="J164" s="1" t="s">
        <v>45</v>
      </c>
      <c r="K164" s="1" t="s">
        <v>44</v>
      </c>
      <c r="L164" s="1" t="s">
        <v>729</v>
      </c>
      <c r="M164" s="1" t="s">
        <v>182</v>
      </c>
      <c r="N164" s="1" t="s">
        <v>48</v>
      </c>
      <c r="O164" s="1" t="s">
        <v>49</v>
      </c>
      <c r="P164" s="1" t="s">
        <v>717</v>
      </c>
      <c r="Q164" s="1" t="s">
        <v>51</v>
      </c>
      <c r="R164" s="1" t="s">
        <v>52</v>
      </c>
      <c r="S164" s="1" t="s">
        <v>64</v>
      </c>
      <c r="T164" s="1" t="s">
        <v>283</v>
      </c>
      <c r="U164" s="1" t="s">
        <v>730</v>
      </c>
      <c r="V164" s="1" t="s">
        <v>731</v>
      </c>
      <c r="W164" s="1" t="s">
        <v>49</v>
      </c>
      <c r="X164" s="1" t="s">
        <v>732</v>
      </c>
      <c r="Y164" s="1" t="s">
        <v>49</v>
      </c>
      <c r="Z164" s="1" t="s">
        <v>58</v>
      </c>
      <c r="AA164" s="1" t="s">
        <v>55</v>
      </c>
      <c r="AB164" s="1" t="s">
        <v>59</v>
      </c>
      <c r="AC164" s="1" t="s">
        <v>60</v>
      </c>
      <c r="AD164" s="1" t="s">
        <v>60</v>
      </c>
      <c r="AE164" s="1" t="s">
        <v>49</v>
      </c>
      <c r="AF164" s="1" t="s">
        <v>55</v>
      </c>
      <c r="AG164" s="1" t="s">
        <v>55</v>
      </c>
      <c r="AH164" s="1" t="s">
        <v>55</v>
      </c>
      <c r="AI164" s="1" t="s">
        <v>55</v>
      </c>
      <c r="AJ164" s="1" t="s">
        <v>55</v>
      </c>
      <c r="AK164" s="1" t="s">
        <v>61</v>
      </c>
      <c r="AL164" s="1" t="s">
        <v>733</v>
      </c>
    </row>
    <row r="165" spans="1:38" ht="14.25" customHeight="1">
      <c r="A165" s="1" t="s">
        <v>734</v>
      </c>
      <c r="B165" s="1" t="s">
        <v>727</v>
      </c>
      <c r="C165" s="1" t="s">
        <v>40</v>
      </c>
      <c r="D165" s="1" t="s">
        <v>41</v>
      </c>
      <c r="E165" s="1" t="s">
        <v>728</v>
      </c>
      <c r="F165" s="1" t="s">
        <v>715</v>
      </c>
      <c r="G165" s="1" t="s">
        <v>40</v>
      </c>
      <c r="H165" s="1" t="s">
        <v>44</v>
      </c>
      <c r="I165" s="1" t="s">
        <v>44</v>
      </c>
      <c r="J165" s="1" t="s">
        <v>45</v>
      </c>
      <c r="K165" s="1" t="s">
        <v>44</v>
      </c>
      <c r="L165" s="1" t="s">
        <v>735</v>
      </c>
      <c r="M165" s="1" t="s">
        <v>198</v>
      </c>
      <c r="N165" s="1" t="s">
        <v>48</v>
      </c>
      <c r="O165" s="1" t="s">
        <v>49</v>
      </c>
      <c r="P165" s="1" t="s">
        <v>717</v>
      </c>
      <c r="Q165" s="1" t="s">
        <v>51</v>
      </c>
      <c r="R165" s="1" t="s">
        <v>52</v>
      </c>
      <c r="S165" s="1" t="s">
        <v>64</v>
      </c>
      <c r="T165" s="1" t="s">
        <v>283</v>
      </c>
      <c r="U165" s="1" t="s">
        <v>730</v>
      </c>
      <c r="V165" s="1" t="s">
        <v>736</v>
      </c>
      <c r="W165" s="1" t="s">
        <v>49</v>
      </c>
      <c r="X165" s="1" t="s">
        <v>732</v>
      </c>
      <c r="Y165" s="1" t="s">
        <v>49</v>
      </c>
      <c r="Z165" s="1" t="s">
        <v>58</v>
      </c>
      <c r="AA165" s="1" t="s">
        <v>55</v>
      </c>
      <c r="AB165" s="1" t="s">
        <v>59</v>
      </c>
      <c r="AC165" s="1" t="s">
        <v>60</v>
      </c>
      <c r="AD165" s="1" t="s">
        <v>60</v>
      </c>
      <c r="AE165" s="1" t="s">
        <v>49</v>
      </c>
      <c r="AF165" s="1" t="s">
        <v>55</v>
      </c>
      <c r="AG165" s="1" t="s">
        <v>55</v>
      </c>
      <c r="AH165" s="1" t="s">
        <v>55</v>
      </c>
      <c r="AI165" s="1" t="s">
        <v>55</v>
      </c>
      <c r="AJ165" s="1" t="s">
        <v>55</v>
      </c>
      <c r="AK165" s="1" t="s">
        <v>61</v>
      </c>
      <c r="AL165" s="1" t="s">
        <v>733</v>
      </c>
    </row>
    <row r="166" spans="1:38" ht="14.25" customHeight="1">
      <c r="A166" s="1" t="s">
        <v>737</v>
      </c>
      <c r="B166" s="1" t="s">
        <v>727</v>
      </c>
      <c r="C166" s="1" t="s">
        <v>40</v>
      </c>
      <c r="D166" s="1" t="s">
        <v>41</v>
      </c>
      <c r="E166" s="1" t="s">
        <v>728</v>
      </c>
      <c r="F166" s="1" t="s">
        <v>715</v>
      </c>
      <c r="G166" s="1" t="s">
        <v>40</v>
      </c>
      <c r="H166" s="1" t="s">
        <v>44</v>
      </c>
      <c r="I166" s="1" t="s">
        <v>44</v>
      </c>
      <c r="J166" s="1" t="s">
        <v>45</v>
      </c>
      <c r="K166" s="1" t="s">
        <v>45</v>
      </c>
      <c r="L166" s="1" t="s">
        <v>738</v>
      </c>
      <c r="M166" s="1" t="s">
        <v>739</v>
      </c>
      <c r="N166" s="1" t="s">
        <v>48</v>
      </c>
      <c r="O166" s="1" t="s">
        <v>49</v>
      </c>
      <c r="P166" s="1" t="s">
        <v>717</v>
      </c>
      <c r="Q166" s="1" t="s">
        <v>51</v>
      </c>
      <c r="R166" s="1" t="s">
        <v>52</v>
      </c>
      <c r="S166" s="1" t="s">
        <v>64</v>
      </c>
      <c r="T166" s="1" t="s">
        <v>283</v>
      </c>
      <c r="U166" s="1" t="s">
        <v>730</v>
      </c>
      <c r="V166" s="1" t="s">
        <v>740</v>
      </c>
      <c r="W166" s="1" t="s">
        <v>49</v>
      </c>
      <c r="X166" s="1" t="s">
        <v>732</v>
      </c>
      <c r="Y166" s="1" t="s">
        <v>49</v>
      </c>
      <c r="Z166" s="1" t="s">
        <v>58</v>
      </c>
      <c r="AA166" s="1" t="s">
        <v>55</v>
      </c>
      <c r="AB166" s="1" t="s">
        <v>59</v>
      </c>
      <c r="AC166" s="1" t="s">
        <v>60</v>
      </c>
      <c r="AD166" s="1" t="s">
        <v>60</v>
      </c>
      <c r="AE166" s="1" t="s">
        <v>49</v>
      </c>
      <c r="AF166" s="1" t="s">
        <v>55</v>
      </c>
      <c r="AG166" s="1" t="s">
        <v>55</v>
      </c>
      <c r="AH166" s="1" t="s">
        <v>55</v>
      </c>
      <c r="AI166" s="1" t="s">
        <v>55</v>
      </c>
      <c r="AJ166" s="1" t="s">
        <v>55</v>
      </c>
      <c r="AK166" s="1" t="s">
        <v>61</v>
      </c>
      <c r="AL166" s="1" t="s">
        <v>733</v>
      </c>
    </row>
    <row r="167" spans="1:38" ht="14.25" customHeight="1">
      <c r="A167" s="1" t="s">
        <v>741</v>
      </c>
      <c r="B167" s="1" t="s">
        <v>742</v>
      </c>
      <c r="C167" s="1" t="s">
        <v>40</v>
      </c>
      <c r="D167" s="1" t="s">
        <v>41</v>
      </c>
      <c r="E167" s="1" t="s">
        <v>743</v>
      </c>
      <c r="F167" s="1" t="s">
        <v>715</v>
      </c>
      <c r="G167" s="1" t="s">
        <v>40</v>
      </c>
      <c r="H167" s="1" t="s">
        <v>44</v>
      </c>
      <c r="I167" s="1" t="s">
        <v>44</v>
      </c>
      <c r="J167" s="1" t="s">
        <v>45</v>
      </c>
      <c r="K167" s="1" t="s">
        <v>44</v>
      </c>
      <c r="L167" s="1" t="s">
        <v>744</v>
      </c>
      <c r="M167" s="1" t="s">
        <v>182</v>
      </c>
      <c r="N167" s="1" t="s">
        <v>48</v>
      </c>
      <c r="O167" s="1" t="s">
        <v>49</v>
      </c>
      <c r="P167" s="1" t="s">
        <v>717</v>
      </c>
      <c r="Q167" s="1" t="s">
        <v>51</v>
      </c>
      <c r="R167" s="1" t="s">
        <v>52</v>
      </c>
      <c r="S167" s="1" t="s">
        <v>64</v>
      </c>
      <c r="T167" s="1" t="s">
        <v>283</v>
      </c>
      <c r="U167" s="1" t="s">
        <v>730</v>
      </c>
      <c r="V167" s="1" t="s">
        <v>745</v>
      </c>
      <c r="W167" s="1" t="s">
        <v>49</v>
      </c>
      <c r="X167" s="1" t="s">
        <v>732</v>
      </c>
      <c r="Y167" s="1" t="s">
        <v>49</v>
      </c>
      <c r="Z167" s="1" t="s">
        <v>58</v>
      </c>
      <c r="AA167" s="1" t="s">
        <v>55</v>
      </c>
      <c r="AB167" s="1" t="s">
        <v>59</v>
      </c>
      <c r="AC167" s="1" t="s">
        <v>60</v>
      </c>
      <c r="AD167" s="1" t="s">
        <v>60</v>
      </c>
      <c r="AE167" s="1" t="s">
        <v>49</v>
      </c>
      <c r="AF167" s="1" t="s">
        <v>55</v>
      </c>
      <c r="AG167" s="1" t="s">
        <v>55</v>
      </c>
      <c r="AH167" s="1" t="s">
        <v>55</v>
      </c>
      <c r="AI167" s="1" t="s">
        <v>55</v>
      </c>
      <c r="AJ167" s="1" t="s">
        <v>55</v>
      </c>
      <c r="AK167" s="1" t="s">
        <v>61</v>
      </c>
      <c r="AL167" s="1" t="s">
        <v>733</v>
      </c>
    </row>
    <row r="168" spans="1:38" ht="14.25" customHeight="1">
      <c r="A168" s="1" t="s">
        <v>746</v>
      </c>
      <c r="B168" s="1" t="s">
        <v>742</v>
      </c>
      <c r="C168" s="1" t="s">
        <v>40</v>
      </c>
      <c r="D168" s="1" t="s">
        <v>41</v>
      </c>
      <c r="E168" s="1" t="s">
        <v>743</v>
      </c>
      <c r="F168" s="1" t="s">
        <v>715</v>
      </c>
      <c r="G168" s="1" t="s">
        <v>40</v>
      </c>
      <c r="H168" s="1" t="s">
        <v>44</v>
      </c>
      <c r="I168" s="1" t="s">
        <v>44</v>
      </c>
      <c r="J168" s="1" t="s">
        <v>45</v>
      </c>
      <c r="K168" s="1" t="s">
        <v>44</v>
      </c>
      <c r="L168" s="1" t="s">
        <v>747</v>
      </c>
      <c r="M168" s="1" t="s">
        <v>198</v>
      </c>
      <c r="N168" s="1" t="s">
        <v>48</v>
      </c>
      <c r="O168" s="1" t="s">
        <v>49</v>
      </c>
      <c r="P168" s="1" t="s">
        <v>748</v>
      </c>
      <c r="Q168" s="1" t="s">
        <v>51</v>
      </c>
      <c r="R168" s="1" t="s">
        <v>52</v>
      </c>
      <c r="S168" s="1" t="s">
        <v>64</v>
      </c>
      <c r="T168" s="1" t="s">
        <v>283</v>
      </c>
      <c r="U168" s="1" t="s">
        <v>730</v>
      </c>
      <c r="V168" s="1" t="s">
        <v>749</v>
      </c>
      <c r="W168" s="1" t="s">
        <v>49</v>
      </c>
      <c r="X168" s="1" t="s">
        <v>732</v>
      </c>
      <c r="Y168" s="1" t="s">
        <v>49</v>
      </c>
      <c r="Z168" s="1" t="s">
        <v>58</v>
      </c>
      <c r="AA168" s="1" t="s">
        <v>55</v>
      </c>
      <c r="AB168" s="1" t="s">
        <v>59</v>
      </c>
      <c r="AC168" s="1" t="s">
        <v>60</v>
      </c>
      <c r="AD168" s="1" t="s">
        <v>60</v>
      </c>
      <c r="AE168" s="1" t="s">
        <v>49</v>
      </c>
      <c r="AF168" s="1" t="s">
        <v>55</v>
      </c>
      <c r="AG168" s="1" t="s">
        <v>55</v>
      </c>
      <c r="AH168" s="1" t="s">
        <v>55</v>
      </c>
      <c r="AI168" s="1" t="s">
        <v>55</v>
      </c>
      <c r="AJ168" s="1" t="s">
        <v>55</v>
      </c>
      <c r="AK168" s="1" t="s">
        <v>61</v>
      </c>
      <c r="AL168" s="1" t="s">
        <v>733</v>
      </c>
    </row>
    <row r="169" spans="1:38" ht="14.25" customHeight="1">
      <c r="A169" s="1" t="s">
        <v>750</v>
      </c>
      <c r="B169" s="1" t="s">
        <v>742</v>
      </c>
      <c r="C169" s="1" t="s">
        <v>40</v>
      </c>
      <c r="D169" s="1" t="s">
        <v>41</v>
      </c>
      <c r="E169" s="1" t="s">
        <v>743</v>
      </c>
      <c r="F169" s="1" t="s">
        <v>715</v>
      </c>
      <c r="G169" s="1" t="s">
        <v>40</v>
      </c>
      <c r="H169" s="1" t="s">
        <v>44</v>
      </c>
      <c r="I169" s="1" t="s">
        <v>44</v>
      </c>
      <c r="J169" s="1" t="s">
        <v>45</v>
      </c>
      <c r="K169" s="1" t="s">
        <v>45</v>
      </c>
      <c r="L169" s="1" t="s">
        <v>751</v>
      </c>
      <c r="M169" s="1" t="s">
        <v>739</v>
      </c>
      <c r="N169" s="1" t="s">
        <v>48</v>
      </c>
      <c r="O169" s="1" t="s">
        <v>49</v>
      </c>
      <c r="P169" s="1" t="s">
        <v>717</v>
      </c>
      <c r="Q169" s="1" t="s">
        <v>51</v>
      </c>
      <c r="R169" s="1" t="s">
        <v>52</v>
      </c>
      <c r="S169" s="1" t="s">
        <v>64</v>
      </c>
      <c r="T169" s="1" t="s">
        <v>283</v>
      </c>
      <c r="U169" s="1" t="s">
        <v>730</v>
      </c>
      <c r="V169" s="1" t="s">
        <v>752</v>
      </c>
      <c r="W169" s="1" t="s">
        <v>49</v>
      </c>
      <c r="X169" s="1" t="s">
        <v>732</v>
      </c>
      <c r="Y169" s="1" t="s">
        <v>49</v>
      </c>
      <c r="Z169" s="1" t="s">
        <v>58</v>
      </c>
      <c r="AA169" s="1" t="s">
        <v>55</v>
      </c>
      <c r="AB169" s="1" t="s">
        <v>59</v>
      </c>
      <c r="AC169" s="1" t="s">
        <v>60</v>
      </c>
      <c r="AD169" s="1" t="s">
        <v>60</v>
      </c>
      <c r="AE169" s="1" t="s">
        <v>49</v>
      </c>
      <c r="AF169" s="1" t="s">
        <v>55</v>
      </c>
      <c r="AG169" s="1" t="s">
        <v>55</v>
      </c>
      <c r="AH169" s="1" t="s">
        <v>55</v>
      </c>
      <c r="AI169" s="1" t="s">
        <v>55</v>
      </c>
      <c r="AJ169" s="1" t="s">
        <v>55</v>
      </c>
      <c r="AK169" s="1" t="s">
        <v>61</v>
      </c>
      <c r="AL169" s="1" t="s">
        <v>733</v>
      </c>
    </row>
    <row r="170" spans="1:38" ht="14.25" customHeight="1">
      <c r="A170" s="1" t="s">
        <v>753</v>
      </c>
      <c r="B170" s="1" t="s">
        <v>754</v>
      </c>
      <c r="C170" s="1" t="s">
        <v>40</v>
      </c>
      <c r="D170" s="1" t="s">
        <v>41</v>
      </c>
      <c r="E170" s="1" t="s">
        <v>755</v>
      </c>
      <c r="F170" s="1" t="s">
        <v>715</v>
      </c>
      <c r="G170" s="1" t="s">
        <v>40</v>
      </c>
      <c r="H170" s="1" t="s">
        <v>44</v>
      </c>
      <c r="I170" s="1" t="s">
        <v>44</v>
      </c>
      <c r="J170" s="1" t="s">
        <v>45</v>
      </c>
      <c r="K170" s="1" t="s">
        <v>45</v>
      </c>
      <c r="L170" s="1" t="s">
        <v>756</v>
      </c>
      <c r="M170" s="1" t="s">
        <v>182</v>
      </c>
      <c r="N170" s="1" t="s">
        <v>48</v>
      </c>
      <c r="O170" s="1" t="s">
        <v>49</v>
      </c>
      <c r="P170" s="1" t="s">
        <v>717</v>
      </c>
      <c r="Q170" s="1" t="s">
        <v>51</v>
      </c>
      <c r="R170" s="1" t="s">
        <v>52</v>
      </c>
      <c r="S170" s="1" t="s">
        <v>64</v>
      </c>
      <c r="T170" s="1" t="s">
        <v>283</v>
      </c>
      <c r="U170" s="1" t="s">
        <v>730</v>
      </c>
      <c r="V170" s="1" t="s">
        <v>757</v>
      </c>
      <c r="W170" s="1" t="s">
        <v>49</v>
      </c>
      <c r="X170" s="1" t="s">
        <v>732</v>
      </c>
      <c r="Y170" s="1" t="s">
        <v>49</v>
      </c>
      <c r="Z170" s="1" t="s">
        <v>58</v>
      </c>
      <c r="AA170" s="1" t="s">
        <v>55</v>
      </c>
      <c r="AB170" s="1" t="s">
        <v>59</v>
      </c>
      <c r="AC170" s="1" t="s">
        <v>60</v>
      </c>
      <c r="AD170" s="1" t="s">
        <v>60</v>
      </c>
      <c r="AE170" s="1" t="s">
        <v>49</v>
      </c>
      <c r="AF170" s="1" t="s">
        <v>55</v>
      </c>
      <c r="AG170" s="1" t="s">
        <v>55</v>
      </c>
      <c r="AH170" s="1" t="s">
        <v>55</v>
      </c>
      <c r="AI170" s="1" t="s">
        <v>55</v>
      </c>
      <c r="AJ170" s="1" t="s">
        <v>55</v>
      </c>
      <c r="AK170" s="1" t="s">
        <v>61</v>
      </c>
      <c r="AL170" s="1" t="s">
        <v>733</v>
      </c>
    </row>
    <row r="171" spans="1:38" ht="14.25" customHeight="1">
      <c r="A171" s="1" t="s">
        <v>758</v>
      </c>
      <c r="B171" s="1" t="s">
        <v>754</v>
      </c>
      <c r="C171" s="1" t="s">
        <v>40</v>
      </c>
      <c r="D171" s="1" t="s">
        <v>41</v>
      </c>
      <c r="E171" s="1" t="s">
        <v>755</v>
      </c>
      <c r="F171" s="1" t="s">
        <v>715</v>
      </c>
      <c r="G171" s="1" t="s">
        <v>40</v>
      </c>
      <c r="H171" s="1" t="s">
        <v>44</v>
      </c>
      <c r="I171" s="1" t="s">
        <v>44</v>
      </c>
      <c r="J171" s="1" t="s">
        <v>45</v>
      </c>
      <c r="K171" s="1" t="s">
        <v>44</v>
      </c>
      <c r="L171" s="1" t="s">
        <v>759</v>
      </c>
      <c r="M171" s="1" t="s">
        <v>186</v>
      </c>
      <c r="N171" s="1" t="s">
        <v>48</v>
      </c>
      <c r="O171" s="1" t="s">
        <v>49</v>
      </c>
      <c r="P171" s="1" t="s">
        <v>717</v>
      </c>
      <c r="Q171" s="1" t="s">
        <v>51</v>
      </c>
      <c r="R171" s="1" t="s">
        <v>52</v>
      </c>
      <c r="S171" s="1" t="s">
        <v>64</v>
      </c>
      <c r="T171" s="1" t="s">
        <v>283</v>
      </c>
      <c r="U171" s="1" t="s">
        <v>730</v>
      </c>
      <c r="V171" s="1" t="s">
        <v>760</v>
      </c>
      <c r="W171" s="1" t="s">
        <v>49</v>
      </c>
      <c r="X171" s="1" t="s">
        <v>732</v>
      </c>
      <c r="Y171" s="1" t="s">
        <v>49</v>
      </c>
      <c r="Z171" s="1" t="s">
        <v>58</v>
      </c>
      <c r="AA171" s="1" t="s">
        <v>55</v>
      </c>
      <c r="AB171" s="1" t="s">
        <v>59</v>
      </c>
      <c r="AC171" s="1" t="s">
        <v>60</v>
      </c>
      <c r="AD171" s="1" t="s">
        <v>60</v>
      </c>
      <c r="AE171" s="1" t="s">
        <v>49</v>
      </c>
      <c r="AF171" s="1" t="s">
        <v>55</v>
      </c>
      <c r="AG171" s="1" t="s">
        <v>55</v>
      </c>
      <c r="AH171" s="1" t="s">
        <v>55</v>
      </c>
      <c r="AI171" s="1" t="s">
        <v>55</v>
      </c>
      <c r="AJ171" s="1" t="s">
        <v>55</v>
      </c>
      <c r="AK171" s="1" t="s">
        <v>61</v>
      </c>
      <c r="AL171" s="1" t="s">
        <v>733</v>
      </c>
    </row>
    <row r="172" spans="1:38" ht="14.25" customHeight="1">
      <c r="A172" s="1" t="s">
        <v>761</v>
      </c>
      <c r="B172" s="1" t="s">
        <v>754</v>
      </c>
      <c r="C172" s="1" t="s">
        <v>40</v>
      </c>
      <c r="D172" s="1" t="s">
        <v>41</v>
      </c>
      <c r="E172" s="1" t="s">
        <v>755</v>
      </c>
      <c r="F172" s="1" t="s">
        <v>715</v>
      </c>
      <c r="G172" s="1" t="s">
        <v>40</v>
      </c>
      <c r="H172" s="1" t="s">
        <v>44</v>
      </c>
      <c r="I172" s="1" t="s">
        <v>44</v>
      </c>
      <c r="J172" s="1" t="s">
        <v>45</v>
      </c>
      <c r="K172" s="1" t="s">
        <v>44</v>
      </c>
      <c r="L172" s="1" t="s">
        <v>762</v>
      </c>
      <c r="M172" s="1" t="s">
        <v>739</v>
      </c>
      <c r="N172" s="1" t="s">
        <v>48</v>
      </c>
      <c r="O172" s="1" t="s">
        <v>49</v>
      </c>
      <c r="P172" s="1" t="s">
        <v>717</v>
      </c>
      <c r="Q172" s="1" t="s">
        <v>51</v>
      </c>
      <c r="R172" s="1" t="s">
        <v>52</v>
      </c>
      <c r="S172" s="1" t="s">
        <v>64</v>
      </c>
      <c r="T172" s="1" t="s">
        <v>283</v>
      </c>
      <c r="U172" s="1" t="s">
        <v>730</v>
      </c>
      <c r="V172" s="1" t="s">
        <v>763</v>
      </c>
      <c r="W172" s="1" t="s">
        <v>49</v>
      </c>
      <c r="X172" s="1" t="s">
        <v>732</v>
      </c>
      <c r="Y172" s="1" t="s">
        <v>49</v>
      </c>
      <c r="Z172" s="1" t="s">
        <v>58</v>
      </c>
      <c r="AA172" s="1" t="s">
        <v>55</v>
      </c>
      <c r="AB172" s="1" t="s">
        <v>59</v>
      </c>
      <c r="AC172" s="1" t="s">
        <v>60</v>
      </c>
      <c r="AD172" s="1" t="s">
        <v>60</v>
      </c>
      <c r="AE172" s="1" t="s">
        <v>49</v>
      </c>
      <c r="AF172" s="1" t="s">
        <v>55</v>
      </c>
      <c r="AG172" s="1" t="s">
        <v>55</v>
      </c>
      <c r="AH172" s="1" t="s">
        <v>55</v>
      </c>
      <c r="AI172" s="1" t="s">
        <v>55</v>
      </c>
      <c r="AJ172" s="1" t="s">
        <v>55</v>
      </c>
      <c r="AK172" s="1" t="s">
        <v>61</v>
      </c>
      <c r="AL172" s="1" t="s">
        <v>733</v>
      </c>
    </row>
    <row r="173" spans="1:38" ht="14.25" customHeight="1">
      <c r="A173" s="1" t="s">
        <v>764</v>
      </c>
      <c r="B173" s="1" t="s">
        <v>765</v>
      </c>
      <c r="C173" s="1" t="s">
        <v>40</v>
      </c>
      <c r="D173" s="1" t="s">
        <v>41</v>
      </c>
      <c r="E173" s="1" t="s">
        <v>766</v>
      </c>
      <c r="F173" s="1" t="s">
        <v>715</v>
      </c>
      <c r="G173" s="1" t="s">
        <v>40</v>
      </c>
      <c r="H173" s="1" t="s">
        <v>44</v>
      </c>
      <c r="I173" s="1" t="s">
        <v>44</v>
      </c>
      <c r="J173" s="1" t="s">
        <v>45</v>
      </c>
      <c r="K173" s="1" t="s">
        <v>45</v>
      </c>
      <c r="L173" s="1" t="s">
        <v>767</v>
      </c>
      <c r="M173" s="1" t="s">
        <v>182</v>
      </c>
      <c r="N173" s="1" t="s">
        <v>48</v>
      </c>
      <c r="O173" s="1" t="s">
        <v>49</v>
      </c>
      <c r="P173" s="1" t="s">
        <v>717</v>
      </c>
      <c r="Q173" s="1" t="s">
        <v>51</v>
      </c>
      <c r="R173" s="1" t="s">
        <v>52</v>
      </c>
      <c r="S173" s="1" t="s">
        <v>64</v>
      </c>
      <c r="T173" s="1" t="s">
        <v>283</v>
      </c>
      <c r="U173" s="1" t="s">
        <v>730</v>
      </c>
      <c r="V173" s="1" t="s">
        <v>768</v>
      </c>
      <c r="W173" s="1" t="s">
        <v>49</v>
      </c>
      <c r="X173" s="1" t="s">
        <v>732</v>
      </c>
      <c r="Y173" s="1" t="s">
        <v>49</v>
      </c>
      <c r="Z173" s="1" t="s">
        <v>58</v>
      </c>
      <c r="AA173" s="1" t="s">
        <v>55</v>
      </c>
      <c r="AB173" s="1" t="s">
        <v>59</v>
      </c>
      <c r="AC173" s="1" t="s">
        <v>60</v>
      </c>
      <c r="AD173" s="1" t="s">
        <v>60</v>
      </c>
      <c r="AE173" s="1" t="s">
        <v>49</v>
      </c>
      <c r="AF173" s="1" t="s">
        <v>55</v>
      </c>
      <c r="AG173" s="1" t="s">
        <v>55</v>
      </c>
      <c r="AH173" s="1" t="s">
        <v>55</v>
      </c>
      <c r="AI173" s="1" t="s">
        <v>55</v>
      </c>
      <c r="AJ173" s="1" t="s">
        <v>55</v>
      </c>
      <c r="AK173" s="1" t="s">
        <v>61</v>
      </c>
      <c r="AL173" s="1" t="s">
        <v>733</v>
      </c>
    </row>
    <row r="174" spans="1:38" ht="14.25" customHeight="1">
      <c r="A174" s="1" t="s">
        <v>769</v>
      </c>
      <c r="B174" s="1" t="s">
        <v>765</v>
      </c>
      <c r="C174" s="1" t="s">
        <v>40</v>
      </c>
      <c r="D174" s="1" t="s">
        <v>41</v>
      </c>
      <c r="E174" s="1" t="s">
        <v>766</v>
      </c>
      <c r="F174" s="1" t="s">
        <v>715</v>
      </c>
      <c r="G174" s="1" t="s">
        <v>40</v>
      </c>
      <c r="H174" s="1" t="s">
        <v>44</v>
      </c>
      <c r="I174" s="1" t="s">
        <v>44</v>
      </c>
      <c r="J174" s="1" t="s">
        <v>45</v>
      </c>
      <c r="K174" s="1" t="s">
        <v>44</v>
      </c>
      <c r="L174" s="1" t="s">
        <v>770</v>
      </c>
      <c r="M174" s="1" t="s">
        <v>186</v>
      </c>
      <c r="N174" s="1" t="s">
        <v>48</v>
      </c>
      <c r="O174" s="1" t="s">
        <v>49</v>
      </c>
      <c r="P174" s="1" t="s">
        <v>717</v>
      </c>
      <c r="Q174" s="1" t="s">
        <v>51</v>
      </c>
      <c r="R174" s="1" t="s">
        <v>52</v>
      </c>
      <c r="S174" s="1" t="s">
        <v>64</v>
      </c>
      <c r="T174" s="1" t="s">
        <v>283</v>
      </c>
      <c r="U174" s="1" t="s">
        <v>730</v>
      </c>
      <c r="V174" s="1" t="s">
        <v>771</v>
      </c>
      <c r="W174" s="1" t="s">
        <v>49</v>
      </c>
      <c r="X174" s="1" t="s">
        <v>732</v>
      </c>
      <c r="Y174" s="1" t="s">
        <v>49</v>
      </c>
      <c r="Z174" s="1" t="s">
        <v>58</v>
      </c>
      <c r="AA174" s="1" t="s">
        <v>55</v>
      </c>
      <c r="AB174" s="1" t="s">
        <v>59</v>
      </c>
      <c r="AC174" s="1" t="s">
        <v>60</v>
      </c>
      <c r="AD174" s="1" t="s">
        <v>60</v>
      </c>
      <c r="AE174" s="1" t="s">
        <v>49</v>
      </c>
      <c r="AF174" s="1" t="s">
        <v>55</v>
      </c>
      <c r="AG174" s="1" t="s">
        <v>55</v>
      </c>
      <c r="AH174" s="1" t="s">
        <v>55</v>
      </c>
      <c r="AI174" s="1" t="s">
        <v>55</v>
      </c>
      <c r="AJ174" s="1" t="s">
        <v>55</v>
      </c>
      <c r="AK174" s="1" t="s">
        <v>61</v>
      </c>
      <c r="AL174" s="1" t="s">
        <v>733</v>
      </c>
    </row>
    <row r="175" spans="1:38" ht="14.25" customHeight="1">
      <c r="A175" s="1" t="s">
        <v>772</v>
      </c>
      <c r="B175" s="1" t="s">
        <v>765</v>
      </c>
      <c r="C175" s="1" t="s">
        <v>40</v>
      </c>
      <c r="D175" s="1" t="s">
        <v>41</v>
      </c>
      <c r="E175" s="1" t="s">
        <v>766</v>
      </c>
      <c r="F175" s="1" t="s">
        <v>715</v>
      </c>
      <c r="G175" s="1" t="s">
        <v>40</v>
      </c>
      <c r="H175" s="1" t="s">
        <v>44</v>
      </c>
      <c r="I175" s="1" t="s">
        <v>44</v>
      </c>
      <c r="J175" s="1" t="s">
        <v>45</v>
      </c>
      <c r="K175" s="1" t="s">
        <v>44</v>
      </c>
      <c r="L175" s="1" t="s">
        <v>773</v>
      </c>
      <c r="M175" s="1" t="s">
        <v>739</v>
      </c>
      <c r="N175" s="1" t="s">
        <v>48</v>
      </c>
      <c r="O175" s="1" t="s">
        <v>49</v>
      </c>
      <c r="P175" s="1" t="s">
        <v>717</v>
      </c>
      <c r="Q175" s="1" t="s">
        <v>51</v>
      </c>
      <c r="R175" s="1" t="s">
        <v>52</v>
      </c>
      <c r="S175" s="1" t="s">
        <v>64</v>
      </c>
      <c r="T175" s="1" t="s">
        <v>283</v>
      </c>
      <c r="U175" s="1" t="s">
        <v>730</v>
      </c>
      <c r="V175" s="1" t="s">
        <v>774</v>
      </c>
      <c r="W175" s="1" t="s">
        <v>49</v>
      </c>
      <c r="X175" s="1" t="s">
        <v>732</v>
      </c>
      <c r="Y175" s="1" t="s">
        <v>49</v>
      </c>
      <c r="Z175" s="1" t="s">
        <v>58</v>
      </c>
      <c r="AA175" s="1" t="s">
        <v>55</v>
      </c>
      <c r="AB175" s="1" t="s">
        <v>59</v>
      </c>
      <c r="AC175" s="1" t="s">
        <v>60</v>
      </c>
      <c r="AD175" s="1" t="s">
        <v>60</v>
      </c>
      <c r="AE175" s="1" t="s">
        <v>49</v>
      </c>
      <c r="AF175" s="1" t="s">
        <v>55</v>
      </c>
      <c r="AG175" s="1" t="s">
        <v>55</v>
      </c>
      <c r="AH175" s="1" t="s">
        <v>55</v>
      </c>
      <c r="AI175" s="1" t="s">
        <v>55</v>
      </c>
      <c r="AJ175" s="1" t="s">
        <v>55</v>
      </c>
      <c r="AK175" s="1" t="s">
        <v>61</v>
      </c>
      <c r="AL175" s="1" t="s">
        <v>733</v>
      </c>
    </row>
    <row r="176" spans="1:38" ht="14.25" customHeight="1">
      <c r="A176" s="1" t="s">
        <v>775</v>
      </c>
      <c r="B176" s="1" t="s">
        <v>776</v>
      </c>
      <c r="C176" s="1" t="s">
        <v>40</v>
      </c>
      <c r="D176" s="1" t="s">
        <v>41</v>
      </c>
      <c r="E176" s="1" t="s">
        <v>777</v>
      </c>
      <c r="F176" s="1" t="s">
        <v>715</v>
      </c>
      <c r="G176" s="1" t="s">
        <v>40</v>
      </c>
      <c r="H176" s="1" t="s">
        <v>44</v>
      </c>
      <c r="I176" s="1" t="s">
        <v>44</v>
      </c>
      <c r="J176" s="1" t="s">
        <v>45</v>
      </c>
      <c r="K176" s="1" t="s">
        <v>45</v>
      </c>
      <c r="L176" s="1" t="s">
        <v>778</v>
      </c>
      <c r="M176" s="1" t="s">
        <v>303</v>
      </c>
      <c r="N176" s="1" t="s">
        <v>48</v>
      </c>
      <c r="O176" s="1" t="s">
        <v>49</v>
      </c>
      <c r="P176" s="1" t="s">
        <v>717</v>
      </c>
      <c r="Q176" s="1" t="s">
        <v>51</v>
      </c>
      <c r="R176" s="1" t="s">
        <v>52</v>
      </c>
      <c r="S176" s="1" t="s">
        <v>64</v>
      </c>
      <c r="T176" s="1" t="s">
        <v>283</v>
      </c>
      <c r="U176" s="1" t="s">
        <v>779</v>
      </c>
      <c r="V176" s="1" t="s">
        <v>780</v>
      </c>
      <c r="W176" s="1" t="s">
        <v>49</v>
      </c>
      <c r="X176" s="1" t="s">
        <v>732</v>
      </c>
      <c r="Y176" s="1" t="s">
        <v>49</v>
      </c>
      <c r="Z176" s="1" t="s">
        <v>58</v>
      </c>
      <c r="AA176" s="1" t="s">
        <v>55</v>
      </c>
      <c r="AB176" s="1" t="s">
        <v>59</v>
      </c>
      <c r="AC176" s="1" t="s">
        <v>60</v>
      </c>
      <c r="AD176" s="1" t="s">
        <v>60</v>
      </c>
      <c r="AE176" s="1" t="s">
        <v>49</v>
      </c>
      <c r="AF176" s="1" t="s">
        <v>55</v>
      </c>
      <c r="AG176" s="1" t="s">
        <v>55</v>
      </c>
      <c r="AH176" s="1" t="s">
        <v>55</v>
      </c>
      <c r="AI176" s="1" t="s">
        <v>55</v>
      </c>
      <c r="AJ176" s="1" t="s">
        <v>55</v>
      </c>
      <c r="AK176" s="1" t="s">
        <v>61</v>
      </c>
      <c r="AL176" s="1" t="s">
        <v>733</v>
      </c>
    </row>
    <row r="177" spans="1:38" ht="14.25" customHeight="1">
      <c r="A177" s="1" t="s">
        <v>781</v>
      </c>
      <c r="B177" s="1" t="s">
        <v>776</v>
      </c>
      <c r="C177" s="1" t="s">
        <v>40</v>
      </c>
      <c r="D177" s="1" t="s">
        <v>41</v>
      </c>
      <c r="E177" s="1" t="s">
        <v>777</v>
      </c>
      <c r="F177" s="1" t="s">
        <v>715</v>
      </c>
      <c r="G177" s="1" t="s">
        <v>40</v>
      </c>
      <c r="H177" s="1" t="s">
        <v>44</v>
      </c>
      <c r="I177" s="1" t="s">
        <v>44</v>
      </c>
      <c r="J177" s="1" t="s">
        <v>45</v>
      </c>
      <c r="K177" s="1" t="s">
        <v>45</v>
      </c>
      <c r="L177" s="1" t="s">
        <v>782</v>
      </c>
      <c r="M177" s="1" t="s">
        <v>288</v>
      </c>
      <c r="N177" s="1" t="s">
        <v>48</v>
      </c>
      <c r="O177" s="1" t="s">
        <v>49</v>
      </c>
      <c r="P177" s="1" t="s">
        <v>717</v>
      </c>
      <c r="Q177" s="1" t="s">
        <v>51</v>
      </c>
      <c r="R177" s="1" t="s">
        <v>52</v>
      </c>
      <c r="S177" s="1" t="s">
        <v>64</v>
      </c>
      <c r="T177" s="1" t="s">
        <v>283</v>
      </c>
      <c r="U177" s="1" t="s">
        <v>779</v>
      </c>
      <c r="V177" s="1" t="s">
        <v>783</v>
      </c>
      <c r="W177" s="1" t="s">
        <v>49</v>
      </c>
      <c r="X177" s="1" t="s">
        <v>732</v>
      </c>
      <c r="Y177" s="1" t="s">
        <v>49</v>
      </c>
      <c r="Z177" s="1" t="s">
        <v>58</v>
      </c>
      <c r="AA177" s="1" t="s">
        <v>55</v>
      </c>
      <c r="AB177" s="1" t="s">
        <v>59</v>
      </c>
      <c r="AC177" s="1" t="s">
        <v>60</v>
      </c>
      <c r="AD177" s="1" t="s">
        <v>60</v>
      </c>
      <c r="AE177" s="1" t="s">
        <v>49</v>
      </c>
      <c r="AF177" s="1" t="s">
        <v>55</v>
      </c>
      <c r="AG177" s="1" t="s">
        <v>55</v>
      </c>
      <c r="AH177" s="1" t="s">
        <v>55</v>
      </c>
      <c r="AI177" s="1" t="s">
        <v>55</v>
      </c>
      <c r="AJ177" s="1" t="s">
        <v>55</v>
      </c>
      <c r="AK177" s="1" t="s">
        <v>61</v>
      </c>
      <c r="AL177" s="1" t="s">
        <v>733</v>
      </c>
    </row>
    <row r="178" spans="1:38" ht="14.25" customHeight="1">
      <c r="A178" s="1" t="s">
        <v>784</v>
      </c>
      <c r="B178" s="1" t="s">
        <v>785</v>
      </c>
      <c r="C178" s="1" t="s">
        <v>40</v>
      </c>
      <c r="D178" s="1" t="s">
        <v>41</v>
      </c>
      <c r="E178" s="1" t="s">
        <v>786</v>
      </c>
      <c r="F178" s="1" t="s">
        <v>715</v>
      </c>
      <c r="G178" s="1" t="s">
        <v>40</v>
      </c>
      <c r="H178" s="1" t="s">
        <v>44</v>
      </c>
      <c r="I178" s="1" t="s">
        <v>44</v>
      </c>
      <c r="J178" s="1" t="s">
        <v>45</v>
      </c>
      <c r="K178" s="1" t="b">
        <v>0</v>
      </c>
      <c r="L178" s="1" t="s">
        <v>787</v>
      </c>
      <c r="M178" s="1" t="s">
        <v>303</v>
      </c>
      <c r="N178" s="1" t="s">
        <v>48</v>
      </c>
      <c r="O178" s="1" t="s">
        <v>49</v>
      </c>
      <c r="P178" s="1" t="s">
        <v>717</v>
      </c>
      <c r="Q178" s="1" t="s">
        <v>51</v>
      </c>
      <c r="R178" s="1" t="s">
        <v>52</v>
      </c>
      <c r="S178" s="1" t="s">
        <v>64</v>
      </c>
      <c r="T178" s="1" t="s">
        <v>283</v>
      </c>
      <c r="U178" s="1" t="s">
        <v>779</v>
      </c>
      <c r="V178" s="1" t="s">
        <v>788</v>
      </c>
      <c r="W178" s="1" t="s">
        <v>49</v>
      </c>
      <c r="X178" s="1" t="s">
        <v>732</v>
      </c>
      <c r="Y178" s="1" t="s">
        <v>49</v>
      </c>
      <c r="Z178" s="1" t="s">
        <v>58</v>
      </c>
      <c r="AA178" s="1" t="s">
        <v>55</v>
      </c>
      <c r="AB178" s="1" t="s">
        <v>59</v>
      </c>
      <c r="AC178" s="1" t="s">
        <v>60</v>
      </c>
      <c r="AD178" s="1" t="s">
        <v>60</v>
      </c>
      <c r="AE178" s="1" t="s">
        <v>49</v>
      </c>
      <c r="AF178" s="1" t="s">
        <v>55</v>
      </c>
      <c r="AG178" s="1" t="s">
        <v>55</v>
      </c>
      <c r="AH178" s="1" t="s">
        <v>55</v>
      </c>
      <c r="AI178" s="1" t="s">
        <v>55</v>
      </c>
      <c r="AJ178" s="1" t="s">
        <v>55</v>
      </c>
      <c r="AK178" s="1" t="s">
        <v>61</v>
      </c>
      <c r="AL178" s="1" t="s">
        <v>733</v>
      </c>
    </row>
    <row r="179" spans="1:38" ht="14.25" customHeight="1">
      <c r="A179" s="1" t="s">
        <v>789</v>
      </c>
      <c r="B179" s="1" t="s">
        <v>785</v>
      </c>
      <c r="C179" s="1" t="s">
        <v>40</v>
      </c>
      <c r="D179" s="1" t="s">
        <v>41</v>
      </c>
      <c r="E179" s="1" t="s">
        <v>786</v>
      </c>
      <c r="F179" s="1" t="s">
        <v>715</v>
      </c>
      <c r="G179" s="1" t="s">
        <v>40</v>
      </c>
      <c r="H179" s="1" t="s">
        <v>44</v>
      </c>
      <c r="I179" s="1" t="s">
        <v>44</v>
      </c>
      <c r="J179" s="1" t="s">
        <v>45</v>
      </c>
      <c r="K179" s="1" t="b">
        <v>0</v>
      </c>
      <c r="L179" s="1" t="s">
        <v>790</v>
      </c>
      <c r="M179" s="1" t="s">
        <v>288</v>
      </c>
      <c r="N179" s="1" t="s">
        <v>48</v>
      </c>
      <c r="O179" s="1" t="s">
        <v>49</v>
      </c>
      <c r="P179" s="1" t="s">
        <v>717</v>
      </c>
      <c r="Q179" s="1" t="s">
        <v>51</v>
      </c>
      <c r="R179" s="1" t="s">
        <v>52</v>
      </c>
      <c r="S179" s="1" t="s">
        <v>64</v>
      </c>
      <c r="T179" s="1" t="s">
        <v>283</v>
      </c>
      <c r="U179" s="1" t="s">
        <v>779</v>
      </c>
      <c r="V179" s="1" t="s">
        <v>791</v>
      </c>
      <c r="W179" s="1" t="s">
        <v>49</v>
      </c>
      <c r="X179" s="1" t="s">
        <v>732</v>
      </c>
      <c r="Y179" s="1" t="s">
        <v>49</v>
      </c>
      <c r="Z179" s="1" t="s">
        <v>58</v>
      </c>
      <c r="AA179" s="1" t="s">
        <v>55</v>
      </c>
      <c r="AB179" s="1" t="s">
        <v>59</v>
      </c>
      <c r="AC179" s="1" t="s">
        <v>60</v>
      </c>
      <c r="AD179" s="1" t="s">
        <v>60</v>
      </c>
      <c r="AE179" s="1" t="s">
        <v>49</v>
      </c>
      <c r="AF179" s="1" t="s">
        <v>55</v>
      </c>
      <c r="AG179" s="1" t="s">
        <v>55</v>
      </c>
      <c r="AH179" s="1" t="s">
        <v>55</v>
      </c>
      <c r="AI179" s="1" t="s">
        <v>55</v>
      </c>
      <c r="AJ179" s="1" t="s">
        <v>55</v>
      </c>
      <c r="AK179" s="1" t="s">
        <v>61</v>
      </c>
      <c r="AL179" s="1" t="s">
        <v>733</v>
      </c>
    </row>
    <row r="180" spans="1:38" ht="14.25" customHeight="1"/>
    <row r="181" spans="1:38" ht="14.25" customHeight="1"/>
    <row r="182" spans="1:38" ht="14.25" customHeight="1"/>
    <row r="183" spans="1:38" ht="14.25" customHeight="1"/>
    <row r="184" spans="1:38" ht="14.25" customHeight="1"/>
    <row r="185" spans="1:38" ht="14.25" customHeight="1"/>
    <row r="186" spans="1:38" ht="14.25" customHeight="1"/>
    <row r="187" spans="1:38" ht="14.25" customHeight="1"/>
    <row r="188" spans="1:38" ht="14.25" customHeight="1"/>
    <row r="189" spans="1:38" ht="14.25" customHeight="1"/>
    <row r="190" spans="1:38" ht="14.25" customHeight="1"/>
    <row r="191" spans="1:38" ht="14.25" customHeight="1"/>
    <row r="192" spans="1:38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A1:AL179"/>
  <conditionalFormatting sqref="J1">
    <cfRule type="cellIs" dxfId="18" priority="1" operator="equal">
      <formula>"FALSE"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opLeftCell="E1" workbookViewId="0">
      <pane ySplit="7" topLeftCell="A8" activePane="bottomLeft" state="frozen"/>
      <selection pane="bottomLeft" activeCell="N8" sqref="N8"/>
    </sheetView>
  </sheetViews>
  <sheetFormatPr defaultColWidth="14.44140625" defaultRowHeight="15" customHeight="1"/>
  <cols>
    <col min="1" max="1" width="14.33203125" customWidth="1"/>
    <col min="2" max="2" width="31.6640625" customWidth="1"/>
    <col min="3" max="4" width="8.6640625" customWidth="1"/>
    <col min="5" max="5" width="16.88671875" customWidth="1"/>
    <col min="6" max="6" width="13.6640625" customWidth="1"/>
    <col min="7" max="7" width="21" customWidth="1"/>
    <col min="8" max="11" width="13.6640625" customWidth="1"/>
    <col min="12" max="13" width="9.6640625" customWidth="1"/>
    <col min="14" max="16" width="18.33203125" customWidth="1"/>
    <col min="17" max="17" width="25.33203125" customWidth="1"/>
    <col min="18" max="18" width="17.109375" customWidth="1"/>
    <col min="19" max="22" width="8.6640625" customWidth="1"/>
    <col min="23" max="23" width="8.88671875" customWidth="1"/>
    <col min="24" max="25" width="12.88671875" customWidth="1"/>
    <col min="26" max="27" width="14.33203125" customWidth="1"/>
    <col min="28" max="28" width="13.109375" customWidth="1"/>
    <col min="29" max="29" width="18" customWidth="1"/>
  </cols>
  <sheetData>
    <row r="1" spans="1:29" ht="14.25" customHeight="1">
      <c r="E1" s="2"/>
      <c r="F1" s="2" t="s">
        <v>792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B1" s="4"/>
      <c r="AC1" s="4"/>
    </row>
    <row r="2" spans="1:29" ht="14.25" customHeight="1">
      <c r="E2" s="2" t="s">
        <v>793</v>
      </c>
      <c r="F2" s="2" t="s">
        <v>743</v>
      </c>
      <c r="G2" s="2" t="s">
        <v>766</v>
      </c>
      <c r="H2" s="2" t="s">
        <v>786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  <c r="AB2" s="4"/>
      <c r="AC2" s="4"/>
    </row>
    <row r="3" spans="1:29" ht="14.25" customHeight="1">
      <c r="E3" s="2" t="s">
        <v>794</v>
      </c>
      <c r="F3" s="2" t="s">
        <v>795</v>
      </c>
      <c r="G3" s="2" t="s">
        <v>796</v>
      </c>
      <c r="H3" s="2" t="s">
        <v>797</v>
      </c>
      <c r="I3" s="2" t="s">
        <v>798</v>
      </c>
      <c r="J3" s="2" t="s">
        <v>728</v>
      </c>
      <c r="K3" s="2" t="s">
        <v>755</v>
      </c>
      <c r="L3" s="2" t="s">
        <v>714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/>
      <c r="AB3" s="4"/>
      <c r="AC3" s="4"/>
    </row>
    <row r="4" spans="1:29" ht="14.25" customHeight="1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3"/>
      <c r="AB4" s="4"/>
      <c r="AC4" s="4"/>
    </row>
    <row r="5" spans="1:29" ht="14.25" customHeight="1">
      <c r="E5" s="4"/>
      <c r="F5" s="4"/>
      <c r="J5" s="4"/>
      <c r="K5" s="5"/>
      <c r="N5" s="4"/>
      <c r="O5" s="5"/>
      <c r="P5" s="5"/>
      <c r="R5" s="4"/>
      <c r="W5" s="4"/>
      <c r="X5" s="4"/>
      <c r="Y5" s="4"/>
      <c r="Z5" s="3"/>
      <c r="AB5" s="4"/>
      <c r="AC5" s="4"/>
    </row>
    <row r="6" spans="1:29" ht="14.25" customHeight="1">
      <c r="A6" s="6"/>
      <c r="B6" s="6" t="s">
        <v>799</v>
      </c>
      <c r="C6" s="6"/>
      <c r="D6" s="6"/>
      <c r="E6" s="7" t="s">
        <v>800</v>
      </c>
      <c r="F6" s="7" t="s">
        <v>800</v>
      </c>
      <c r="G6" s="6" t="s">
        <v>801</v>
      </c>
      <c r="H6" s="6"/>
      <c r="I6" s="6"/>
      <c r="J6" s="7" t="s">
        <v>800</v>
      </c>
      <c r="K6" s="8"/>
      <c r="L6" s="6"/>
      <c r="M6" s="6"/>
      <c r="N6" s="7" t="s">
        <v>802</v>
      </c>
      <c r="O6" s="8"/>
      <c r="P6" s="8"/>
      <c r="Q6" s="6"/>
      <c r="R6" s="7" t="s">
        <v>803</v>
      </c>
      <c r="S6" s="6"/>
      <c r="T6" s="6"/>
      <c r="U6" s="6"/>
      <c r="V6" s="6"/>
      <c r="W6" s="7" t="s">
        <v>800</v>
      </c>
      <c r="X6" s="7" t="s">
        <v>804</v>
      </c>
      <c r="Y6" s="7" t="s">
        <v>800</v>
      </c>
      <c r="Z6" s="6"/>
      <c r="AA6" s="6"/>
      <c r="AB6" s="7" t="s">
        <v>805</v>
      </c>
      <c r="AC6" s="7" t="s">
        <v>806</v>
      </c>
    </row>
    <row r="7" spans="1:29" ht="14.25" customHeight="1">
      <c r="A7" s="9" t="s">
        <v>0</v>
      </c>
      <c r="B7" s="9" t="s">
        <v>1</v>
      </c>
      <c r="C7" s="9" t="s">
        <v>2</v>
      </c>
      <c r="D7" s="9" t="s">
        <v>3</v>
      </c>
      <c r="E7" s="10" t="s">
        <v>807</v>
      </c>
      <c r="F7" s="10" t="s">
        <v>808</v>
      </c>
      <c r="G7" s="9" t="s">
        <v>4</v>
      </c>
      <c r="H7" s="9" t="s">
        <v>5</v>
      </c>
      <c r="I7" s="9" t="s">
        <v>7</v>
      </c>
      <c r="J7" s="10" t="s">
        <v>809</v>
      </c>
      <c r="K7" s="9" t="s">
        <v>10</v>
      </c>
      <c r="L7" s="9" t="s">
        <v>810</v>
      </c>
      <c r="M7" s="9" t="s">
        <v>811</v>
      </c>
      <c r="N7" s="10" t="s">
        <v>10</v>
      </c>
      <c r="O7" s="9" t="s">
        <v>12</v>
      </c>
      <c r="P7" s="9" t="s">
        <v>13</v>
      </c>
      <c r="Q7" s="9" t="s">
        <v>812</v>
      </c>
      <c r="R7" s="10" t="s">
        <v>12</v>
      </c>
      <c r="S7" s="9" t="s">
        <v>27</v>
      </c>
      <c r="T7" s="9" t="s">
        <v>28</v>
      </c>
      <c r="U7" s="9" t="s">
        <v>29</v>
      </c>
      <c r="V7" s="9" t="s">
        <v>30</v>
      </c>
      <c r="W7" s="10" t="s">
        <v>813</v>
      </c>
      <c r="X7" s="10" t="s">
        <v>814</v>
      </c>
      <c r="Y7" s="10" t="s">
        <v>815</v>
      </c>
      <c r="Z7" s="9" t="s">
        <v>33</v>
      </c>
      <c r="AA7" s="9" t="s">
        <v>816</v>
      </c>
      <c r="AB7" s="10" t="s">
        <v>817</v>
      </c>
      <c r="AC7" s="10" t="s">
        <v>818</v>
      </c>
    </row>
    <row r="8" spans="1:29" ht="14.25" customHeight="1">
      <c r="A8" s="1" t="str">
        <f>ProductCatalog!A2</f>
        <v>EF-GF721TBEGWW</v>
      </c>
      <c r="B8" s="1" t="str">
        <f>VLOOKUP(A8,ProductCatalog!$A$1:$BE$181,MATCH(B$7,ProductCatalog!$A$1:$AR$1,0),0)</f>
        <v xml:space="preserve"> Galaxy Z Flip4 Silicone Cover with Strap</v>
      </c>
      <c r="C8" s="1" t="str">
        <f>VLOOKUP(A8,ProductCatalog!$A$1:$BE$181,MATCH(C$7,ProductCatalog!$A$1:$AR$1,0),0)</f>
        <v>APPROVED</v>
      </c>
      <c r="D8" s="1" t="str">
        <f>VLOOKUP(A8,ProductCatalog!$A$1:$BE$181,MATCH(D$7,ProductCatalog!$A$1:$AR$1,0),0)</f>
        <v>PDP_NOT_AVAILABLE</v>
      </c>
      <c r="E8" s="4" t="str">
        <f t="shared" ref="E8:E217" si="0">IF(C8="","",IF(C8="UNAPPROVED","TRUE",IF(C8="CHECK","TRUE","FALSE")))</f>
        <v>FALSE</v>
      </c>
      <c r="F8" s="4" t="str">
        <f t="shared" ref="F8:F196" si="1">IF(D8="","",IF(D8="PURCHASABLE","TRUE","FALSE"))</f>
        <v>FALSE</v>
      </c>
      <c r="G8" s="1" t="str">
        <f>VLOOKUP(A8,ProductCatalog!$A$1:$BE$181,MATCH(G$7,ProductCatalog!$A$1:$AR$1,0),0)</f>
        <v>EF-GF721T</v>
      </c>
      <c r="H8" s="1" t="str">
        <f>VLOOKUP(A8,ProductCatalog!$A$1:$BE$181,MATCH(H$7,ProductCatalog!$A$1:$AR$1,0),0)</f>
        <v>AEM_ACCESSORIES</v>
      </c>
      <c r="I8" s="1" t="str">
        <f>VLOOKUP(A8,ProductCatalog!$A$1:$BE$181,MATCH(I$7,ProductCatalog!$A$1:$AR$1,0),0)</f>
        <v>false</v>
      </c>
      <c r="J8" s="4" t="str">
        <f t="shared" ref="J8:J217" si="2">IF(S8=" NORMAL",IF(I8="false","TRUE",FALSE),IF(I8="true","TRUE",FALSE))</f>
        <v>TRUE</v>
      </c>
      <c r="K8" s="1" t="str">
        <f>VLOOKUP(A8,ProductCatalog!$A$1:$BE$181,MATCH(K$7,ProductCatalog!$A$1:$AR$1,0),0)</f>
        <v>true</v>
      </c>
      <c r="L8" s="1" t="str">
        <f t="shared" ref="L8:L217" si="3">IF(K8="","",IF(K8="TRUE","main","variant"))</f>
        <v>main</v>
      </c>
      <c r="M8" s="1">
        <f t="shared" ref="M8:M217" si="4">IF(G8="","",COUNTIF($G$8:G8,G8))</f>
        <v>1</v>
      </c>
      <c r="N8" s="4" t="str">
        <f t="shared" ref="N8:N211" si="5">IF(ISNA(M9),COUNTIFS($G$8:G8,G8,$L$8:L8,"main"),IF(M9=1,COUNTIFS($G$8:G8,G8,$L$8:L8,"main")," "))</f>
        <v xml:space="preserve"> </v>
      </c>
      <c r="O8" s="1" t="str">
        <f>VLOOKUP(A8,ProductCatalog!$A$1:$BE$181,MATCH(O$7,ProductCatalog!$A$1:$AR$1,0),0)</f>
        <v>BLACK</v>
      </c>
      <c r="P8" s="1" t="str">
        <f>VLOOKUP(A8,ProductCatalog!$A$1:$BE$181,MATCH(P$7,ProductCatalog!$A$1:$AR$1,0),0)</f>
        <v xml:space="preserve"> 1</v>
      </c>
      <c r="Q8" s="1" t="str">
        <f t="shared" ref="Q8:Q217" si="6">G8&amp;O8&amp;P8</f>
        <v>EF-GF721TBLACK 1</v>
      </c>
      <c r="R8" s="4">
        <f t="shared" ref="R8:R217" si="7">IF(Q8="","",COUNTIF(Q:Q,Q8))</f>
        <v>1</v>
      </c>
      <c r="S8" s="1" t="str">
        <f>VLOOKUP(A8,ProductCatalog!$A$1:$BE$181,MATCH(S$7,ProductCatalog!$A$1:$AR$1,0),0)</f>
        <v xml:space="preserve"> NORMAL</v>
      </c>
      <c r="T8" s="1" t="str">
        <f>VLOOKUP(A8,ProductCatalog!$A$1:$BE$181,MATCH(T$7,ProductCatalog!$A$1:$AR$1,0),0)</f>
        <v xml:space="preserve"> null</v>
      </c>
      <c r="U8" s="1" t="str">
        <f>VLOOKUP(A8,ProductCatalog!$A$1:$BE$181,MATCH(U$7,ProductCatalog!$A$1:$AR$1,0),0)</f>
        <v xml:space="preserve"> null</v>
      </c>
      <c r="V8" s="1" t="str">
        <f>VLOOKUP(A8,ProductCatalog!$A$1:$BE$181,MATCH(V$7,ProductCatalog!$A$1:$AR$1,0),0)</f>
        <v xml:space="preserve"> false</v>
      </c>
      <c r="W8" s="4" t="b">
        <f t="shared" ref="W8:W217" si="8">IF(S8=" NORMAL",IF(T8=" null",TRUE,FALSE),IF(T8=" CUSTOM",TRUE,FALSE))</f>
        <v>1</v>
      </c>
      <c r="X8" s="4" t="b">
        <f t="shared" ref="X8:X217" si="9">IF(S8=" NORMAL",IF(U8=" null",TRUE,FALSE),IF(U8=" 21",TRUE,FALSE))</f>
        <v>1</v>
      </c>
      <c r="Y8" s="4" t="b">
        <f t="shared" ref="Y8:Y207" si="10">IF(S8=" NORMAL",IF(V8=" false",TRUE,FALSE),IF(V8=" true",TRUE,FALSE))</f>
        <v>1</v>
      </c>
      <c r="Z8" s="3" t="str">
        <f>VLOOKUP(A8,ProductCatalog!$A$1:$BE$181,MATCH(Z$7,ProductCatalog!$A$1:$AR$1,0),0)</f>
        <v xml:space="preserve"> </v>
      </c>
      <c r="AA8" s="1" t="str">
        <f t="shared" ref="AA8:AA216" si="11">IF(ISNUMBER(MATCH(G8,$F$2:$X$2,0))," IMEI",IF(ISNUMBER(MATCH(G8,$F$3:$X$3,0))," SERIALNO"," "))</f>
        <v xml:space="preserve"> </v>
      </c>
      <c r="AB8" s="4" t="str">
        <f t="shared" ref="AB8:AB217" si="12">IF(TEXT(Z8,0)=TEXT(AA8,0),"TRUE","FALSE")</f>
        <v>TRUE</v>
      </c>
      <c r="AC8" s="4" t="b">
        <f>IF(ISNUMBER(MATCH(A8,'AEM register'!$C:$C,0)),TRUE,FALSE)</f>
        <v>0</v>
      </c>
    </row>
    <row r="9" spans="1:29" ht="14.25" customHeight="1">
      <c r="A9" s="1" t="str">
        <f>ProductCatalog!A3</f>
        <v>EF-GF721TPEGWW</v>
      </c>
      <c r="B9" s="1" t="str">
        <f>VLOOKUP(A9,ProductCatalog!$A$1:$BE$181,MATCH(B$7,ProductCatalog!$A$1:$AR$1,0),0)</f>
        <v xml:space="preserve"> null</v>
      </c>
      <c r="C9" s="1" t="str">
        <f>VLOOKUP(A9,ProductCatalog!$A$1:$BE$181,MATCH(C$7,ProductCatalog!$A$1:$AR$1,0),0)</f>
        <v>APPROVED</v>
      </c>
      <c r="D9" s="1" t="str">
        <f>VLOOKUP(A9,ProductCatalog!$A$1:$BE$181,MATCH(D$7,ProductCatalog!$A$1:$AR$1,0),0)</f>
        <v>PDP_NOT_AVAILABLE</v>
      </c>
      <c r="E9" s="4" t="str">
        <f t="shared" si="0"/>
        <v>FALSE</v>
      </c>
      <c r="F9" s="4" t="str">
        <f t="shared" si="1"/>
        <v>FALSE</v>
      </c>
      <c r="G9" s="1" t="str">
        <f>VLOOKUP(A9,ProductCatalog!$A$1:$BE$181,MATCH(G$7,ProductCatalog!$A$1:$AR$1,0),0)</f>
        <v>EF-GF721T</v>
      </c>
      <c r="H9" s="1" t="str">
        <f>VLOOKUP(A9,ProductCatalog!$A$1:$BE$181,MATCH(H$7,ProductCatalog!$A$1:$AR$1,0),0)</f>
        <v>AEM_ACCESSORIES</v>
      </c>
      <c r="I9" s="1" t="str">
        <f>VLOOKUP(A9,ProductCatalog!$A$1:$BE$181,MATCH(I$7,ProductCatalog!$A$1:$AR$1,0),0)</f>
        <v>false</v>
      </c>
      <c r="J9" s="4" t="str">
        <f t="shared" si="2"/>
        <v>TRUE</v>
      </c>
      <c r="K9" s="1" t="str">
        <f>VLOOKUP(A9,ProductCatalog!$A$1:$BE$181,MATCH(K$7,ProductCatalog!$A$1:$AR$1,0),0)</f>
        <v>false</v>
      </c>
      <c r="L9" s="1" t="str">
        <f t="shared" si="3"/>
        <v>variant</v>
      </c>
      <c r="M9" s="1">
        <f t="shared" si="4"/>
        <v>2</v>
      </c>
      <c r="N9" s="4" t="str">
        <f t="shared" si="5"/>
        <v xml:space="preserve"> </v>
      </c>
      <c r="O9" s="1" t="str">
        <f>VLOOKUP(A9,ProductCatalog!$A$1:$BE$181,MATCH(O$7,ProductCatalog!$A$1:$AR$1,0),0)</f>
        <v xml:space="preserve"> </v>
      </c>
      <c r="P9" s="1" t="str">
        <f>VLOOKUP(A9,ProductCatalog!$A$1:$BE$181,MATCH(P$7,ProductCatalog!$A$1:$AR$1,0),0)</f>
        <v xml:space="preserve"> 1</v>
      </c>
      <c r="Q9" s="1" t="str">
        <f t="shared" si="6"/>
        <v>EF-GF721T  1</v>
      </c>
      <c r="R9" s="4">
        <f t="shared" si="7"/>
        <v>1</v>
      </c>
      <c r="S9" s="1" t="str">
        <f>VLOOKUP(A9,ProductCatalog!$A$1:$BE$181,MATCH(S$7,ProductCatalog!$A$1:$AR$1,0),0)</f>
        <v xml:space="preserve"> NORMAL</v>
      </c>
      <c r="T9" s="1" t="str">
        <f>VLOOKUP(A9,ProductCatalog!$A$1:$BE$181,MATCH(T$7,ProductCatalog!$A$1:$AR$1,0),0)</f>
        <v xml:space="preserve"> null</v>
      </c>
      <c r="U9" s="1" t="str">
        <f>VLOOKUP(A9,ProductCatalog!$A$1:$BE$181,MATCH(U$7,ProductCatalog!$A$1:$AR$1,0),0)</f>
        <v xml:space="preserve"> null</v>
      </c>
      <c r="V9" s="1" t="str">
        <f>VLOOKUP(A9,ProductCatalog!$A$1:$BE$181,MATCH(V$7,ProductCatalog!$A$1:$AR$1,0),0)</f>
        <v xml:space="preserve"> false</v>
      </c>
      <c r="W9" s="4" t="b">
        <f t="shared" si="8"/>
        <v>1</v>
      </c>
      <c r="X9" s="4" t="b">
        <f t="shared" si="9"/>
        <v>1</v>
      </c>
      <c r="Y9" s="4" t="b">
        <f t="shared" si="10"/>
        <v>1</v>
      </c>
      <c r="Z9" s="3" t="str">
        <f>VLOOKUP(A9,ProductCatalog!$A$1:$BE$181,MATCH(Z$7,ProductCatalog!$A$1:$AR$1,0),0)</f>
        <v xml:space="preserve"> </v>
      </c>
      <c r="AA9" s="1" t="str">
        <f t="shared" si="11"/>
        <v xml:space="preserve"> </v>
      </c>
      <c r="AB9" s="4" t="str">
        <f t="shared" si="12"/>
        <v>TRUE</v>
      </c>
      <c r="AC9" s="4" t="b">
        <f>IF(ISNUMBER(MATCH(A9,'AEM register'!$C:$C,0)),TRUE,FALSE)</f>
        <v>0</v>
      </c>
    </row>
    <row r="10" spans="1:29" ht="14.25" customHeight="1">
      <c r="A10" s="1" t="str">
        <f>ProductCatalog!A4</f>
        <v>EF-GF721TWEGWW</v>
      </c>
      <c r="B10" s="1" t="str">
        <f>VLOOKUP(A10,ProductCatalog!$A$1:$BE$181,MATCH(B$7,ProductCatalog!$A$1:$AR$1,0),0)</f>
        <v xml:space="preserve"> Galaxy Z Flip4 Silicone Cover with Strap</v>
      </c>
      <c r="C10" s="1" t="str">
        <f>VLOOKUP(A10,ProductCatalog!$A$1:$BE$181,MATCH(C$7,ProductCatalog!$A$1:$AR$1,0),0)</f>
        <v>APPROVED</v>
      </c>
      <c r="D10" s="1" t="str">
        <f>VLOOKUP(A10,ProductCatalog!$A$1:$BE$181,MATCH(D$7,ProductCatalog!$A$1:$AR$1,0),0)</f>
        <v>PDP_NOT_AVAILABLE</v>
      </c>
      <c r="E10" s="4" t="str">
        <f t="shared" si="0"/>
        <v>FALSE</v>
      </c>
      <c r="F10" s="4" t="str">
        <f t="shared" si="1"/>
        <v>FALSE</v>
      </c>
      <c r="G10" s="1" t="str">
        <f>VLOOKUP(A10,ProductCatalog!$A$1:$BE$181,MATCH(G$7,ProductCatalog!$A$1:$AR$1,0),0)</f>
        <v>EF-GF721T</v>
      </c>
      <c r="H10" s="1" t="str">
        <f>VLOOKUP(A10,ProductCatalog!$A$1:$BE$181,MATCH(H$7,ProductCatalog!$A$1:$AR$1,0),0)</f>
        <v>AEM_ACCESSORIES</v>
      </c>
      <c r="I10" s="1" t="str">
        <f>VLOOKUP(A10,ProductCatalog!$A$1:$BE$181,MATCH(I$7,ProductCatalog!$A$1:$AR$1,0),0)</f>
        <v>false</v>
      </c>
      <c r="J10" s="4" t="str">
        <f t="shared" si="2"/>
        <v>TRUE</v>
      </c>
      <c r="K10" s="1" t="str">
        <f>VLOOKUP(A10,ProductCatalog!$A$1:$BE$181,MATCH(K$7,ProductCatalog!$A$1:$AR$1,0),0)</f>
        <v>false</v>
      </c>
      <c r="L10" s="1" t="str">
        <f t="shared" si="3"/>
        <v>variant</v>
      </c>
      <c r="M10" s="1">
        <f t="shared" si="4"/>
        <v>3</v>
      </c>
      <c r="N10" s="4">
        <f t="shared" si="5"/>
        <v>1</v>
      </c>
      <c r="O10" s="1" t="str">
        <f>VLOOKUP(A10,ProductCatalog!$A$1:$BE$181,MATCH(O$7,ProductCatalog!$A$1:$AR$1,0),0)</f>
        <v>WHITE</v>
      </c>
      <c r="P10" s="1" t="str">
        <f>VLOOKUP(A10,ProductCatalog!$A$1:$BE$181,MATCH(P$7,ProductCatalog!$A$1:$AR$1,0),0)</f>
        <v xml:space="preserve"> 1</v>
      </c>
      <c r="Q10" s="1" t="str">
        <f t="shared" si="6"/>
        <v>EF-GF721TWHITE 1</v>
      </c>
      <c r="R10" s="4">
        <f t="shared" si="7"/>
        <v>1</v>
      </c>
      <c r="S10" s="1" t="str">
        <f>VLOOKUP(A10,ProductCatalog!$A$1:$BE$181,MATCH(S$7,ProductCatalog!$A$1:$AR$1,0),0)</f>
        <v xml:space="preserve"> NORMAL</v>
      </c>
      <c r="T10" s="1" t="str">
        <f>VLOOKUP(A10,ProductCatalog!$A$1:$BE$181,MATCH(T$7,ProductCatalog!$A$1:$AR$1,0),0)</f>
        <v xml:space="preserve"> null</v>
      </c>
      <c r="U10" s="1" t="str">
        <f>VLOOKUP(A10,ProductCatalog!$A$1:$BE$181,MATCH(U$7,ProductCatalog!$A$1:$AR$1,0),0)</f>
        <v xml:space="preserve"> null</v>
      </c>
      <c r="V10" s="1" t="str">
        <f>VLOOKUP(A10,ProductCatalog!$A$1:$BE$181,MATCH(V$7,ProductCatalog!$A$1:$AR$1,0),0)</f>
        <v xml:space="preserve"> false</v>
      </c>
      <c r="W10" s="4" t="b">
        <f t="shared" si="8"/>
        <v>1</v>
      </c>
      <c r="X10" s="4" t="b">
        <f t="shared" si="9"/>
        <v>1</v>
      </c>
      <c r="Y10" s="4" t="b">
        <f t="shared" si="10"/>
        <v>1</v>
      </c>
      <c r="Z10" s="3" t="str">
        <f>VLOOKUP(A10,ProductCatalog!$A$1:$BE$181,MATCH(Z$7,ProductCatalog!$A$1:$AR$1,0),0)</f>
        <v xml:space="preserve"> </v>
      </c>
      <c r="AA10" s="1" t="str">
        <f t="shared" si="11"/>
        <v xml:space="preserve"> </v>
      </c>
      <c r="AB10" s="4" t="str">
        <f t="shared" si="12"/>
        <v>TRUE</v>
      </c>
      <c r="AC10" s="4" t="b">
        <f>IF(ISNUMBER(MATCH(A10,'AEM register'!$C:$C,0)),TRUE,FALSE)</f>
        <v>0</v>
      </c>
    </row>
    <row r="11" spans="1:29" ht="14.25" customHeight="1">
      <c r="A11" s="1" t="str">
        <f>ProductCatalog!A5</f>
        <v>EF-GF936TBEGWW</v>
      </c>
      <c r="B11" s="1" t="str">
        <f>VLOOKUP(A11,ProductCatalog!$A$1:$BE$181,MATCH(B$7,ProductCatalog!$A$1:$AR$1,0),0)</f>
        <v xml:space="preserve"> Galaxy Z Fold4 Silicone Grip Cover</v>
      </c>
      <c r="C11" s="1" t="str">
        <f>VLOOKUP(A11,ProductCatalog!$A$1:$BE$181,MATCH(C$7,ProductCatalog!$A$1:$AR$1,0),0)</f>
        <v>APPROVED</v>
      </c>
      <c r="D11" s="1" t="str">
        <f>VLOOKUP(A11,ProductCatalog!$A$1:$BE$181,MATCH(D$7,ProductCatalog!$A$1:$AR$1,0),0)</f>
        <v>PDP_NOT_AVAILABLE</v>
      </c>
      <c r="E11" s="4" t="str">
        <f t="shared" si="0"/>
        <v>FALSE</v>
      </c>
      <c r="F11" s="4" t="str">
        <f t="shared" si="1"/>
        <v>FALSE</v>
      </c>
      <c r="G11" s="1" t="str">
        <f>VLOOKUP(A11,ProductCatalog!$A$1:$BE$181,MATCH(G$7,ProductCatalog!$A$1:$AR$1,0),0)</f>
        <v>EF-GF936T</v>
      </c>
      <c r="H11" s="1" t="str">
        <f>VLOOKUP(A11,ProductCatalog!$A$1:$BE$181,MATCH(H$7,ProductCatalog!$A$1:$AR$1,0),0)</f>
        <v>AEM_ACCESSORIES</v>
      </c>
      <c r="I11" s="1" t="str">
        <f>VLOOKUP(A11,ProductCatalog!$A$1:$BE$181,MATCH(I$7,ProductCatalog!$A$1:$AR$1,0),0)</f>
        <v>false</v>
      </c>
      <c r="J11" s="4" t="str">
        <f t="shared" si="2"/>
        <v>TRUE</v>
      </c>
      <c r="K11" s="1" t="str">
        <f>VLOOKUP(A11,ProductCatalog!$A$1:$BE$181,MATCH(K$7,ProductCatalog!$A$1:$AR$1,0),0)</f>
        <v>true</v>
      </c>
      <c r="L11" s="1" t="str">
        <f t="shared" si="3"/>
        <v>main</v>
      </c>
      <c r="M11" s="1">
        <f t="shared" si="4"/>
        <v>1</v>
      </c>
      <c r="N11" s="4" t="str">
        <f t="shared" si="5"/>
        <v xml:space="preserve"> </v>
      </c>
      <c r="O11" s="1" t="str">
        <f>VLOOKUP(A11,ProductCatalog!$A$1:$BE$181,MATCH(O$7,ProductCatalog!$A$1:$AR$1,0),0)</f>
        <v>BLACK</v>
      </c>
      <c r="P11" s="1" t="str">
        <f>VLOOKUP(A11,ProductCatalog!$A$1:$BE$181,MATCH(P$7,ProductCatalog!$A$1:$AR$1,0),0)</f>
        <v xml:space="preserve"> 1</v>
      </c>
      <c r="Q11" s="1" t="str">
        <f t="shared" si="6"/>
        <v>EF-GF936TBLACK 1</v>
      </c>
      <c r="R11" s="4">
        <f t="shared" si="7"/>
        <v>1</v>
      </c>
      <c r="S11" s="1" t="str">
        <f>VLOOKUP(A11,ProductCatalog!$A$1:$BE$181,MATCH(S$7,ProductCatalog!$A$1:$AR$1,0),0)</f>
        <v xml:space="preserve"> NORMAL</v>
      </c>
      <c r="T11" s="1" t="str">
        <f>VLOOKUP(A11,ProductCatalog!$A$1:$BE$181,MATCH(T$7,ProductCatalog!$A$1:$AR$1,0),0)</f>
        <v xml:space="preserve"> null</v>
      </c>
      <c r="U11" s="1" t="str">
        <f>VLOOKUP(A11,ProductCatalog!$A$1:$BE$181,MATCH(U$7,ProductCatalog!$A$1:$AR$1,0),0)</f>
        <v xml:space="preserve"> null</v>
      </c>
      <c r="V11" s="1" t="str">
        <f>VLOOKUP(A11,ProductCatalog!$A$1:$BE$181,MATCH(V$7,ProductCatalog!$A$1:$AR$1,0),0)</f>
        <v xml:space="preserve"> false</v>
      </c>
      <c r="W11" s="4" t="b">
        <f t="shared" si="8"/>
        <v>1</v>
      </c>
      <c r="X11" s="4" t="b">
        <f t="shared" si="9"/>
        <v>1</v>
      </c>
      <c r="Y11" s="4" t="b">
        <f t="shared" si="10"/>
        <v>1</v>
      </c>
      <c r="Z11" s="3" t="str">
        <f>VLOOKUP(A11,ProductCatalog!$A$1:$BE$181,MATCH(Z$7,ProductCatalog!$A$1:$AR$1,0),0)</f>
        <v xml:space="preserve"> </v>
      </c>
      <c r="AA11" s="1" t="str">
        <f t="shared" si="11"/>
        <v xml:space="preserve"> </v>
      </c>
      <c r="AB11" s="4" t="str">
        <f t="shared" si="12"/>
        <v>TRUE</v>
      </c>
      <c r="AC11" s="4" t="b">
        <f>IF(ISNUMBER(MATCH(A11,'AEM register'!$C:$C,0)),TRUE,FALSE)</f>
        <v>0</v>
      </c>
    </row>
    <row r="12" spans="1:29" ht="14.25" customHeight="1">
      <c r="A12" s="1" t="str">
        <f>ProductCatalog!A6</f>
        <v>EF-GF936TWEGWW</v>
      </c>
      <c r="B12" s="1" t="str">
        <f>VLOOKUP(A12,ProductCatalog!$A$1:$BE$181,MATCH(B$7,ProductCatalog!$A$1:$AR$1,0),0)</f>
        <v xml:space="preserve"> Galaxy Z Fold4 Silicone Grip Cover</v>
      </c>
      <c r="C12" s="1" t="str">
        <f>VLOOKUP(A12,ProductCatalog!$A$1:$BE$181,MATCH(C$7,ProductCatalog!$A$1:$AR$1,0),0)</f>
        <v>APPROVED</v>
      </c>
      <c r="D12" s="1" t="str">
        <f>VLOOKUP(A12,ProductCatalog!$A$1:$BE$181,MATCH(D$7,ProductCatalog!$A$1:$AR$1,0),0)</f>
        <v>PDP_NOT_AVAILABLE</v>
      </c>
      <c r="E12" s="4" t="str">
        <f t="shared" si="0"/>
        <v>FALSE</v>
      </c>
      <c r="F12" s="4" t="str">
        <f t="shared" si="1"/>
        <v>FALSE</v>
      </c>
      <c r="G12" s="1" t="str">
        <f>VLOOKUP(A12,ProductCatalog!$A$1:$BE$181,MATCH(G$7,ProductCatalog!$A$1:$AR$1,0),0)</f>
        <v>EF-GF936T</v>
      </c>
      <c r="H12" s="1" t="str">
        <f>VLOOKUP(A12,ProductCatalog!$A$1:$BE$181,MATCH(H$7,ProductCatalog!$A$1:$AR$1,0),0)</f>
        <v>AEM_ACCESSORIES</v>
      </c>
      <c r="I12" s="1" t="str">
        <f>VLOOKUP(A12,ProductCatalog!$A$1:$BE$181,MATCH(I$7,ProductCatalog!$A$1:$AR$1,0),0)</f>
        <v>false</v>
      </c>
      <c r="J12" s="4" t="str">
        <f t="shared" si="2"/>
        <v>TRUE</v>
      </c>
      <c r="K12" s="1" t="str">
        <f>VLOOKUP(A12,ProductCatalog!$A$1:$BE$181,MATCH(K$7,ProductCatalog!$A$1:$AR$1,0),0)</f>
        <v>false</v>
      </c>
      <c r="L12" s="1" t="str">
        <f t="shared" si="3"/>
        <v>variant</v>
      </c>
      <c r="M12" s="1">
        <f t="shared" si="4"/>
        <v>2</v>
      </c>
      <c r="N12" s="4">
        <f t="shared" si="5"/>
        <v>1</v>
      </c>
      <c r="O12" s="1" t="str">
        <f>VLOOKUP(A12,ProductCatalog!$A$1:$BE$181,MATCH(O$7,ProductCatalog!$A$1:$AR$1,0),0)</f>
        <v>WHITE</v>
      </c>
      <c r="P12" s="1" t="str">
        <f>VLOOKUP(A12,ProductCatalog!$A$1:$BE$181,MATCH(P$7,ProductCatalog!$A$1:$AR$1,0),0)</f>
        <v xml:space="preserve"> 1</v>
      </c>
      <c r="Q12" s="1" t="str">
        <f t="shared" si="6"/>
        <v>EF-GF936TWHITE 1</v>
      </c>
      <c r="R12" s="4">
        <f t="shared" si="7"/>
        <v>1</v>
      </c>
      <c r="S12" s="1" t="str">
        <f>VLOOKUP(A12,ProductCatalog!$A$1:$BE$181,MATCH(S$7,ProductCatalog!$A$1:$AR$1,0),0)</f>
        <v xml:space="preserve"> NORMAL</v>
      </c>
      <c r="T12" s="1" t="str">
        <f>VLOOKUP(A12,ProductCatalog!$A$1:$BE$181,MATCH(T$7,ProductCatalog!$A$1:$AR$1,0),0)</f>
        <v xml:space="preserve"> null</v>
      </c>
      <c r="U12" s="1" t="str">
        <f>VLOOKUP(A12,ProductCatalog!$A$1:$BE$181,MATCH(U$7,ProductCatalog!$A$1:$AR$1,0),0)</f>
        <v xml:space="preserve"> null</v>
      </c>
      <c r="V12" s="1" t="str">
        <f>VLOOKUP(A12,ProductCatalog!$A$1:$BE$181,MATCH(V$7,ProductCatalog!$A$1:$AR$1,0),0)</f>
        <v xml:space="preserve"> false</v>
      </c>
      <c r="W12" s="4" t="b">
        <f t="shared" si="8"/>
        <v>1</v>
      </c>
      <c r="X12" s="4" t="b">
        <f t="shared" si="9"/>
        <v>1</v>
      </c>
      <c r="Y12" s="4" t="b">
        <f t="shared" si="10"/>
        <v>1</v>
      </c>
      <c r="Z12" s="3" t="str">
        <f>VLOOKUP(A12,ProductCatalog!$A$1:$BE$181,MATCH(Z$7,ProductCatalog!$A$1:$AR$1,0),0)</f>
        <v xml:space="preserve"> </v>
      </c>
      <c r="AA12" s="1" t="str">
        <f t="shared" si="11"/>
        <v xml:space="preserve"> </v>
      </c>
      <c r="AB12" s="4" t="str">
        <f t="shared" si="12"/>
        <v>TRUE</v>
      </c>
      <c r="AC12" s="4" t="b">
        <f>IF(ISNUMBER(MATCH(A12,'AEM register'!$C:$C,0)),TRUE,FALSE)</f>
        <v>0</v>
      </c>
    </row>
    <row r="13" spans="1:29" ht="14.25" customHeight="1">
      <c r="A13" s="1" t="str">
        <f>ProductCatalog!A7</f>
        <v>EF-MF936CBEGWW</v>
      </c>
      <c r="B13" s="1" t="str">
        <f>VLOOKUP(A13,ProductCatalog!$A$1:$BE$181,MATCH(B$7,ProductCatalog!$A$1:$AR$1,0),0)</f>
        <v xml:space="preserve"> Galaxy Z Fold4 Slim Standing Cover</v>
      </c>
      <c r="C13" s="1" t="str">
        <f>VLOOKUP(A13,ProductCatalog!$A$1:$BE$181,MATCH(C$7,ProductCatalog!$A$1:$AR$1,0),0)</f>
        <v>APPROVED</v>
      </c>
      <c r="D13" s="1" t="str">
        <f>VLOOKUP(A13,ProductCatalog!$A$1:$BE$181,MATCH(D$7,ProductCatalog!$A$1:$AR$1,0),0)</f>
        <v>PDP_NOT_AVAILABLE</v>
      </c>
      <c r="E13" s="4" t="str">
        <f t="shared" si="0"/>
        <v>FALSE</v>
      </c>
      <c r="F13" s="4" t="str">
        <f t="shared" si="1"/>
        <v>FALSE</v>
      </c>
      <c r="G13" s="1" t="str">
        <f>VLOOKUP(A13,ProductCatalog!$A$1:$BE$181,MATCH(G$7,ProductCatalog!$A$1:$AR$1,0),0)</f>
        <v>EF-MF936C</v>
      </c>
      <c r="H13" s="1" t="str">
        <f>VLOOKUP(A13,ProductCatalog!$A$1:$BE$181,MATCH(H$7,ProductCatalog!$A$1:$AR$1,0),0)</f>
        <v>AEM_ACCESSORIES</v>
      </c>
      <c r="I13" s="1" t="str">
        <f>VLOOKUP(A13,ProductCatalog!$A$1:$BE$181,MATCH(I$7,ProductCatalog!$A$1:$AR$1,0),0)</f>
        <v>false</v>
      </c>
      <c r="J13" s="4" t="str">
        <f t="shared" si="2"/>
        <v>TRUE</v>
      </c>
      <c r="K13" s="1" t="str">
        <f>VLOOKUP(A13,ProductCatalog!$A$1:$BE$181,MATCH(K$7,ProductCatalog!$A$1:$AR$1,0),0)</f>
        <v>true</v>
      </c>
      <c r="L13" s="1" t="str">
        <f t="shared" si="3"/>
        <v>main</v>
      </c>
      <c r="M13" s="1">
        <f t="shared" si="4"/>
        <v>1</v>
      </c>
      <c r="N13" s="4" t="str">
        <f t="shared" si="5"/>
        <v xml:space="preserve"> </v>
      </c>
      <c r="O13" s="1" t="str">
        <f>VLOOKUP(A13,ProductCatalog!$A$1:$BE$181,MATCH(O$7,ProductCatalog!$A$1:$AR$1,0),0)</f>
        <v>BLACK</v>
      </c>
      <c r="P13" s="1" t="str">
        <f>VLOOKUP(A13,ProductCatalog!$A$1:$BE$181,MATCH(P$7,ProductCatalog!$A$1:$AR$1,0),0)</f>
        <v xml:space="preserve"> 1</v>
      </c>
      <c r="Q13" s="1" t="str">
        <f t="shared" si="6"/>
        <v>EF-MF936CBLACK 1</v>
      </c>
      <c r="R13" s="4">
        <f t="shared" si="7"/>
        <v>1</v>
      </c>
      <c r="S13" s="1" t="str">
        <f>VLOOKUP(A13,ProductCatalog!$A$1:$BE$181,MATCH(S$7,ProductCatalog!$A$1:$AR$1,0),0)</f>
        <v xml:space="preserve"> NORMAL</v>
      </c>
      <c r="T13" s="1" t="str">
        <f>VLOOKUP(A13,ProductCatalog!$A$1:$BE$181,MATCH(T$7,ProductCatalog!$A$1:$AR$1,0),0)</f>
        <v xml:space="preserve"> null</v>
      </c>
      <c r="U13" s="1" t="str">
        <f>VLOOKUP(A13,ProductCatalog!$A$1:$BE$181,MATCH(U$7,ProductCatalog!$A$1:$AR$1,0),0)</f>
        <v xml:space="preserve"> null</v>
      </c>
      <c r="V13" s="1" t="str">
        <f>VLOOKUP(A13,ProductCatalog!$A$1:$BE$181,MATCH(V$7,ProductCatalog!$A$1:$AR$1,0),0)</f>
        <v xml:space="preserve"> false</v>
      </c>
      <c r="W13" s="4" t="b">
        <f t="shared" si="8"/>
        <v>1</v>
      </c>
      <c r="X13" s="4" t="b">
        <f t="shared" si="9"/>
        <v>1</v>
      </c>
      <c r="Y13" s="4" t="b">
        <f t="shared" si="10"/>
        <v>1</v>
      </c>
      <c r="Z13" s="3" t="str">
        <f>VLOOKUP(A13,ProductCatalog!$A$1:$BE$181,MATCH(Z$7,ProductCatalog!$A$1:$AR$1,0),0)</f>
        <v xml:space="preserve"> </v>
      </c>
      <c r="AA13" s="1" t="str">
        <f t="shared" si="11"/>
        <v xml:space="preserve"> </v>
      </c>
      <c r="AB13" s="4" t="str">
        <f t="shared" si="12"/>
        <v>TRUE</v>
      </c>
      <c r="AC13" s="4" t="b">
        <f>IF(ISNUMBER(MATCH(A13,'AEM register'!$C:$C,0)),TRUE,FALSE)</f>
        <v>0</v>
      </c>
    </row>
    <row r="14" spans="1:29" ht="14.25" customHeight="1">
      <c r="A14" s="1" t="str">
        <f>ProductCatalog!A8</f>
        <v>EF-MF936CUEGWW</v>
      </c>
      <c r="B14" s="1" t="str">
        <f>VLOOKUP(A14,ProductCatalog!$A$1:$BE$181,MATCH(B$7,ProductCatalog!$A$1:$AR$1,0),0)</f>
        <v xml:space="preserve"> Galaxy Z Fold4 Slim Standing Cover</v>
      </c>
      <c r="C14" s="1" t="str">
        <f>VLOOKUP(A14,ProductCatalog!$A$1:$BE$181,MATCH(C$7,ProductCatalog!$A$1:$AR$1,0),0)</f>
        <v>APPROVED</v>
      </c>
      <c r="D14" s="1" t="str">
        <f>VLOOKUP(A14,ProductCatalog!$A$1:$BE$181,MATCH(D$7,ProductCatalog!$A$1:$AR$1,0),0)</f>
        <v>PDP_NOT_AVAILABLE</v>
      </c>
      <c r="E14" s="4" t="str">
        <f t="shared" si="0"/>
        <v>FALSE</v>
      </c>
      <c r="F14" s="4" t="str">
        <f t="shared" si="1"/>
        <v>FALSE</v>
      </c>
      <c r="G14" s="1" t="str">
        <f>VLOOKUP(A14,ProductCatalog!$A$1:$BE$181,MATCH(G$7,ProductCatalog!$A$1:$AR$1,0),0)</f>
        <v>EF-MF936C</v>
      </c>
      <c r="H14" s="1" t="str">
        <f>VLOOKUP(A14,ProductCatalog!$A$1:$BE$181,MATCH(H$7,ProductCatalog!$A$1:$AR$1,0),0)</f>
        <v>AEM_ACCESSORIES</v>
      </c>
      <c r="I14" s="1" t="str">
        <f>VLOOKUP(A14,ProductCatalog!$A$1:$BE$181,MATCH(I$7,ProductCatalog!$A$1:$AR$1,0),0)</f>
        <v>false</v>
      </c>
      <c r="J14" s="4" t="str">
        <f t="shared" si="2"/>
        <v>TRUE</v>
      </c>
      <c r="K14" s="1" t="str">
        <f>VLOOKUP(A14,ProductCatalog!$A$1:$BE$181,MATCH(K$7,ProductCatalog!$A$1:$AR$1,0),0)</f>
        <v>false</v>
      </c>
      <c r="L14" s="1" t="str">
        <f t="shared" si="3"/>
        <v>variant</v>
      </c>
      <c r="M14" s="1">
        <f t="shared" si="4"/>
        <v>2</v>
      </c>
      <c r="N14" s="4">
        <f t="shared" si="5"/>
        <v>1</v>
      </c>
      <c r="O14" s="1" t="str">
        <f>VLOOKUP(A14,ProductCatalog!$A$1:$BE$181,MATCH(O$7,ProductCatalog!$A$1:$AR$1,0),0)</f>
        <v>SAND</v>
      </c>
      <c r="P14" s="1" t="str">
        <f>VLOOKUP(A14,ProductCatalog!$A$1:$BE$181,MATCH(P$7,ProductCatalog!$A$1:$AR$1,0),0)</f>
        <v xml:space="preserve"> 1</v>
      </c>
      <c r="Q14" s="1" t="str">
        <f t="shared" si="6"/>
        <v>EF-MF936CSAND 1</v>
      </c>
      <c r="R14" s="4">
        <f t="shared" si="7"/>
        <v>1</v>
      </c>
      <c r="S14" s="1" t="str">
        <f>VLOOKUP(A14,ProductCatalog!$A$1:$BE$181,MATCH(S$7,ProductCatalog!$A$1:$AR$1,0),0)</f>
        <v xml:space="preserve"> NORMAL</v>
      </c>
      <c r="T14" s="1" t="str">
        <f>VLOOKUP(A14,ProductCatalog!$A$1:$BE$181,MATCH(T$7,ProductCatalog!$A$1:$AR$1,0),0)</f>
        <v xml:space="preserve"> null</v>
      </c>
      <c r="U14" s="1" t="str">
        <f>VLOOKUP(A14,ProductCatalog!$A$1:$BE$181,MATCH(U$7,ProductCatalog!$A$1:$AR$1,0),0)</f>
        <v xml:space="preserve"> null</v>
      </c>
      <c r="V14" s="1" t="str">
        <f>VLOOKUP(A14,ProductCatalog!$A$1:$BE$181,MATCH(V$7,ProductCatalog!$A$1:$AR$1,0),0)</f>
        <v xml:space="preserve"> false</v>
      </c>
      <c r="W14" s="4" t="b">
        <f t="shared" si="8"/>
        <v>1</v>
      </c>
      <c r="X14" s="4" t="b">
        <f t="shared" si="9"/>
        <v>1</v>
      </c>
      <c r="Y14" s="4" t="b">
        <f t="shared" si="10"/>
        <v>1</v>
      </c>
      <c r="Z14" s="3" t="str">
        <f>VLOOKUP(A14,ProductCatalog!$A$1:$BE$181,MATCH(Z$7,ProductCatalog!$A$1:$AR$1,0),0)</f>
        <v xml:space="preserve"> </v>
      </c>
      <c r="AA14" s="1" t="str">
        <f t="shared" si="11"/>
        <v xml:space="preserve"> </v>
      </c>
      <c r="AB14" s="4" t="str">
        <f t="shared" si="12"/>
        <v>TRUE</v>
      </c>
      <c r="AC14" s="4" t="b">
        <f>IF(ISNUMBER(MATCH(A14,'AEM register'!$C:$C,0)),TRUE,FALSE)</f>
        <v>0</v>
      </c>
    </row>
    <row r="15" spans="1:29" ht="14.25" customHeight="1">
      <c r="A15" s="1" t="str">
        <f>ProductCatalog!A9</f>
        <v>EF-OF721CTEGWW</v>
      </c>
      <c r="B15" s="1" t="str">
        <f>VLOOKUP(A15,ProductCatalog!$A$1:$BE$181,MATCH(B$7,ProductCatalog!$A$1:$AR$1,0),0)</f>
        <v xml:space="preserve"> Galaxy Z Flip4 Clear Cover with Ring</v>
      </c>
      <c r="C15" s="1" t="str">
        <f>VLOOKUP(A15,ProductCatalog!$A$1:$BE$181,MATCH(C$7,ProductCatalog!$A$1:$AR$1,0),0)</f>
        <v>APPROVED</v>
      </c>
      <c r="D15" s="1" t="str">
        <f>VLOOKUP(A15,ProductCatalog!$A$1:$BE$181,MATCH(D$7,ProductCatalog!$A$1:$AR$1,0),0)</f>
        <v>PDP_NOT_AVAILABLE</v>
      </c>
      <c r="E15" s="4" t="str">
        <f t="shared" si="0"/>
        <v>FALSE</v>
      </c>
      <c r="F15" s="4" t="str">
        <f t="shared" si="1"/>
        <v>FALSE</v>
      </c>
      <c r="G15" s="1" t="str">
        <f>VLOOKUP(A15,ProductCatalog!$A$1:$BE$181,MATCH(G$7,ProductCatalog!$A$1:$AR$1,0),0)</f>
        <v>EF-OF721C</v>
      </c>
      <c r="H15" s="1" t="str">
        <f>VLOOKUP(A15,ProductCatalog!$A$1:$BE$181,MATCH(H$7,ProductCatalog!$A$1:$AR$1,0),0)</f>
        <v>AEM_ACCESSORIES</v>
      </c>
      <c r="I15" s="1" t="str">
        <f>VLOOKUP(A15,ProductCatalog!$A$1:$BE$181,MATCH(I$7,ProductCatalog!$A$1:$AR$1,0),0)</f>
        <v>false</v>
      </c>
      <c r="J15" s="4" t="str">
        <f t="shared" si="2"/>
        <v>TRUE</v>
      </c>
      <c r="K15" s="1" t="str">
        <f>VLOOKUP(A15,ProductCatalog!$A$1:$BE$181,MATCH(K$7,ProductCatalog!$A$1:$AR$1,0),0)</f>
        <v>true</v>
      </c>
      <c r="L15" s="1" t="str">
        <f t="shared" si="3"/>
        <v>main</v>
      </c>
      <c r="M15" s="1">
        <f t="shared" si="4"/>
        <v>1</v>
      </c>
      <c r="N15" s="4">
        <f t="shared" si="5"/>
        <v>1</v>
      </c>
      <c r="O15" s="1" t="str">
        <f>VLOOKUP(A15,ProductCatalog!$A$1:$BE$181,MATCH(O$7,ProductCatalog!$A$1:$AR$1,0),0)</f>
        <v>TRANSPARENT</v>
      </c>
      <c r="P15" s="1" t="str">
        <f>VLOOKUP(A15,ProductCatalog!$A$1:$BE$181,MATCH(P$7,ProductCatalog!$A$1:$AR$1,0),0)</f>
        <v xml:space="preserve"> 1</v>
      </c>
      <c r="Q15" s="1" t="str">
        <f t="shared" si="6"/>
        <v>EF-OF721CTRANSPARENT 1</v>
      </c>
      <c r="R15" s="4">
        <f t="shared" si="7"/>
        <v>1</v>
      </c>
      <c r="S15" s="1" t="str">
        <f>VLOOKUP(A15,ProductCatalog!$A$1:$BE$181,MATCH(S$7,ProductCatalog!$A$1:$AR$1,0),0)</f>
        <v xml:space="preserve"> NORMAL</v>
      </c>
      <c r="T15" s="1" t="str">
        <f>VLOOKUP(A15,ProductCatalog!$A$1:$BE$181,MATCH(T$7,ProductCatalog!$A$1:$AR$1,0),0)</f>
        <v xml:space="preserve"> null</v>
      </c>
      <c r="U15" s="1" t="str">
        <f>VLOOKUP(A15,ProductCatalog!$A$1:$BE$181,MATCH(U$7,ProductCatalog!$A$1:$AR$1,0),0)</f>
        <v xml:space="preserve"> null</v>
      </c>
      <c r="V15" s="1" t="str">
        <f>VLOOKUP(A15,ProductCatalog!$A$1:$BE$181,MATCH(V$7,ProductCatalog!$A$1:$AR$1,0),0)</f>
        <v xml:space="preserve"> false</v>
      </c>
      <c r="W15" s="4" t="b">
        <f t="shared" si="8"/>
        <v>1</v>
      </c>
      <c r="X15" s="4" t="b">
        <f t="shared" si="9"/>
        <v>1</v>
      </c>
      <c r="Y15" s="4" t="b">
        <f t="shared" si="10"/>
        <v>1</v>
      </c>
      <c r="Z15" s="3" t="str">
        <f>VLOOKUP(A15,ProductCatalog!$A$1:$BE$181,MATCH(Z$7,ProductCatalog!$A$1:$AR$1,0),0)</f>
        <v xml:space="preserve"> </v>
      </c>
      <c r="AA15" s="1" t="str">
        <f t="shared" si="11"/>
        <v xml:space="preserve"> </v>
      </c>
      <c r="AB15" s="4" t="str">
        <f t="shared" si="12"/>
        <v>TRUE</v>
      </c>
      <c r="AC15" s="4" t="b">
        <f>IF(ISNUMBER(MATCH(A15,'AEM register'!$C:$C,0)),TRUE,FALSE)</f>
        <v>0</v>
      </c>
    </row>
    <row r="16" spans="1:29" ht="14.25" customHeight="1">
      <c r="A16" s="1" t="str">
        <f>ProductCatalog!A10</f>
        <v>EF-OF93PCBEGWW</v>
      </c>
      <c r="B16" s="1" t="str">
        <f>VLOOKUP(A16,ProductCatalog!$A$1:$BE$181,MATCH(B$7,ProductCatalog!$A$1:$AR$1,0),0)</f>
        <v xml:space="preserve"> Galaxy Z Fold4 Standing Cover with Pen</v>
      </c>
      <c r="C16" s="1" t="str">
        <f>VLOOKUP(A16,ProductCatalog!$A$1:$BE$181,MATCH(C$7,ProductCatalog!$A$1:$AR$1,0),0)</f>
        <v>APPROVED</v>
      </c>
      <c r="D16" s="1" t="str">
        <f>VLOOKUP(A16,ProductCatalog!$A$1:$BE$181,MATCH(D$7,ProductCatalog!$A$1:$AR$1,0),0)</f>
        <v>PDP_NOT_AVAILABLE</v>
      </c>
      <c r="E16" s="4" t="str">
        <f t="shared" si="0"/>
        <v>FALSE</v>
      </c>
      <c r="F16" s="4" t="str">
        <f t="shared" si="1"/>
        <v>FALSE</v>
      </c>
      <c r="G16" s="1" t="str">
        <f>VLOOKUP(A16,ProductCatalog!$A$1:$BE$181,MATCH(G$7,ProductCatalog!$A$1:$AR$1,0),0)</f>
        <v>EF-OF93PC</v>
      </c>
      <c r="H16" s="1" t="str">
        <f>VLOOKUP(A16,ProductCatalog!$A$1:$BE$181,MATCH(H$7,ProductCatalog!$A$1:$AR$1,0),0)</f>
        <v xml:space="preserve"> </v>
      </c>
      <c r="I16" s="1" t="str">
        <f>VLOOKUP(A16,ProductCatalog!$A$1:$BE$181,MATCH(I$7,ProductCatalog!$A$1:$AR$1,0),0)</f>
        <v>false</v>
      </c>
      <c r="J16" s="4" t="str">
        <f t="shared" si="2"/>
        <v>TRUE</v>
      </c>
      <c r="K16" s="1" t="str">
        <f>VLOOKUP(A16,ProductCatalog!$A$1:$BE$181,MATCH(K$7,ProductCatalog!$A$1:$AR$1,0),0)</f>
        <v>false</v>
      </c>
      <c r="L16" s="1" t="str">
        <f t="shared" si="3"/>
        <v>variant</v>
      </c>
      <c r="M16" s="1">
        <f t="shared" si="4"/>
        <v>1</v>
      </c>
      <c r="N16" s="4" t="str">
        <f t="shared" si="5"/>
        <v xml:space="preserve"> </v>
      </c>
      <c r="O16" s="1" t="str">
        <f>VLOOKUP(A16,ProductCatalog!$A$1:$BE$181,MATCH(O$7,ProductCatalog!$A$1:$AR$1,0),0)</f>
        <v>BLACK</v>
      </c>
      <c r="P16" s="1" t="str">
        <f>VLOOKUP(A16,ProductCatalog!$A$1:$BE$181,MATCH(P$7,ProductCatalog!$A$1:$AR$1,0),0)</f>
        <v xml:space="preserve"> 1</v>
      </c>
      <c r="Q16" s="1" t="str">
        <f t="shared" si="6"/>
        <v>EF-OF93PCBLACK 1</v>
      </c>
      <c r="R16" s="4">
        <f t="shared" si="7"/>
        <v>1</v>
      </c>
      <c r="S16" s="1" t="str">
        <f>VLOOKUP(A16,ProductCatalog!$A$1:$BE$181,MATCH(S$7,ProductCatalog!$A$1:$AR$1,0),0)</f>
        <v xml:space="preserve"> NORMAL</v>
      </c>
      <c r="T16" s="1" t="str">
        <f>VLOOKUP(A16,ProductCatalog!$A$1:$BE$181,MATCH(T$7,ProductCatalog!$A$1:$AR$1,0),0)</f>
        <v xml:space="preserve"> null</v>
      </c>
      <c r="U16" s="1" t="str">
        <f>VLOOKUP(A16,ProductCatalog!$A$1:$BE$181,MATCH(U$7,ProductCatalog!$A$1:$AR$1,0),0)</f>
        <v xml:space="preserve"> null</v>
      </c>
      <c r="V16" s="1" t="str">
        <f>VLOOKUP(A16,ProductCatalog!$A$1:$BE$181,MATCH(V$7,ProductCatalog!$A$1:$AR$1,0),0)</f>
        <v xml:space="preserve"> false</v>
      </c>
      <c r="W16" s="4" t="b">
        <f t="shared" si="8"/>
        <v>1</v>
      </c>
      <c r="X16" s="4" t="b">
        <f t="shared" si="9"/>
        <v>1</v>
      </c>
      <c r="Y16" s="4" t="b">
        <f t="shared" si="10"/>
        <v>1</v>
      </c>
      <c r="Z16" s="3" t="str">
        <f>VLOOKUP(A16,ProductCatalog!$A$1:$BE$181,MATCH(Z$7,ProductCatalog!$A$1:$AR$1,0),0)</f>
        <v xml:space="preserve"> </v>
      </c>
      <c r="AA16" s="1" t="str">
        <f t="shared" si="11"/>
        <v xml:space="preserve"> </v>
      </c>
      <c r="AB16" s="4" t="str">
        <f t="shared" si="12"/>
        <v>TRUE</v>
      </c>
      <c r="AC16" s="4" t="b">
        <f>IF(ISNUMBER(MATCH(A16,'AEM register'!$C:$C,0)),TRUE,FALSE)</f>
        <v>0</v>
      </c>
    </row>
    <row r="17" spans="1:29" ht="14.25" customHeight="1">
      <c r="A17" s="1" t="str">
        <f>ProductCatalog!A11</f>
        <v>EF-OF93PCJEGWW</v>
      </c>
      <c r="B17" s="1" t="str">
        <f>VLOOKUP(A17,ProductCatalog!$A$1:$BE$181,MATCH(B$7,ProductCatalog!$A$1:$AR$1,0),0)</f>
        <v xml:space="preserve"> Galaxy Z Fold4 Standing Cover with Pen</v>
      </c>
      <c r="C17" s="1" t="str">
        <f>VLOOKUP(A17,ProductCatalog!$A$1:$BE$181,MATCH(C$7,ProductCatalog!$A$1:$AR$1,0),0)</f>
        <v>APPROVED</v>
      </c>
      <c r="D17" s="1" t="str">
        <f>VLOOKUP(A17,ProductCatalog!$A$1:$BE$181,MATCH(D$7,ProductCatalog!$A$1:$AR$1,0),0)</f>
        <v>PDP_NOT_AVAILABLE</v>
      </c>
      <c r="E17" s="4" t="str">
        <f t="shared" si="0"/>
        <v>FALSE</v>
      </c>
      <c r="F17" s="4" t="str">
        <f t="shared" si="1"/>
        <v>FALSE</v>
      </c>
      <c r="G17" s="1" t="str">
        <f>VLOOKUP(A17,ProductCatalog!$A$1:$BE$181,MATCH(G$7,ProductCatalog!$A$1:$AR$1,0),0)</f>
        <v>EF-OF93PC</v>
      </c>
      <c r="H17" s="1" t="str">
        <f>VLOOKUP(A17,ProductCatalog!$A$1:$BE$181,MATCH(H$7,ProductCatalog!$A$1:$AR$1,0),0)</f>
        <v>AEM_ACCESSORIES</v>
      </c>
      <c r="I17" s="1" t="str">
        <f>VLOOKUP(A17,ProductCatalog!$A$1:$BE$181,MATCH(I$7,ProductCatalog!$A$1:$AR$1,0),0)</f>
        <v>false</v>
      </c>
      <c r="J17" s="4" t="str">
        <f t="shared" si="2"/>
        <v>TRUE</v>
      </c>
      <c r="K17" s="1" t="str">
        <f>VLOOKUP(A17,ProductCatalog!$A$1:$BE$181,MATCH(K$7,ProductCatalog!$A$1:$AR$1,0),0)</f>
        <v>true</v>
      </c>
      <c r="L17" s="1" t="str">
        <f t="shared" si="3"/>
        <v>main</v>
      </c>
      <c r="M17" s="1">
        <f t="shared" si="4"/>
        <v>2</v>
      </c>
      <c r="N17" s="4" t="str">
        <f t="shared" si="5"/>
        <v xml:space="preserve"> </v>
      </c>
      <c r="O17" s="1" t="str">
        <f>VLOOKUP(A17,ProductCatalog!$A$1:$BE$181,MATCH(O$7,ProductCatalog!$A$1:$AR$1,0),0)</f>
        <v>GRAYGREEN</v>
      </c>
      <c r="P17" s="1" t="str">
        <f>VLOOKUP(A17,ProductCatalog!$A$1:$BE$181,MATCH(P$7,ProductCatalog!$A$1:$AR$1,0),0)</f>
        <v xml:space="preserve"> 1</v>
      </c>
      <c r="Q17" s="1" t="str">
        <f t="shared" si="6"/>
        <v>EF-OF93PCGRAYGREEN 1</v>
      </c>
      <c r="R17" s="4">
        <f t="shared" si="7"/>
        <v>1</v>
      </c>
      <c r="S17" s="1" t="str">
        <f>VLOOKUP(A17,ProductCatalog!$A$1:$BE$181,MATCH(S$7,ProductCatalog!$A$1:$AR$1,0),0)</f>
        <v xml:space="preserve"> NORMAL</v>
      </c>
      <c r="T17" s="1" t="str">
        <f>VLOOKUP(A17,ProductCatalog!$A$1:$BE$181,MATCH(T$7,ProductCatalog!$A$1:$AR$1,0),0)</f>
        <v xml:space="preserve"> null</v>
      </c>
      <c r="U17" s="1" t="str">
        <f>VLOOKUP(A17,ProductCatalog!$A$1:$BE$181,MATCH(U$7,ProductCatalog!$A$1:$AR$1,0),0)</f>
        <v xml:space="preserve"> null</v>
      </c>
      <c r="V17" s="1" t="str">
        <f>VLOOKUP(A17,ProductCatalog!$A$1:$BE$181,MATCH(V$7,ProductCatalog!$A$1:$AR$1,0),0)</f>
        <v xml:space="preserve"> false</v>
      </c>
      <c r="W17" s="4" t="b">
        <f t="shared" si="8"/>
        <v>1</v>
      </c>
      <c r="X17" s="4" t="b">
        <f t="shared" si="9"/>
        <v>1</v>
      </c>
      <c r="Y17" s="4" t="b">
        <f t="shared" si="10"/>
        <v>1</v>
      </c>
      <c r="Z17" s="3" t="str">
        <f>VLOOKUP(A17,ProductCatalog!$A$1:$BE$181,MATCH(Z$7,ProductCatalog!$A$1:$AR$1,0),0)</f>
        <v xml:space="preserve"> </v>
      </c>
      <c r="AA17" s="1" t="str">
        <f t="shared" si="11"/>
        <v xml:space="preserve"> </v>
      </c>
      <c r="AB17" s="4" t="str">
        <f t="shared" si="12"/>
        <v>TRUE</v>
      </c>
      <c r="AC17" s="4" t="b">
        <f>IF(ISNUMBER(MATCH(A17,'AEM register'!$C:$C,0)),TRUE,FALSE)</f>
        <v>0</v>
      </c>
    </row>
    <row r="18" spans="1:29" ht="14.25" customHeight="1">
      <c r="A18" s="1" t="str">
        <f>ProductCatalog!A12</f>
        <v>EF-OF93PCUEGWW</v>
      </c>
      <c r="B18" s="1" t="str">
        <f>VLOOKUP(A18,ProductCatalog!$A$1:$BE$181,MATCH(B$7,ProductCatalog!$A$1:$AR$1,0),0)</f>
        <v xml:space="preserve"> Galaxy Z Fold4 Standing Cover with Pen</v>
      </c>
      <c r="C18" s="1" t="str">
        <f>VLOOKUP(A18,ProductCatalog!$A$1:$BE$181,MATCH(C$7,ProductCatalog!$A$1:$AR$1,0),0)</f>
        <v>APPROVED</v>
      </c>
      <c r="D18" s="1" t="str">
        <f>VLOOKUP(A18,ProductCatalog!$A$1:$BE$181,MATCH(D$7,ProductCatalog!$A$1:$AR$1,0),0)</f>
        <v>PDP_NOT_AVAILABLE</v>
      </c>
      <c r="E18" s="4" t="str">
        <f t="shared" si="0"/>
        <v>FALSE</v>
      </c>
      <c r="F18" s="4" t="str">
        <f t="shared" si="1"/>
        <v>FALSE</v>
      </c>
      <c r="G18" s="1" t="str">
        <f>VLOOKUP(A18,ProductCatalog!$A$1:$BE$181,MATCH(G$7,ProductCatalog!$A$1:$AR$1,0),0)</f>
        <v>EF-OF93PC</v>
      </c>
      <c r="H18" s="1" t="str">
        <f>VLOOKUP(A18,ProductCatalog!$A$1:$BE$181,MATCH(H$7,ProductCatalog!$A$1:$AR$1,0),0)</f>
        <v>AEM_ACCESSORIES</v>
      </c>
      <c r="I18" s="1" t="str">
        <f>VLOOKUP(A18,ProductCatalog!$A$1:$BE$181,MATCH(I$7,ProductCatalog!$A$1:$AR$1,0),0)</f>
        <v>false</v>
      </c>
      <c r="J18" s="4" t="str">
        <f t="shared" si="2"/>
        <v>TRUE</v>
      </c>
      <c r="K18" s="1" t="str">
        <f>VLOOKUP(A18,ProductCatalog!$A$1:$BE$181,MATCH(K$7,ProductCatalog!$A$1:$AR$1,0),0)</f>
        <v>false</v>
      </c>
      <c r="L18" s="1" t="str">
        <f t="shared" si="3"/>
        <v>variant</v>
      </c>
      <c r="M18" s="1">
        <f t="shared" si="4"/>
        <v>3</v>
      </c>
      <c r="N18" s="4">
        <f t="shared" si="5"/>
        <v>1</v>
      </c>
      <c r="O18" s="1" t="str">
        <f>VLOOKUP(A18,ProductCatalog!$A$1:$BE$181,MATCH(O$7,ProductCatalog!$A$1:$AR$1,0),0)</f>
        <v>SAND</v>
      </c>
      <c r="P18" s="1" t="str">
        <f>VLOOKUP(A18,ProductCatalog!$A$1:$BE$181,MATCH(P$7,ProductCatalog!$A$1:$AR$1,0),0)</f>
        <v xml:space="preserve"> 1</v>
      </c>
      <c r="Q18" s="1" t="str">
        <f t="shared" si="6"/>
        <v>EF-OF93PCSAND 1</v>
      </c>
      <c r="R18" s="4">
        <f t="shared" si="7"/>
        <v>1</v>
      </c>
      <c r="S18" s="1" t="str">
        <f>VLOOKUP(A18,ProductCatalog!$A$1:$BE$181,MATCH(S$7,ProductCatalog!$A$1:$AR$1,0),0)</f>
        <v xml:space="preserve"> NORMAL</v>
      </c>
      <c r="T18" s="1" t="str">
        <f>VLOOKUP(A18,ProductCatalog!$A$1:$BE$181,MATCH(T$7,ProductCatalog!$A$1:$AR$1,0),0)</f>
        <v xml:space="preserve"> null</v>
      </c>
      <c r="U18" s="1" t="str">
        <f>VLOOKUP(A18,ProductCatalog!$A$1:$BE$181,MATCH(U$7,ProductCatalog!$A$1:$AR$1,0),0)</f>
        <v xml:space="preserve"> null</v>
      </c>
      <c r="V18" s="1" t="str">
        <f>VLOOKUP(A18,ProductCatalog!$A$1:$BE$181,MATCH(V$7,ProductCatalog!$A$1:$AR$1,0),0)</f>
        <v xml:space="preserve"> false</v>
      </c>
      <c r="W18" s="4" t="b">
        <f t="shared" si="8"/>
        <v>1</v>
      </c>
      <c r="X18" s="4" t="b">
        <f t="shared" si="9"/>
        <v>1</v>
      </c>
      <c r="Y18" s="4" t="b">
        <f t="shared" si="10"/>
        <v>1</v>
      </c>
      <c r="Z18" s="3" t="str">
        <f>VLOOKUP(A18,ProductCatalog!$A$1:$BE$181,MATCH(Z$7,ProductCatalog!$A$1:$AR$1,0),0)</f>
        <v xml:space="preserve"> </v>
      </c>
      <c r="AA18" s="1" t="str">
        <f t="shared" si="11"/>
        <v xml:space="preserve"> </v>
      </c>
      <c r="AB18" s="4" t="str">
        <f t="shared" si="12"/>
        <v>TRUE</v>
      </c>
      <c r="AC18" s="4" t="b">
        <f>IF(ISNUMBER(MATCH(A18,'AEM register'!$C:$C,0)),TRUE,FALSE)</f>
        <v>0</v>
      </c>
    </row>
    <row r="19" spans="1:29" ht="14.25" customHeight="1">
      <c r="A19" s="1" t="str">
        <f>ProductCatalog!A13</f>
        <v>EF-PF721TGEGWW</v>
      </c>
      <c r="B19" s="1" t="str">
        <f>VLOOKUP(A19,ProductCatalog!$A$1:$BE$181,MATCH(B$7,ProductCatalog!$A$1:$AR$1,0),0)</f>
        <v xml:space="preserve"> Galaxy Z Flip4 Silicone Cover with Ring</v>
      </c>
      <c r="C19" s="1" t="str">
        <f>VLOOKUP(A19,ProductCatalog!$A$1:$BE$181,MATCH(C$7,ProductCatalog!$A$1:$AR$1,0),0)</f>
        <v>APPROVED</v>
      </c>
      <c r="D19" s="1" t="str">
        <f>VLOOKUP(A19,ProductCatalog!$A$1:$BE$181,MATCH(D$7,ProductCatalog!$A$1:$AR$1,0),0)</f>
        <v>PDP_NOT_AVAILABLE</v>
      </c>
      <c r="E19" s="4" t="str">
        <f t="shared" si="0"/>
        <v>FALSE</v>
      </c>
      <c r="F19" s="4" t="str">
        <f t="shared" si="1"/>
        <v>FALSE</v>
      </c>
      <c r="G19" s="1" t="str">
        <f>VLOOKUP(A19,ProductCatalog!$A$1:$BE$181,MATCH(G$7,ProductCatalog!$A$1:$AR$1,0),0)</f>
        <v>EF-PF721T</v>
      </c>
      <c r="H19" s="1" t="str">
        <f>VLOOKUP(A19,ProductCatalog!$A$1:$BE$181,MATCH(H$7,ProductCatalog!$A$1:$AR$1,0),0)</f>
        <v>AEM_ACCESSORIES</v>
      </c>
      <c r="I19" s="1" t="str">
        <f>VLOOKUP(A19,ProductCatalog!$A$1:$BE$181,MATCH(I$7,ProductCatalog!$A$1:$AR$1,0),0)</f>
        <v>false</v>
      </c>
      <c r="J19" s="4" t="str">
        <f t="shared" si="2"/>
        <v>TRUE</v>
      </c>
      <c r="K19" s="1" t="str">
        <f>VLOOKUP(A19,ProductCatalog!$A$1:$BE$181,MATCH(K$7,ProductCatalog!$A$1:$AR$1,0),0)</f>
        <v>false</v>
      </c>
      <c r="L19" s="1" t="str">
        <f t="shared" si="3"/>
        <v>variant</v>
      </c>
      <c r="M19" s="1">
        <f t="shared" si="4"/>
        <v>1</v>
      </c>
      <c r="N19" s="4" t="str">
        <f t="shared" si="5"/>
        <v xml:space="preserve"> </v>
      </c>
      <c r="O19" s="1" t="str">
        <f>VLOOKUP(A19,ProductCatalog!$A$1:$BE$181,MATCH(O$7,ProductCatalog!$A$1:$AR$1,0),0)</f>
        <v>KHAKI</v>
      </c>
      <c r="P19" s="1" t="str">
        <f>VLOOKUP(A19,ProductCatalog!$A$1:$BE$181,MATCH(P$7,ProductCatalog!$A$1:$AR$1,0),0)</f>
        <v xml:space="preserve"> 1</v>
      </c>
      <c r="Q19" s="1" t="str">
        <f t="shared" si="6"/>
        <v>EF-PF721TKHAKI 1</v>
      </c>
      <c r="R19" s="4">
        <f t="shared" si="7"/>
        <v>1</v>
      </c>
      <c r="S19" s="1" t="str">
        <f>VLOOKUP(A19,ProductCatalog!$A$1:$BE$181,MATCH(S$7,ProductCatalog!$A$1:$AR$1,0),0)</f>
        <v xml:space="preserve"> NORMAL</v>
      </c>
      <c r="T19" s="1" t="str">
        <f>VLOOKUP(A19,ProductCatalog!$A$1:$BE$181,MATCH(T$7,ProductCatalog!$A$1:$AR$1,0),0)</f>
        <v xml:space="preserve"> null</v>
      </c>
      <c r="U19" s="1" t="str">
        <f>VLOOKUP(A19,ProductCatalog!$A$1:$BE$181,MATCH(U$7,ProductCatalog!$A$1:$AR$1,0),0)</f>
        <v xml:space="preserve"> null</v>
      </c>
      <c r="V19" s="1" t="str">
        <f>VLOOKUP(A19,ProductCatalog!$A$1:$BE$181,MATCH(V$7,ProductCatalog!$A$1:$AR$1,0),0)</f>
        <v xml:space="preserve"> false</v>
      </c>
      <c r="W19" s="4" t="b">
        <f t="shared" si="8"/>
        <v>1</v>
      </c>
      <c r="X19" s="4" t="b">
        <f t="shared" si="9"/>
        <v>1</v>
      </c>
      <c r="Y19" s="4" t="b">
        <f t="shared" si="10"/>
        <v>1</v>
      </c>
      <c r="Z19" s="3" t="str">
        <f>VLOOKUP(A19,ProductCatalog!$A$1:$BE$181,MATCH(Z$7,ProductCatalog!$A$1:$AR$1,0),0)</f>
        <v xml:space="preserve"> </v>
      </c>
      <c r="AA19" s="1" t="str">
        <f t="shared" si="11"/>
        <v xml:space="preserve"> </v>
      </c>
      <c r="AB19" s="4" t="str">
        <f t="shared" si="12"/>
        <v>TRUE</v>
      </c>
      <c r="AC19" s="4" t="b">
        <f>IF(ISNUMBER(MATCH(A19,'AEM register'!$C:$C,0)),TRUE,FALSE)</f>
        <v>0</v>
      </c>
    </row>
    <row r="20" spans="1:29" ht="14.25" customHeight="1">
      <c r="A20" s="1" t="str">
        <f>ProductCatalog!A14</f>
        <v>EF-PF721TLEGWW</v>
      </c>
      <c r="B20" s="1" t="str">
        <f>VLOOKUP(A20,ProductCatalog!$A$1:$BE$181,MATCH(B$7,ProductCatalog!$A$1:$AR$1,0),0)</f>
        <v xml:space="preserve"> Galaxy Z Flip4 Silicone Cover with Ring</v>
      </c>
      <c r="C20" s="1" t="str">
        <f>VLOOKUP(A20,ProductCatalog!$A$1:$BE$181,MATCH(C$7,ProductCatalog!$A$1:$AR$1,0),0)</f>
        <v>APPROVED</v>
      </c>
      <c r="D20" s="1" t="str">
        <f>VLOOKUP(A20,ProductCatalog!$A$1:$BE$181,MATCH(D$7,ProductCatalog!$A$1:$AR$1,0),0)</f>
        <v>PDP_NOT_AVAILABLE</v>
      </c>
      <c r="E20" s="4" t="str">
        <f t="shared" si="0"/>
        <v>FALSE</v>
      </c>
      <c r="F20" s="4" t="str">
        <f t="shared" si="1"/>
        <v>FALSE</v>
      </c>
      <c r="G20" s="1" t="str">
        <f>VLOOKUP(A20,ProductCatalog!$A$1:$BE$181,MATCH(G$7,ProductCatalog!$A$1:$AR$1,0),0)</f>
        <v>EF-PF721T</v>
      </c>
      <c r="H20" s="1" t="str">
        <f>VLOOKUP(A20,ProductCatalog!$A$1:$BE$181,MATCH(H$7,ProductCatalog!$A$1:$AR$1,0),0)</f>
        <v>AEM_ACCESSORIES</v>
      </c>
      <c r="I20" s="1" t="str">
        <f>VLOOKUP(A20,ProductCatalog!$A$1:$BE$181,MATCH(I$7,ProductCatalog!$A$1:$AR$1,0),0)</f>
        <v>false</v>
      </c>
      <c r="J20" s="4" t="str">
        <f t="shared" si="2"/>
        <v>TRUE</v>
      </c>
      <c r="K20" s="1" t="str">
        <f>VLOOKUP(A20,ProductCatalog!$A$1:$BE$181,MATCH(K$7,ProductCatalog!$A$1:$AR$1,0),0)</f>
        <v>false</v>
      </c>
      <c r="L20" s="1" t="str">
        <f t="shared" si="3"/>
        <v>variant</v>
      </c>
      <c r="M20" s="1">
        <f t="shared" si="4"/>
        <v>2</v>
      </c>
      <c r="N20" s="4" t="str">
        <f t="shared" si="5"/>
        <v xml:space="preserve"> </v>
      </c>
      <c r="O20" s="1" t="str">
        <f>VLOOKUP(A20,ProductCatalog!$A$1:$BE$181,MATCH(O$7,ProductCatalog!$A$1:$AR$1,0),0)</f>
        <v>ARCTICBLUE</v>
      </c>
      <c r="P20" s="1" t="str">
        <f>VLOOKUP(A20,ProductCatalog!$A$1:$BE$181,MATCH(P$7,ProductCatalog!$A$1:$AR$1,0),0)</f>
        <v xml:space="preserve"> 1</v>
      </c>
      <c r="Q20" s="1" t="str">
        <f t="shared" si="6"/>
        <v>EF-PF721TARCTICBLUE 1</v>
      </c>
      <c r="R20" s="4">
        <f t="shared" si="7"/>
        <v>1</v>
      </c>
      <c r="S20" s="1" t="str">
        <f>VLOOKUP(A20,ProductCatalog!$A$1:$BE$181,MATCH(S$7,ProductCatalog!$A$1:$AR$1,0),0)</f>
        <v xml:space="preserve"> NORMAL</v>
      </c>
      <c r="T20" s="1" t="str">
        <f>VLOOKUP(A20,ProductCatalog!$A$1:$BE$181,MATCH(T$7,ProductCatalog!$A$1:$AR$1,0),0)</f>
        <v xml:space="preserve"> null</v>
      </c>
      <c r="U20" s="1" t="str">
        <f>VLOOKUP(A20,ProductCatalog!$A$1:$BE$181,MATCH(U$7,ProductCatalog!$A$1:$AR$1,0),0)</f>
        <v xml:space="preserve"> null</v>
      </c>
      <c r="V20" s="1" t="str">
        <f>VLOOKUP(A20,ProductCatalog!$A$1:$BE$181,MATCH(V$7,ProductCatalog!$A$1:$AR$1,0),0)</f>
        <v xml:space="preserve"> false</v>
      </c>
      <c r="W20" s="4" t="b">
        <f t="shared" si="8"/>
        <v>1</v>
      </c>
      <c r="X20" s="4" t="b">
        <f t="shared" si="9"/>
        <v>1</v>
      </c>
      <c r="Y20" s="4" t="b">
        <f t="shared" si="10"/>
        <v>1</v>
      </c>
      <c r="Z20" s="3" t="str">
        <f>VLOOKUP(A20,ProductCatalog!$A$1:$BE$181,MATCH(Z$7,ProductCatalog!$A$1:$AR$1,0),0)</f>
        <v xml:space="preserve"> </v>
      </c>
      <c r="AA20" s="1" t="str">
        <f t="shared" si="11"/>
        <v xml:space="preserve"> </v>
      </c>
      <c r="AB20" s="4" t="str">
        <f t="shared" si="12"/>
        <v>TRUE</v>
      </c>
      <c r="AC20" s="4" t="b">
        <f>IF(ISNUMBER(MATCH(A20,'AEM register'!$C:$C,0)),TRUE,FALSE)</f>
        <v>0</v>
      </c>
    </row>
    <row r="21" spans="1:29" ht="14.25" customHeight="1">
      <c r="A21" s="1" t="str">
        <f>ProductCatalog!A15</f>
        <v>EF-PF721TNEGWW</v>
      </c>
      <c r="B21" s="1" t="str">
        <f>VLOOKUP(A21,ProductCatalog!$A$1:$BE$181,MATCH(B$7,ProductCatalog!$A$1:$AR$1,0),0)</f>
        <v xml:space="preserve"> Galaxy Z Flip4 Silicone Cover with Ring</v>
      </c>
      <c r="C21" s="1" t="str">
        <f>VLOOKUP(A21,ProductCatalog!$A$1:$BE$181,MATCH(C$7,ProductCatalog!$A$1:$AR$1,0),0)</f>
        <v>APPROVED</v>
      </c>
      <c r="D21" s="1" t="str">
        <f>VLOOKUP(A21,ProductCatalog!$A$1:$BE$181,MATCH(D$7,ProductCatalog!$A$1:$AR$1,0),0)</f>
        <v>PDP_NOT_AVAILABLE</v>
      </c>
      <c r="E21" s="4" t="str">
        <f t="shared" si="0"/>
        <v>FALSE</v>
      </c>
      <c r="F21" s="4" t="str">
        <f t="shared" si="1"/>
        <v>FALSE</v>
      </c>
      <c r="G21" s="1" t="str">
        <f>VLOOKUP(A21,ProductCatalog!$A$1:$BE$181,MATCH(G$7,ProductCatalog!$A$1:$AR$1,0),0)</f>
        <v>EF-PF721T</v>
      </c>
      <c r="H21" s="1" t="str">
        <f>VLOOKUP(A21,ProductCatalog!$A$1:$BE$181,MATCH(H$7,ProductCatalog!$A$1:$AR$1,0),0)</f>
        <v>AEM_ACCESSORIES</v>
      </c>
      <c r="I21" s="1" t="str">
        <f>VLOOKUP(A21,ProductCatalog!$A$1:$BE$181,MATCH(I$7,ProductCatalog!$A$1:$AR$1,0),0)</f>
        <v>false</v>
      </c>
      <c r="J21" s="4" t="str">
        <f t="shared" si="2"/>
        <v>TRUE</v>
      </c>
      <c r="K21" s="1" t="str">
        <f>VLOOKUP(A21,ProductCatalog!$A$1:$BE$181,MATCH(K$7,ProductCatalog!$A$1:$AR$1,0),0)</f>
        <v>false</v>
      </c>
      <c r="L21" s="1" t="str">
        <f t="shared" si="3"/>
        <v>variant</v>
      </c>
      <c r="M21" s="1">
        <f t="shared" si="4"/>
        <v>3</v>
      </c>
      <c r="N21" s="4" t="str">
        <f t="shared" si="5"/>
        <v xml:space="preserve"> </v>
      </c>
      <c r="O21" s="1" t="str">
        <f>VLOOKUP(A21,ProductCatalog!$A$1:$BE$181,MATCH(O$7,ProductCatalog!$A$1:$AR$1,0),0)</f>
        <v>NAVY</v>
      </c>
      <c r="P21" s="1" t="str">
        <f>VLOOKUP(A21,ProductCatalog!$A$1:$BE$181,MATCH(P$7,ProductCatalog!$A$1:$AR$1,0),0)</f>
        <v xml:space="preserve"> 1</v>
      </c>
      <c r="Q21" s="1" t="str">
        <f t="shared" si="6"/>
        <v>EF-PF721TNAVY 1</v>
      </c>
      <c r="R21" s="4">
        <f t="shared" si="7"/>
        <v>1</v>
      </c>
      <c r="S21" s="1" t="str">
        <f>VLOOKUP(A21,ProductCatalog!$A$1:$BE$181,MATCH(S$7,ProductCatalog!$A$1:$AR$1,0),0)</f>
        <v xml:space="preserve"> NORMAL</v>
      </c>
      <c r="T21" s="1" t="str">
        <f>VLOOKUP(A21,ProductCatalog!$A$1:$BE$181,MATCH(T$7,ProductCatalog!$A$1:$AR$1,0),0)</f>
        <v xml:space="preserve"> null</v>
      </c>
      <c r="U21" s="1" t="str">
        <f>VLOOKUP(A21,ProductCatalog!$A$1:$BE$181,MATCH(U$7,ProductCatalog!$A$1:$AR$1,0),0)</f>
        <v xml:space="preserve"> null</v>
      </c>
      <c r="V21" s="1" t="str">
        <f>VLOOKUP(A21,ProductCatalog!$A$1:$BE$181,MATCH(V$7,ProductCatalog!$A$1:$AR$1,0),0)</f>
        <v xml:space="preserve"> false</v>
      </c>
      <c r="W21" s="4" t="b">
        <f t="shared" si="8"/>
        <v>1</v>
      </c>
      <c r="X21" s="4" t="b">
        <f t="shared" si="9"/>
        <v>1</v>
      </c>
      <c r="Y21" s="4" t="b">
        <f t="shared" si="10"/>
        <v>1</v>
      </c>
      <c r="Z21" s="3" t="str">
        <f>VLOOKUP(A21,ProductCatalog!$A$1:$BE$181,MATCH(Z$7,ProductCatalog!$A$1:$AR$1,0),0)</f>
        <v xml:space="preserve"> </v>
      </c>
      <c r="AA21" s="1" t="str">
        <f t="shared" si="11"/>
        <v xml:space="preserve"> </v>
      </c>
      <c r="AB21" s="4" t="str">
        <f t="shared" si="12"/>
        <v>TRUE</v>
      </c>
      <c r="AC21" s="4" t="b">
        <f>IF(ISNUMBER(MATCH(A21,'AEM register'!$C:$C,0)),TRUE,FALSE)</f>
        <v>0</v>
      </c>
    </row>
    <row r="22" spans="1:29" ht="14.25" customHeight="1">
      <c r="A22" s="1" t="str">
        <f>ProductCatalog!A16</f>
        <v>EF-PF721TPEGWW</v>
      </c>
      <c r="B22" s="1" t="str">
        <f>VLOOKUP(A22,ProductCatalog!$A$1:$BE$181,MATCH(B$7,ProductCatalog!$A$1:$AR$1,0),0)</f>
        <v xml:space="preserve"> Galaxy Z Flip4 Silicone Cover with Ring</v>
      </c>
      <c r="C22" s="1" t="str">
        <f>VLOOKUP(A22,ProductCatalog!$A$1:$BE$181,MATCH(C$7,ProductCatalog!$A$1:$AR$1,0),0)</f>
        <v>APPROVED</v>
      </c>
      <c r="D22" s="1" t="str">
        <f>VLOOKUP(A22,ProductCatalog!$A$1:$BE$181,MATCH(D$7,ProductCatalog!$A$1:$AR$1,0),0)</f>
        <v>PDP_NOT_AVAILABLE</v>
      </c>
      <c r="E22" s="4" t="str">
        <f t="shared" si="0"/>
        <v>FALSE</v>
      </c>
      <c r="F22" s="4" t="str">
        <f t="shared" si="1"/>
        <v>FALSE</v>
      </c>
      <c r="G22" s="1" t="str">
        <f>VLOOKUP(A22,ProductCatalog!$A$1:$BE$181,MATCH(G$7,ProductCatalog!$A$1:$AR$1,0),0)</f>
        <v>EF-PF721T</v>
      </c>
      <c r="H22" s="1" t="str">
        <f>VLOOKUP(A22,ProductCatalog!$A$1:$BE$181,MATCH(H$7,ProductCatalog!$A$1:$AR$1,0),0)</f>
        <v>AEM_ACCESSORIES</v>
      </c>
      <c r="I22" s="1" t="str">
        <f>VLOOKUP(A22,ProductCatalog!$A$1:$BE$181,MATCH(I$7,ProductCatalog!$A$1:$AR$1,0),0)</f>
        <v>false</v>
      </c>
      <c r="J22" s="4" t="str">
        <f t="shared" si="2"/>
        <v>TRUE</v>
      </c>
      <c r="K22" s="1" t="str">
        <f>VLOOKUP(A22,ProductCatalog!$A$1:$BE$181,MATCH(K$7,ProductCatalog!$A$1:$AR$1,0),0)</f>
        <v>false</v>
      </c>
      <c r="L22" s="1" t="str">
        <f t="shared" si="3"/>
        <v>variant</v>
      </c>
      <c r="M22" s="1">
        <f t="shared" si="4"/>
        <v>4</v>
      </c>
      <c r="N22" s="4" t="str">
        <f t="shared" si="5"/>
        <v xml:space="preserve"> </v>
      </c>
      <c r="O22" s="1" t="str">
        <f>VLOOKUP(A22,ProductCatalog!$A$1:$BE$181,MATCH(O$7,ProductCatalog!$A$1:$AR$1,0),0)</f>
        <v>PINK</v>
      </c>
      <c r="P22" s="1" t="str">
        <f>VLOOKUP(A22,ProductCatalog!$A$1:$BE$181,MATCH(P$7,ProductCatalog!$A$1:$AR$1,0),0)</f>
        <v xml:space="preserve"> 1</v>
      </c>
      <c r="Q22" s="1" t="str">
        <f t="shared" si="6"/>
        <v>EF-PF721TPINK 1</v>
      </c>
      <c r="R22" s="4">
        <f t="shared" si="7"/>
        <v>1</v>
      </c>
      <c r="S22" s="1" t="str">
        <f>VLOOKUP(A22,ProductCatalog!$A$1:$BE$181,MATCH(S$7,ProductCatalog!$A$1:$AR$1,0),0)</f>
        <v xml:space="preserve"> NORMAL</v>
      </c>
      <c r="T22" s="1" t="str">
        <f>VLOOKUP(A22,ProductCatalog!$A$1:$BE$181,MATCH(T$7,ProductCatalog!$A$1:$AR$1,0),0)</f>
        <v xml:space="preserve"> null</v>
      </c>
      <c r="U22" s="1" t="str">
        <f>VLOOKUP(A22,ProductCatalog!$A$1:$BE$181,MATCH(U$7,ProductCatalog!$A$1:$AR$1,0),0)</f>
        <v xml:space="preserve"> null</v>
      </c>
      <c r="V22" s="1" t="str">
        <f>VLOOKUP(A22,ProductCatalog!$A$1:$BE$181,MATCH(V$7,ProductCatalog!$A$1:$AR$1,0),0)</f>
        <v xml:space="preserve"> false</v>
      </c>
      <c r="W22" s="4" t="b">
        <f t="shared" si="8"/>
        <v>1</v>
      </c>
      <c r="X22" s="4" t="b">
        <f t="shared" si="9"/>
        <v>1</v>
      </c>
      <c r="Y22" s="4" t="b">
        <f t="shared" si="10"/>
        <v>1</v>
      </c>
      <c r="Z22" s="3" t="str">
        <f>VLOOKUP(A22,ProductCatalog!$A$1:$BE$181,MATCH(Z$7,ProductCatalog!$A$1:$AR$1,0),0)</f>
        <v xml:space="preserve"> </v>
      </c>
      <c r="AA22" s="1" t="str">
        <f t="shared" si="11"/>
        <v xml:space="preserve"> </v>
      </c>
      <c r="AB22" s="4" t="str">
        <f t="shared" si="12"/>
        <v>TRUE</v>
      </c>
      <c r="AC22" s="4" t="b">
        <f>IF(ISNUMBER(MATCH(A22,'AEM register'!$C:$C,0)),TRUE,FALSE)</f>
        <v>0</v>
      </c>
    </row>
    <row r="23" spans="1:29" ht="14.25" customHeight="1">
      <c r="A23" s="1" t="str">
        <f>ProductCatalog!A17</f>
        <v>EF-PF721TVEGWW</v>
      </c>
      <c r="B23" s="1" t="str">
        <f>VLOOKUP(A23,ProductCatalog!$A$1:$BE$181,MATCH(B$7,ProductCatalog!$A$1:$AR$1,0),0)</f>
        <v xml:space="preserve"> Galaxy Z Flip4 Silicone Cover with Ring</v>
      </c>
      <c r="C23" s="1" t="str">
        <f>VLOOKUP(A23,ProductCatalog!$A$1:$BE$181,MATCH(C$7,ProductCatalog!$A$1:$AR$1,0),0)</f>
        <v>APPROVED</v>
      </c>
      <c r="D23" s="1" t="str">
        <f>VLOOKUP(A23,ProductCatalog!$A$1:$BE$181,MATCH(D$7,ProductCatalog!$A$1:$AR$1,0),0)</f>
        <v>PDP_NOT_AVAILABLE</v>
      </c>
      <c r="E23" s="4" t="str">
        <f t="shared" si="0"/>
        <v>FALSE</v>
      </c>
      <c r="F23" s="4" t="str">
        <f t="shared" si="1"/>
        <v>FALSE</v>
      </c>
      <c r="G23" s="1" t="str">
        <f>VLOOKUP(A23,ProductCatalog!$A$1:$BE$181,MATCH(G$7,ProductCatalog!$A$1:$AR$1,0),0)</f>
        <v>EF-PF721T</v>
      </c>
      <c r="H23" s="1" t="str">
        <f>VLOOKUP(A23,ProductCatalog!$A$1:$BE$181,MATCH(H$7,ProductCatalog!$A$1:$AR$1,0),0)</f>
        <v>AEM_ACCESSORIES</v>
      </c>
      <c r="I23" s="1" t="str">
        <f>VLOOKUP(A23,ProductCatalog!$A$1:$BE$181,MATCH(I$7,ProductCatalog!$A$1:$AR$1,0),0)</f>
        <v>false</v>
      </c>
      <c r="J23" s="4" t="str">
        <f t="shared" si="2"/>
        <v>TRUE</v>
      </c>
      <c r="K23" s="1" t="str">
        <f>VLOOKUP(A23,ProductCatalog!$A$1:$BE$181,MATCH(K$7,ProductCatalog!$A$1:$AR$1,0),0)</f>
        <v>true</v>
      </c>
      <c r="L23" s="1" t="str">
        <f t="shared" si="3"/>
        <v>main</v>
      </c>
      <c r="M23" s="1">
        <f t="shared" si="4"/>
        <v>5</v>
      </c>
      <c r="N23" s="4">
        <f t="shared" si="5"/>
        <v>1</v>
      </c>
      <c r="O23" s="1" t="str">
        <f>VLOOKUP(A23,ProductCatalog!$A$1:$BE$181,MATCH(O$7,ProductCatalog!$A$1:$AR$1,0),0)</f>
        <v>BORAPURPLE</v>
      </c>
      <c r="P23" s="1" t="str">
        <f>VLOOKUP(A23,ProductCatalog!$A$1:$BE$181,MATCH(P$7,ProductCatalog!$A$1:$AR$1,0),0)</f>
        <v xml:space="preserve"> 1</v>
      </c>
      <c r="Q23" s="1" t="str">
        <f t="shared" si="6"/>
        <v>EF-PF721TBORAPURPLE 1</v>
      </c>
      <c r="R23" s="4">
        <f t="shared" si="7"/>
        <v>1</v>
      </c>
      <c r="S23" s="1" t="str">
        <f>VLOOKUP(A23,ProductCatalog!$A$1:$BE$181,MATCH(S$7,ProductCatalog!$A$1:$AR$1,0),0)</f>
        <v xml:space="preserve"> NORMAL</v>
      </c>
      <c r="T23" s="1" t="str">
        <f>VLOOKUP(A23,ProductCatalog!$A$1:$BE$181,MATCH(T$7,ProductCatalog!$A$1:$AR$1,0),0)</f>
        <v xml:space="preserve"> null</v>
      </c>
      <c r="U23" s="1" t="str">
        <f>VLOOKUP(A23,ProductCatalog!$A$1:$BE$181,MATCH(U$7,ProductCatalog!$A$1:$AR$1,0),0)</f>
        <v xml:space="preserve"> null</v>
      </c>
      <c r="V23" s="1" t="str">
        <f>VLOOKUP(A23,ProductCatalog!$A$1:$BE$181,MATCH(V$7,ProductCatalog!$A$1:$AR$1,0),0)</f>
        <v xml:space="preserve"> false</v>
      </c>
      <c r="W23" s="4" t="b">
        <f t="shared" si="8"/>
        <v>1</v>
      </c>
      <c r="X23" s="4" t="b">
        <f t="shared" si="9"/>
        <v>1</v>
      </c>
      <c r="Y23" s="4" t="b">
        <f t="shared" si="10"/>
        <v>1</v>
      </c>
      <c r="Z23" s="3" t="str">
        <f>VLOOKUP(A23,ProductCatalog!$A$1:$BE$181,MATCH(Z$7,ProductCatalog!$A$1:$AR$1,0),0)</f>
        <v xml:space="preserve"> </v>
      </c>
      <c r="AA23" s="1" t="str">
        <f t="shared" si="11"/>
        <v xml:space="preserve"> </v>
      </c>
      <c r="AB23" s="4" t="str">
        <f t="shared" si="12"/>
        <v>TRUE</v>
      </c>
      <c r="AC23" s="4" t="b">
        <f>IF(ISNUMBER(MATCH(A23,'AEM register'!$C:$C,0)),TRUE,FALSE)</f>
        <v>0</v>
      </c>
    </row>
    <row r="24" spans="1:29" ht="14.25" customHeight="1">
      <c r="A24" s="1" t="str">
        <f>ProductCatalog!A18</f>
        <v>EF-QF721CTEGWW</v>
      </c>
      <c r="B24" s="1" t="str">
        <f>VLOOKUP(A24,ProductCatalog!$A$1:$BE$181,MATCH(B$7,ProductCatalog!$A$1:$AR$1,0),0)</f>
        <v xml:space="preserve"> Galaxy Z Flip4 Clear Slim Cover</v>
      </c>
      <c r="C24" s="1" t="str">
        <f>VLOOKUP(A24,ProductCatalog!$A$1:$BE$181,MATCH(C$7,ProductCatalog!$A$1:$AR$1,0),0)</f>
        <v>APPROVED</v>
      </c>
      <c r="D24" s="1" t="str">
        <f>VLOOKUP(A24,ProductCatalog!$A$1:$BE$181,MATCH(D$7,ProductCatalog!$A$1:$AR$1,0),0)</f>
        <v>PDP_NOT_AVAILABLE</v>
      </c>
      <c r="E24" s="4" t="str">
        <f t="shared" si="0"/>
        <v>FALSE</v>
      </c>
      <c r="F24" s="4" t="str">
        <f t="shared" si="1"/>
        <v>FALSE</v>
      </c>
      <c r="G24" s="1" t="str">
        <f>VLOOKUP(A24,ProductCatalog!$A$1:$BE$181,MATCH(G$7,ProductCatalog!$A$1:$AR$1,0),0)</f>
        <v>EF-QF721C</v>
      </c>
      <c r="H24" s="1" t="str">
        <f>VLOOKUP(A24,ProductCatalog!$A$1:$BE$181,MATCH(H$7,ProductCatalog!$A$1:$AR$1,0),0)</f>
        <v>AEM_ACCESSORIES</v>
      </c>
      <c r="I24" s="1" t="str">
        <f>VLOOKUP(A24,ProductCatalog!$A$1:$BE$181,MATCH(I$7,ProductCatalog!$A$1:$AR$1,0),0)</f>
        <v>false</v>
      </c>
      <c r="J24" s="4" t="str">
        <f t="shared" si="2"/>
        <v>TRUE</v>
      </c>
      <c r="K24" s="1" t="str">
        <f>VLOOKUP(A24,ProductCatalog!$A$1:$BE$181,MATCH(K$7,ProductCatalog!$A$1:$AR$1,0),0)</f>
        <v>true</v>
      </c>
      <c r="L24" s="1" t="str">
        <f t="shared" si="3"/>
        <v>main</v>
      </c>
      <c r="M24" s="1">
        <f t="shared" si="4"/>
        <v>1</v>
      </c>
      <c r="N24" s="4">
        <f t="shared" si="5"/>
        <v>1</v>
      </c>
      <c r="O24" s="1" t="str">
        <f>VLOOKUP(A24,ProductCatalog!$A$1:$BE$181,MATCH(O$7,ProductCatalog!$A$1:$AR$1,0),0)</f>
        <v>TRANSPARENT</v>
      </c>
      <c r="P24" s="1" t="str">
        <f>VLOOKUP(A24,ProductCatalog!$A$1:$BE$181,MATCH(P$7,ProductCatalog!$A$1:$AR$1,0),0)</f>
        <v xml:space="preserve"> 1</v>
      </c>
      <c r="Q24" s="1" t="str">
        <f t="shared" si="6"/>
        <v>EF-QF721CTRANSPARENT 1</v>
      </c>
      <c r="R24" s="4">
        <f t="shared" si="7"/>
        <v>1</v>
      </c>
      <c r="S24" s="1" t="str">
        <f>VLOOKUP(A24,ProductCatalog!$A$1:$BE$181,MATCH(S$7,ProductCatalog!$A$1:$AR$1,0),0)</f>
        <v xml:space="preserve"> NORMAL</v>
      </c>
      <c r="T24" s="1" t="str">
        <f>VLOOKUP(A24,ProductCatalog!$A$1:$BE$181,MATCH(T$7,ProductCatalog!$A$1:$AR$1,0),0)</f>
        <v xml:space="preserve"> null</v>
      </c>
      <c r="U24" s="1" t="str">
        <f>VLOOKUP(A24,ProductCatalog!$A$1:$BE$181,MATCH(U$7,ProductCatalog!$A$1:$AR$1,0),0)</f>
        <v xml:space="preserve"> null</v>
      </c>
      <c r="V24" s="1" t="str">
        <f>VLOOKUP(A24,ProductCatalog!$A$1:$BE$181,MATCH(V$7,ProductCatalog!$A$1:$AR$1,0),0)</f>
        <v xml:space="preserve"> false</v>
      </c>
      <c r="W24" s="4" t="b">
        <f t="shared" si="8"/>
        <v>1</v>
      </c>
      <c r="X24" s="4" t="b">
        <f t="shared" si="9"/>
        <v>1</v>
      </c>
      <c r="Y24" s="4" t="b">
        <f t="shared" si="10"/>
        <v>1</v>
      </c>
      <c r="Z24" s="3" t="str">
        <f>VLOOKUP(A24,ProductCatalog!$A$1:$BE$181,MATCH(Z$7,ProductCatalog!$A$1:$AR$1,0),0)</f>
        <v xml:space="preserve"> </v>
      </c>
      <c r="AA24" s="1" t="str">
        <f t="shared" si="11"/>
        <v xml:space="preserve"> </v>
      </c>
      <c r="AB24" s="4" t="str">
        <f t="shared" si="12"/>
        <v>TRUE</v>
      </c>
      <c r="AC24" s="4" t="b">
        <f>IF(ISNUMBER(MATCH(A24,'AEM register'!$C:$C,0)),TRUE,FALSE)</f>
        <v>0</v>
      </c>
    </row>
    <row r="25" spans="1:29" ht="14.25" customHeight="1">
      <c r="A25" s="1" t="str">
        <f>ProductCatalog!A19</f>
        <v>EF-QF936CTEGWW</v>
      </c>
      <c r="B25" s="1" t="str">
        <f>VLOOKUP(A25,ProductCatalog!$A$1:$BE$181,MATCH(B$7,ProductCatalog!$A$1:$AR$1,0),0)</f>
        <v xml:space="preserve"> null</v>
      </c>
      <c r="C25" s="1" t="str">
        <f>VLOOKUP(A25,ProductCatalog!$A$1:$BE$181,MATCH(C$7,ProductCatalog!$A$1:$AR$1,0),0)</f>
        <v>APPROVED</v>
      </c>
      <c r="D25" s="1" t="str">
        <f>VLOOKUP(A25,ProductCatalog!$A$1:$BE$181,MATCH(D$7,ProductCatalog!$A$1:$AR$1,0),0)</f>
        <v>PDP_NOT_AVAILABLE</v>
      </c>
      <c r="E25" s="4" t="str">
        <f t="shared" si="0"/>
        <v>FALSE</v>
      </c>
      <c r="F25" s="4" t="str">
        <f t="shared" si="1"/>
        <v>FALSE</v>
      </c>
      <c r="G25" s="1" t="str">
        <f>VLOOKUP(A25,ProductCatalog!$A$1:$BE$181,MATCH(G$7,ProductCatalog!$A$1:$AR$1,0),0)</f>
        <v>EF-QF936C</v>
      </c>
      <c r="H25" s="1" t="str">
        <f>VLOOKUP(A25,ProductCatalog!$A$1:$BE$181,MATCH(H$7,ProductCatalog!$A$1:$AR$1,0),0)</f>
        <v>AEM_ACCESSORIES</v>
      </c>
      <c r="I25" s="1" t="str">
        <f>VLOOKUP(A25,ProductCatalog!$A$1:$BE$181,MATCH(I$7,ProductCatalog!$A$1:$AR$1,0),0)</f>
        <v>false</v>
      </c>
      <c r="J25" s="4" t="str">
        <f t="shared" si="2"/>
        <v>TRUE</v>
      </c>
      <c r="K25" s="1" t="str">
        <f>VLOOKUP(A25,ProductCatalog!$A$1:$BE$181,MATCH(K$7,ProductCatalog!$A$1:$AR$1,0),0)</f>
        <v>false</v>
      </c>
      <c r="L25" s="1" t="str">
        <f t="shared" si="3"/>
        <v>variant</v>
      </c>
      <c r="M25" s="1">
        <f t="shared" si="4"/>
        <v>1</v>
      </c>
      <c r="N25" s="4">
        <f t="shared" si="5"/>
        <v>0</v>
      </c>
      <c r="O25" s="1" t="str">
        <f>VLOOKUP(A25,ProductCatalog!$A$1:$BE$181,MATCH(O$7,ProductCatalog!$A$1:$AR$1,0),0)</f>
        <v xml:space="preserve"> </v>
      </c>
      <c r="P25" s="1" t="str">
        <f>VLOOKUP(A25,ProductCatalog!$A$1:$BE$181,MATCH(P$7,ProductCatalog!$A$1:$AR$1,0),0)</f>
        <v xml:space="preserve"> 1</v>
      </c>
      <c r="Q25" s="1" t="str">
        <f t="shared" si="6"/>
        <v>EF-QF936C  1</v>
      </c>
      <c r="R25" s="4">
        <f t="shared" si="7"/>
        <v>1</v>
      </c>
      <c r="S25" s="1" t="str">
        <f>VLOOKUP(A25,ProductCatalog!$A$1:$BE$181,MATCH(S$7,ProductCatalog!$A$1:$AR$1,0),0)</f>
        <v xml:space="preserve"> NORMAL</v>
      </c>
      <c r="T25" s="1" t="str">
        <f>VLOOKUP(A25,ProductCatalog!$A$1:$BE$181,MATCH(T$7,ProductCatalog!$A$1:$AR$1,0),0)</f>
        <v xml:space="preserve"> null</v>
      </c>
      <c r="U25" s="1" t="str">
        <f>VLOOKUP(A25,ProductCatalog!$A$1:$BE$181,MATCH(U$7,ProductCatalog!$A$1:$AR$1,0),0)</f>
        <v xml:space="preserve"> null</v>
      </c>
      <c r="V25" s="1" t="str">
        <f>VLOOKUP(A25,ProductCatalog!$A$1:$BE$181,MATCH(V$7,ProductCatalog!$A$1:$AR$1,0),0)</f>
        <v xml:space="preserve"> false</v>
      </c>
      <c r="W25" s="4" t="b">
        <f t="shared" si="8"/>
        <v>1</v>
      </c>
      <c r="X25" s="4" t="b">
        <f t="shared" si="9"/>
        <v>1</v>
      </c>
      <c r="Y25" s="4" t="b">
        <f t="shared" si="10"/>
        <v>1</v>
      </c>
      <c r="Z25" s="3" t="str">
        <f>VLOOKUP(A25,ProductCatalog!$A$1:$BE$181,MATCH(Z$7,ProductCatalog!$A$1:$AR$1,0),0)</f>
        <v xml:space="preserve"> </v>
      </c>
      <c r="AA25" s="1" t="str">
        <f t="shared" si="11"/>
        <v xml:space="preserve"> </v>
      </c>
      <c r="AB25" s="4" t="str">
        <f t="shared" si="12"/>
        <v>TRUE</v>
      </c>
      <c r="AC25" s="4" t="b">
        <f>IF(ISNUMBER(MATCH(A25,'AEM register'!$C:$C,0)),TRUE,FALSE)</f>
        <v>0</v>
      </c>
    </row>
    <row r="26" spans="1:29" ht="14.25" customHeight="1">
      <c r="A26" s="1" t="str">
        <f>ProductCatalog!A20</f>
        <v>EF-UF93PCTEGWW</v>
      </c>
      <c r="B26" s="1" t="str">
        <f>VLOOKUP(A26,ProductCatalog!$A$1:$BE$181,MATCH(B$7,ProductCatalog!$A$1:$AR$1,0),0)</f>
        <v xml:space="preserve"> null</v>
      </c>
      <c r="C26" s="1" t="str">
        <f>VLOOKUP(A26,ProductCatalog!$A$1:$BE$181,MATCH(C$7,ProductCatalog!$A$1:$AR$1,0),0)</f>
        <v>APPROVED</v>
      </c>
      <c r="D26" s="1" t="str">
        <f>VLOOKUP(A26,ProductCatalog!$A$1:$BE$181,MATCH(D$7,ProductCatalog!$A$1:$AR$1,0),0)</f>
        <v>PDP_NOT_AVAILABLE</v>
      </c>
      <c r="E26" s="4" t="str">
        <f t="shared" si="0"/>
        <v>FALSE</v>
      </c>
      <c r="F26" s="4" t="str">
        <f t="shared" si="1"/>
        <v>FALSE</v>
      </c>
      <c r="G26" s="1" t="str">
        <f>VLOOKUP(A26,ProductCatalog!$A$1:$BE$181,MATCH(G$7,ProductCatalog!$A$1:$AR$1,0),0)</f>
        <v>EF-UF93PC</v>
      </c>
      <c r="H26" s="1" t="str">
        <f>VLOOKUP(A26,ProductCatalog!$A$1:$BE$181,MATCH(H$7,ProductCatalog!$A$1:$AR$1,0),0)</f>
        <v>AEM_ACCESSORIES</v>
      </c>
      <c r="I26" s="1" t="str">
        <f>VLOOKUP(A26,ProductCatalog!$A$1:$BE$181,MATCH(I$7,ProductCatalog!$A$1:$AR$1,0),0)</f>
        <v>false</v>
      </c>
      <c r="J26" s="4" t="str">
        <f t="shared" si="2"/>
        <v>TRUE</v>
      </c>
      <c r="K26" s="1" t="str">
        <f>VLOOKUP(A26,ProductCatalog!$A$1:$BE$181,MATCH(K$7,ProductCatalog!$A$1:$AR$1,0),0)</f>
        <v>false</v>
      </c>
      <c r="L26" s="1" t="str">
        <f t="shared" si="3"/>
        <v>variant</v>
      </c>
      <c r="M26" s="1">
        <f t="shared" si="4"/>
        <v>1</v>
      </c>
      <c r="N26" s="4">
        <f t="shared" si="5"/>
        <v>0</v>
      </c>
      <c r="O26" s="1" t="str">
        <f>VLOOKUP(A26,ProductCatalog!$A$1:$BE$181,MATCH(O$7,ProductCatalog!$A$1:$AR$1,0),0)</f>
        <v xml:space="preserve"> </v>
      </c>
      <c r="P26" s="1" t="str">
        <f>VLOOKUP(A26,ProductCatalog!$A$1:$BE$181,MATCH(P$7,ProductCatalog!$A$1:$AR$1,0),0)</f>
        <v xml:space="preserve"> 1</v>
      </c>
      <c r="Q26" s="1" t="str">
        <f t="shared" si="6"/>
        <v>EF-UF93PC  1</v>
      </c>
      <c r="R26" s="4">
        <f t="shared" si="7"/>
        <v>1</v>
      </c>
      <c r="S26" s="1" t="str">
        <f>VLOOKUP(A26,ProductCatalog!$A$1:$BE$181,MATCH(S$7,ProductCatalog!$A$1:$AR$1,0),0)</f>
        <v xml:space="preserve"> NORMAL</v>
      </c>
      <c r="T26" s="1" t="str">
        <f>VLOOKUP(A26,ProductCatalog!$A$1:$BE$181,MATCH(T$7,ProductCatalog!$A$1:$AR$1,0),0)</f>
        <v xml:space="preserve"> null</v>
      </c>
      <c r="U26" s="1" t="str">
        <f>VLOOKUP(A26,ProductCatalog!$A$1:$BE$181,MATCH(U$7,ProductCatalog!$A$1:$AR$1,0),0)</f>
        <v xml:space="preserve"> null</v>
      </c>
      <c r="V26" s="1" t="str">
        <f>VLOOKUP(A26,ProductCatalog!$A$1:$BE$181,MATCH(V$7,ProductCatalog!$A$1:$AR$1,0),0)</f>
        <v xml:space="preserve"> false</v>
      </c>
      <c r="W26" s="4" t="b">
        <f t="shared" si="8"/>
        <v>1</v>
      </c>
      <c r="X26" s="4" t="b">
        <f t="shared" si="9"/>
        <v>1</v>
      </c>
      <c r="Y26" s="4" t="b">
        <f t="shared" si="10"/>
        <v>1</v>
      </c>
      <c r="Z26" s="3" t="str">
        <f>VLOOKUP(A26,ProductCatalog!$A$1:$BE$181,MATCH(Z$7,ProductCatalog!$A$1:$AR$1,0),0)</f>
        <v xml:space="preserve"> </v>
      </c>
      <c r="AA26" s="1" t="str">
        <f t="shared" si="11"/>
        <v xml:space="preserve"> </v>
      </c>
      <c r="AB26" s="4" t="str">
        <f t="shared" si="12"/>
        <v>TRUE</v>
      </c>
      <c r="AC26" s="4" t="b">
        <f>IF(ISNUMBER(MATCH(A26,'AEM register'!$C:$C,0)),TRUE,FALSE)</f>
        <v>0</v>
      </c>
    </row>
    <row r="27" spans="1:29" ht="14.25" customHeight="1">
      <c r="A27" s="1" t="str">
        <f>ProductCatalog!A21</f>
        <v>EF-VF721LBEGWW</v>
      </c>
      <c r="B27" s="1" t="str">
        <f>VLOOKUP(A27,ProductCatalog!$A$1:$BE$181,MATCH(B$7,ProductCatalog!$A$1:$AR$1,0),0)</f>
        <v xml:space="preserve"> Galaxy Z Flip4 Flap Leather Cover</v>
      </c>
      <c r="C27" s="1" t="str">
        <f>VLOOKUP(A27,ProductCatalog!$A$1:$BE$181,MATCH(C$7,ProductCatalog!$A$1:$AR$1,0),0)</f>
        <v>APPROVED</v>
      </c>
      <c r="D27" s="1" t="str">
        <f>VLOOKUP(A27,ProductCatalog!$A$1:$BE$181,MATCH(D$7,ProductCatalog!$A$1:$AR$1,0),0)</f>
        <v>PDP_NOT_AVAILABLE</v>
      </c>
      <c r="E27" s="4" t="str">
        <f t="shared" si="0"/>
        <v>FALSE</v>
      </c>
      <c r="F27" s="4" t="str">
        <f t="shared" si="1"/>
        <v>FALSE</v>
      </c>
      <c r="G27" s="1" t="str">
        <f>VLOOKUP(A27,ProductCatalog!$A$1:$BE$181,MATCH(G$7,ProductCatalog!$A$1:$AR$1,0),0)</f>
        <v>EF-VF721L</v>
      </c>
      <c r="H27" s="1" t="str">
        <f>VLOOKUP(A27,ProductCatalog!$A$1:$BE$181,MATCH(H$7,ProductCatalog!$A$1:$AR$1,0),0)</f>
        <v xml:space="preserve"> </v>
      </c>
      <c r="I27" s="1" t="str">
        <f>VLOOKUP(A27,ProductCatalog!$A$1:$BE$181,MATCH(I$7,ProductCatalog!$A$1:$AR$1,0),0)</f>
        <v>false</v>
      </c>
      <c r="J27" s="4" t="str">
        <f t="shared" si="2"/>
        <v>TRUE</v>
      </c>
      <c r="K27" s="1" t="str">
        <f>VLOOKUP(A27,ProductCatalog!$A$1:$BE$181,MATCH(K$7,ProductCatalog!$A$1:$AR$1,0),0)</f>
        <v>false</v>
      </c>
      <c r="L27" s="1" t="str">
        <f t="shared" si="3"/>
        <v>variant</v>
      </c>
      <c r="M27" s="1">
        <f t="shared" si="4"/>
        <v>1</v>
      </c>
      <c r="N27" s="4" t="str">
        <f t="shared" si="5"/>
        <v xml:space="preserve"> </v>
      </c>
      <c r="O27" s="1" t="str">
        <f>VLOOKUP(A27,ProductCatalog!$A$1:$BE$181,MATCH(O$7,ProductCatalog!$A$1:$AR$1,0),0)</f>
        <v>BLACK</v>
      </c>
      <c r="P27" s="1" t="str">
        <f>VLOOKUP(A27,ProductCatalog!$A$1:$BE$181,MATCH(P$7,ProductCatalog!$A$1:$AR$1,0),0)</f>
        <v xml:space="preserve"> 1</v>
      </c>
      <c r="Q27" s="1" t="str">
        <f t="shared" si="6"/>
        <v>EF-VF721LBLACK 1</v>
      </c>
      <c r="R27" s="4">
        <f t="shared" si="7"/>
        <v>1</v>
      </c>
      <c r="S27" s="1" t="str">
        <f>VLOOKUP(A27,ProductCatalog!$A$1:$BE$181,MATCH(S$7,ProductCatalog!$A$1:$AR$1,0),0)</f>
        <v xml:space="preserve"> NORMAL</v>
      </c>
      <c r="T27" s="1" t="str">
        <f>VLOOKUP(A27,ProductCatalog!$A$1:$BE$181,MATCH(T$7,ProductCatalog!$A$1:$AR$1,0),0)</f>
        <v xml:space="preserve"> null</v>
      </c>
      <c r="U27" s="1" t="str">
        <f>VLOOKUP(A27,ProductCatalog!$A$1:$BE$181,MATCH(U$7,ProductCatalog!$A$1:$AR$1,0),0)</f>
        <v xml:space="preserve"> null</v>
      </c>
      <c r="V27" s="1" t="str">
        <f>VLOOKUP(A27,ProductCatalog!$A$1:$BE$181,MATCH(V$7,ProductCatalog!$A$1:$AR$1,0),0)</f>
        <v xml:space="preserve"> false</v>
      </c>
      <c r="W27" s="4" t="b">
        <f t="shared" si="8"/>
        <v>1</v>
      </c>
      <c r="X27" s="4" t="b">
        <f t="shared" si="9"/>
        <v>1</v>
      </c>
      <c r="Y27" s="4" t="b">
        <f t="shared" si="10"/>
        <v>1</v>
      </c>
      <c r="Z27" s="3" t="str">
        <f>VLOOKUP(A27,ProductCatalog!$A$1:$BE$181,MATCH(Z$7,ProductCatalog!$A$1:$AR$1,0),0)</f>
        <v xml:space="preserve"> </v>
      </c>
      <c r="AA27" s="1" t="str">
        <f t="shared" si="11"/>
        <v xml:space="preserve"> </v>
      </c>
      <c r="AB27" s="4" t="str">
        <f t="shared" si="12"/>
        <v>TRUE</v>
      </c>
      <c r="AC27" s="4" t="b">
        <f>IF(ISNUMBER(MATCH(A27,'AEM register'!$C:$C,0)),TRUE,FALSE)</f>
        <v>0</v>
      </c>
    </row>
    <row r="28" spans="1:29" ht="14.25" customHeight="1">
      <c r="A28" s="1" t="str">
        <f>ProductCatalog!A22</f>
        <v>EF-VF721LLEGWW</v>
      </c>
      <c r="B28" s="1" t="str">
        <f>VLOOKUP(A28,ProductCatalog!$A$1:$BE$181,MATCH(B$7,ProductCatalog!$A$1:$AR$1,0),0)</f>
        <v xml:space="preserve"> Galaxy Z Flip4 Flap Leather Cover</v>
      </c>
      <c r="C28" s="1" t="str">
        <f>VLOOKUP(A28,ProductCatalog!$A$1:$BE$181,MATCH(C$7,ProductCatalog!$A$1:$AR$1,0),0)</f>
        <v>APPROVED</v>
      </c>
      <c r="D28" s="1" t="str">
        <f>VLOOKUP(A28,ProductCatalog!$A$1:$BE$181,MATCH(D$7,ProductCatalog!$A$1:$AR$1,0),0)</f>
        <v>PDP_NOT_AVAILABLE</v>
      </c>
      <c r="E28" s="4" t="str">
        <f t="shared" si="0"/>
        <v>FALSE</v>
      </c>
      <c r="F28" s="4" t="str">
        <f t="shared" si="1"/>
        <v>FALSE</v>
      </c>
      <c r="G28" s="1" t="str">
        <f>VLOOKUP(A28,ProductCatalog!$A$1:$BE$181,MATCH(G$7,ProductCatalog!$A$1:$AR$1,0),0)</f>
        <v>EF-VF721L</v>
      </c>
      <c r="H28" s="1" t="str">
        <f>VLOOKUP(A28,ProductCatalog!$A$1:$BE$181,MATCH(H$7,ProductCatalog!$A$1:$AR$1,0),0)</f>
        <v>AEM_ACCESSORIES</v>
      </c>
      <c r="I28" s="1" t="str">
        <f>VLOOKUP(A28,ProductCatalog!$A$1:$BE$181,MATCH(I$7,ProductCatalog!$A$1:$AR$1,0),0)</f>
        <v>false</v>
      </c>
      <c r="J28" s="4" t="str">
        <f t="shared" si="2"/>
        <v>TRUE</v>
      </c>
      <c r="K28" s="1" t="str">
        <f>VLOOKUP(A28,ProductCatalog!$A$1:$BE$181,MATCH(K$7,ProductCatalog!$A$1:$AR$1,0),0)</f>
        <v>false</v>
      </c>
      <c r="L28" s="1" t="str">
        <f t="shared" si="3"/>
        <v>variant</v>
      </c>
      <c r="M28" s="1">
        <f t="shared" si="4"/>
        <v>2</v>
      </c>
      <c r="N28" s="4" t="str">
        <f t="shared" si="5"/>
        <v xml:space="preserve"> </v>
      </c>
      <c r="O28" s="1" t="str">
        <f>VLOOKUP(A28,ProductCatalog!$A$1:$BE$181,MATCH(O$7,ProductCatalog!$A$1:$AR$1,0),0)</f>
        <v>SERENEPURPLE</v>
      </c>
      <c r="P28" s="1" t="str">
        <f>VLOOKUP(A28,ProductCatalog!$A$1:$BE$181,MATCH(P$7,ProductCatalog!$A$1:$AR$1,0),0)</f>
        <v xml:space="preserve"> 1</v>
      </c>
      <c r="Q28" s="1" t="str">
        <f t="shared" si="6"/>
        <v>EF-VF721LSERENEPURPLE 1</v>
      </c>
      <c r="R28" s="4">
        <f t="shared" si="7"/>
        <v>1</v>
      </c>
      <c r="S28" s="1" t="str">
        <f>VLOOKUP(A28,ProductCatalog!$A$1:$BE$181,MATCH(S$7,ProductCatalog!$A$1:$AR$1,0),0)</f>
        <v xml:space="preserve"> NORMAL</v>
      </c>
      <c r="T28" s="1" t="str">
        <f>VLOOKUP(A28,ProductCatalog!$A$1:$BE$181,MATCH(T$7,ProductCatalog!$A$1:$AR$1,0),0)</f>
        <v xml:space="preserve"> null</v>
      </c>
      <c r="U28" s="1" t="str">
        <f>VLOOKUP(A28,ProductCatalog!$A$1:$BE$181,MATCH(U$7,ProductCatalog!$A$1:$AR$1,0),0)</f>
        <v xml:space="preserve"> null</v>
      </c>
      <c r="V28" s="1" t="str">
        <f>VLOOKUP(A28,ProductCatalog!$A$1:$BE$181,MATCH(V$7,ProductCatalog!$A$1:$AR$1,0),0)</f>
        <v xml:space="preserve"> false</v>
      </c>
      <c r="W28" s="4" t="b">
        <f t="shared" si="8"/>
        <v>1</v>
      </c>
      <c r="X28" s="4" t="b">
        <f t="shared" si="9"/>
        <v>1</v>
      </c>
      <c r="Y28" s="4" t="b">
        <f t="shared" si="10"/>
        <v>1</v>
      </c>
      <c r="Z28" s="3" t="str">
        <f>VLOOKUP(A28,ProductCatalog!$A$1:$BE$181,MATCH(Z$7,ProductCatalog!$A$1:$AR$1,0),0)</f>
        <v xml:space="preserve"> </v>
      </c>
      <c r="AA28" s="1" t="str">
        <f t="shared" si="11"/>
        <v xml:space="preserve"> </v>
      </c>
      <c r="AB28" s="4" t="str">
        <f t="shared" si="12"/>
        <v>TRUE</v>
      </c>
      <c r="AC28" s="4" t="b">
        <f>IF(ISNUMBER(MATCH(A28,'AEM register'!$C:$C,0)),TRUE,FALSE)</f>
        <v>0</v>
      </c>
    </row>
    <row r="29" spans="1:29" ht="14.25" customHeight="1">
      <c r="A29" s="1" t="str">
        <f>ProductCatalog!A23</f>
        <v>EF-VF721LPEGWW</v>
      </c>
      <c r="B29" s="1" t="str">
        <f>VLOOKUP(A29,ProductCatalog!$A$1:$BE$181,MATCH(B$7,ProductCatalog!$A$1:$AR$1,0),0)</f>
        <v xml:space="preserve"> Galaxy Z Flip4 Flap Leather Cover</v>
      </c>
      <c r="C29" s="1" t="str">
        <f>VLOOKUP(A29,ProductCatalog!$A$1:$BE$181,MATCH(C$7,ProductCatalog!$A$1:$AR$1,0),0)</f>
        <v>APPROVED</v>
      </c>
      <c r="D29" s="1" t="str">
        <f>VLOOKUP(A29,ProductCatalog!$A$1:$BE$181,MATCH(D$7,ProductCatalog!$A$1:$AR$1,0),0)</f>
        <v>PDP_NOT_AVAILABLE</v>
      </c>
      <c r="E29" s="4" t="str">
        <f t="shared" si="0"/>
        <v>FALSE</v>
      </c>
      <c r="F29" s="4" t="str">
        <f t="shared" si="1"/>
        <v>FALSE</v>
      </c>
      <c r="G29" s="1" t="str">
        <f>VLOOKUP(A29,ProductCatalog!$A$1:$BE$181,MATCH(G$7,ProductCatalog!$A$1:$AR$1,0),0)</f>
        <v>EF-VF721L</v>
      </c>
      <c r="H29" s="1" t="str">
        <f>VLOOKUP(A29,ProductCatalog!$A$1:$BE$181,MATCH(H$7,ProductCatalog!$A$1:$AR$1,0),0)</f>
        <v>AEM_ACCESSORIES</v>
      </c>
      <c r="I29" s="1" t="str">
        <f>VLOOKUP(A29,ProductCatalog!$A$1:$BE$181,MATCH(I$7,ProductCatalog!$A$1:$AR$1,0),0)</f>
        <v>false</v>
      </c>
      <c r="J29" s="4" t="str">
        <f t="shared" si="2"/>
        <v>TRUE</v>
      </c>
      <c r="K29" s="1" t="str">
        <f>VLOOKUP(A29,ProductCatalog!$A$1:$BE$181,MATCH(K$7,ProductCatalog!$A$1:$AR$1,0),0)</f>
        <v>true</v>
      </c>
      <c r="L29" s="1" t="str">
        <f t="shared" si="3"/>
        <v>main</v>
      </c>
      <c r="M29" s="1">
        <f t="shared" si="4"/>
        <v>3</v>
      </c>
      <c r="N29" s="4">
        <f t="shared" si="5"/>
        <v>1</v>
      </c>
      <c r="O29" s="1" t="str">
        <f>VLOOKUP(A29,ProductCatalog!$A$1:$BE$181,MATCH(O$7,ProductCatalog!$A$1:$AR$1,0),0)</f>
        <v>PEACH</v>
      </c>
      <c r="P29" s="1" t="str">
        <f>VLOOKUP(A29,ProductCatalog!$A$1:$BE$181,MATCH(P$7,ProductCatalog!$A$1:$AR$1,0),0)</f>
        <v xml:space="preserve"> 1</v>
      </c>
      <c r="Q29" s="1" t="str">
        <f t="shared" si="6"/>
        <v>EF-VF721LPEACH 1</v>
      </c>
      <c r="R29" s="4">
        <f t="shared" si="7"/>
        <v>1</v>
      </c>
      <c r="S29" s="1" t="str">
        <f>VLOOKUP(A29,ProductCatalog!$A$1:$BE$181,MATCH(S$7,ProductCatalog!$A$1:$AR$1,0),0)</f>
        <v xml:space="preserve"> NORMAL</v>
      </c>
      <c r="T29" s="1" t="str">
        <f>VLOOKUP(A29,ProductCatalog!$A$1:$BE$181,MATCH(T$7,ProductCatalog!$A$1:$AR$1,0),0)</f>
        <v xml:space="preserve"> null</v>
      </c>
      <c r="U29" s="1" t="str">
        <f>VLOOKUP(A29,ProductCatalog!$A$1:$BE$181,MATCH(U$7,ProductCatalog!$A$1:$AR$1,0),0)</f>
        <v xml:space="preserve"> null</v>
      </c>
      <c r="V29" s="1" t="str">
        <f>VLOOKUP(A29,ProductCatalog!$A$1:$BE$181,MATCH(V$7,ProductCatalog!$A$1:$AR$1,0),0)</f>
        <v xml:space="preserve"> false</v>
      </c>
      <c r="W29" s="4" t="b">
        <f t="shared" si="8"/>
        <v>1</v>
      </c>
      <c r="X29" s="4" t="b">
        <f t="shared" si="9"/>
        <v>1</v>
      </c>
      <c r="Y29" s="4" t="b">
        <f t="shared" si="10"/>
        <v>1</v>
      </c>
      <c r="Z29" s="3" t="str">
        <f>VLOOKUP(A29,ProductCatalog!$A$1:$BE$181,MATCH(Z$7,ProductCatalog!$A$1:$AR$1,0),0)</f>
        <v xml:space="preserve"> </v>
      </c>
      <c r="AA29" s="1" t="str">
        <f t="shared" si="11"/>
        <v xml:space="preserve"> </v>
      </c>
      <c r="AB29" s="4" t="str">
        <f t="shared" si="12"/>
        <v>TRUE</v>
      </c>
      <c r="AC29" s="4" t="b">
        <f>IF(ISNUMBER(MATCH(A29,'AEM register'!$C:$C,0)),TRUE,FALSE)</f>
        <v>0</v>
      </c>
    </row>
    <row r="30" spans="1:29" ht="14.25" customHeight="1">
      <c r="A30" s="1" t="str">
        <f>ProductCatalog!A24</f>
        <v>EF-VF936LBEGWW</v>
      </c>
      <c r="B30" s="1" t="str">
        <f>VLOOKUP(A30,ProductCatalog!$A$1:$BE$181,MATCH(B$7,ProductCatalog!$A$1:$AR$1,0),0)</f>
        <v xml:space="preserve"> Galaxy Z Fold4 Leather Cover</v>
      </c>
      <c r="C30" s="1" t="str">
        <f>VLOOKUP(A30,ProductCatalog!$A$1:$BE$181,MATCH(C$7,ProductCatalog!$A$1:$AR$1,0),0)</f>
        <v>APPROVED</v>
      </c>
      <c r="D30" s="1" t="str">
        <f>VLOOKUP(A30,ProductCatalog!$A$1:$BE$181,MATCH(D$7,ProductCatalog!$A$1:$AR$1,0),0)</f>
        <v>PDP_NOT_AVAILABLE</v>
      </c>
      <c r="E30" s="4" t="str">
        <f t="shared" si="0"/>
        <v>FALSE</v>
      </c>
      <c r="F30" s="4" t="str">
        <f t="shared" si="1"/>
        <v>FALSE</v>
      </c>
      <c r="G30" s="1" t="str">
        <f>VLOOKUP(A30,ProductCatalog!$A$1:$BE$181,MATCH(G$7,ProductCatalog!$A$1:$AR$1,0),0)</f>
        <v>EF-VF936L</v>
      </c>
      <c r="H30" s="1" t="str">
        <f>VLOOKUP(A30,ProductCatalog!$A$1:$BE$181,MATCH(H$7,ProductCatalog!$A$1:$AR$1,0),0)</f>
        <v>AEM_ACCESSORIES</v>
      </c>
      <c r="I30" s="1" t="str">
        <f>VLOOKUP(A30,ProductCatalog!$A$1:$BE$181,MATCH(I$7,ProductCatalog!$A$1:$AR$1,0),0)</f>
        <v>false</v>
      </c>
      <c r="J30" s="4" t="str">
        <f t="shared" si="2"/>
        <v>TRUE</v>
      </c>
      <c r="K30" s="1" t="str">
        <f>VLOOKUP(A30,ProductCatalog!$A$1:$BE$181,MATCH(K$7,ProductCatalog!$A$1:$AR$1,0),0)</f>
        <v>false</v>
      </c>
      <c r="L30" s="1" t="str">
        <f t="shared" si="3"/>
        <v>variant</v>
      </c>
      <c r="M30" s="1">
        <f t="shared" si="4"/>
        <v>1</v>
      </c>
      <c r="N30" s="4" t="str">
        <f t="shared" si="5"/>
        <v xml:space="preserve"> </v>
      </c>
      <c r="O30" s="1" t="str">
        <f>VLOOKUP(A30,ProductCatalog!$A$1:$BE$181,MATCH(O$7,ProductCatalog!$A$1:$AR$1,0),0)</f>
        <v>BLACK</v>
      </c>
      <c r="P30" s="1" t="str">
        <f>VLOOKUP(A30,ProductCatalog!$A$1:$BE$181,MATCH(P$7,ProductCatalog!$A$1:$AR$1,0),0)</f>
        <v xml:space="preserve"> 1</v>
      </c>
      <c r="Q30" s="1" t="str">
        <f t="shared" si="6"/>
        <v>EF-VF936LBLACK 1</v>
      </c>
      <c r="R30" s="4">
        <f t="shared" si="7"/>
        <v>1</v>
      </c>
      <c r="S30" s="1" t="str">
        <f>VLOOKUP(A30,ProductCatalog!$A$1:$BE$181,MATCH(S$7,ProductCatalog!$A$1:$AR$1,0),0)</f>
        <v xml:space="preserve"> NORMAL</v>
      </c>
      <c r="T30" s="1" t="str">
        <f>VLOOKUP(A30,ProductCatalog!$A$1:$BE$181,MATCH(T$7,ProductCatalog!$A$1:$AR$1,0),0)</f>
        <v xml:space="preserve"> null</v>
      </c>
      <c r="U30" s="1" t="str">
        <f>VLOOKUP(A30,ProductCatalog!$A$1:$BE$181,MATCH(U$7,ProductCatalog!$A$1:$AR$1,0),0)</f>
        <v xml:space="preserve"> null</v>
      </c>
      <c r="V30" s="1" t="str">
        <f>VLOOKUP(A30,ProductCatalog!$A$1:$BE$181,MATCH(V$7,ProductCatalog!$A$1:$AR$1,0),0)</f>
        <v xml:space="preserve"> false</v>
      </c>
      <c r="W30" s="4" t="b">
        <f t="shared" si="8"/>
        <v>1</v>
      </c>
      <c r="X30" s="4" t="b">
        <f t="shared" si="9"/>
        <v>1</v>
      </c>
      <c r="Y30" s="4" t="b">
        <f t="shared" si="10"/>
        <v>1</v>
      </c>
      <c r="Z30" s="3" t="str">
        <f>VLOOKUP(A30,ProductCatalog!$A$1:$BE$181,MATCH(Z$7,ProductCatalog!$A$1:$AR$1,0),0)</f>
        <v xml:space="preserve"> </v>
      </c>
      <c r="AA30" s="1" t="str">
        <f t="shared" si="11"/>
        <v xml:space="preserve"> </v>
      </c>
      <c r="AB30" s="4" t="str">
        <f t="shared" si="12"/>
        <v>TRUE</v>
      </c>
      <c r="AC30" s="4" t="b">
        <f>IF(ISNUMBER(MATCH(A30,'AEM register'!$C:$C,0)),TRUE,FALSE)</f>
        <v>0</v>
      </c>
    </row>
    <row r="31" spans="1:29" ht="14.25" customHeight="1">
      <c r="A31" s="1" t="str">
        <f>ProductCatalog!A25</f>
        <v>EF-VF936LJEGWW</v>
      </c>
      <c r="B31" s="1" t="str">
        <f>VLOOKUP(A31,ProductCatalog!$A$1:$BE$181,MATCH(B$7,ProductCatalog!$A$1:$AR$1,0),0)</f>
        <v xml:space="preserve"> Galaxy Z Fold4 Leather Cover</v>
      </c>
      <c r="C31" s="1" t="str">
        <f>VLOOKUP(A31,ProductCatalog!$A$1:$BE$181,MATCH(C$7,ProductCatalog!$A$1:$AR$1,0),0)</f>
        <v>APPROVED</v>
      </c>
      <c r="D31" s="1" t="str">
        <f>VLOOKUP(A31,ProductCatalog!$A$1:$BE$181,MATCH(D$7,ProductCatalog!$A$1:$AR$1,0),0)</f>
        <v>PDP_NOT_AVAILABLE</v>
      </c>
      <c r="E31" s="4" t="str">
        <f t="shared" si="0"/>
        <v>FALSE</v>
      </c>
      <c r="F31" s="4" t="str">
        <f t="shared" si="1"/>
        <v>FALSE</v>
      </c>
      <c r="G31" s="1" t="str">
        <f>VLOOKUP(A31,ProductCatalog!$A$1:$BE$181,MATCH(G$7,ProductCatalog!$A$1:$AR$1,0),0)</f>
        <v>EF-VF936L</v>
      </c>
      <c r="H31" s="1" t="str">
        <f>VLOOKUP(A31,ProductCatalog!$A$1:$BE$181,MATCH(H$7,ProductCatalog!$A$1:$AR$1,0),0)</f>
        <v>AEM_ACCESSORIES</v>
      </c>
      <c r="I31" s="1" t="str">
        <f>VLOOKUP(A31,ProductCatalog!$A$1:$BE$181,MATCH(I$7,ProductCatalog!$A$1:$AR$1,0),0)</f>
        <v>false</v>
      </c>
      <c r="J31" s="4" t="str">
        <f t="shared" si="2"/>
        <v>TRUE</v>
      </c>
      <c r="K31" s="1" t="str">
        <f>VLOOKUP(A31,ProductCatalog!$A$1:$BE$181,MATCH(K$7,ProductCatalog!$A$1:$AR$1,0),0)</f>
        <v>true</v>
      </c>
      <c r="L31" s="1" t="str">
        <f t="shared" si="3"/>
        <v>main</v>
      </c>
      <c r="M31" s="1">
        <f t="shared" si="4"/>
        <v>2</v>
      </c>
      <c r="N31" s="4">
        <f t="shared" si="5"/>
        <v>1</v>
      </c>
      <c r="O31" s="1" t="str">
        <f>VLOOKUP(A31,ProductCatalog!$A$1:$BE$181,MATCH(O$7,ProductCatalog!$A$1:$AR$1,0),0)</f>
        <v>GRAYGREEN</v>
      </c>
      <c r="P31" s="1" t="str">
        <f>VLOOKUP(A31,ProductCatalog!$A$1:$BE$181,MATCH(P$7,ProductCatalog!$A$1:$AR$1,0),0)</f>
        <v xml:space="preserve"> 1</v>
      </c>
      <c r="Q31" s="1" t="str">
        <f t="shared" si="6"/>
        <v>EF-VF936LGRAYGREEN 1</v>
      </c>
      <c r="R31" s="4">
        <f t="shared" si="7"/>
        <v>1</v>
      </c>
      <c r="S31" s="1" t="str">
        <f>VLOOKUP(A31,ProductCatalog!$A$1:$BE$181,MATCH(S$7,ProductCatalog!$A$1:$AR$1,0),0)</f>
        <v xml:space="preserve"> NORMAL</v>
      </c>
      <c r="T31" s="1" t="str">
        <f>VLOOKUP(A31,ProductCatalog!$A$1:$BE$181,MATCH(T$7,ProductCatalog!$A$1:$AR$1,0),0)</f>
        <v xml:space="preserve"> null</v>
      </c>
      <c r="U31" s="1" t="str">
        <f>VLOOKUP(A31,ProductCatalog!$A$1:$BE$181,MATCH(U$7,ProductCatalog!$A$1:$AR$1,0),0)</f>
        <v xml:space="preserve"> null</v>
      </c>
      <c r="V31" s="1" t="str">
        <f>VLOOKUP(A31,ProductCatalog!$A$1:$BE$181,MATCH(V$7,ProductCatalog!$A$1:$AR$1,0),0)</f>
        <v xml:space="preserve"> false</v>
      </c>
      <c r="W31" s="4" t="b">
        <f t="shared" si="8"/>
        <v>1</v>
      </c>
      <c r="X31" s="4" t="b">
        <f t="shared" si="9"/>
        <v>1</v>
      </c>
      <c r="Y31" s="4" t="b">
        <f t="shared" si="10"/>
        <v>1</v>
      </c>
      <c r="Z31" s="3" t="str">
        <f>VLOOKUP(A31,ProductCatalog!$A$1:$BE$181,MATCH(Z$7,ProductCatalog!$A$1:$AR$1,0),0)</f>
        <v xml:space="preserve"> </v>
      </c>
      <c r="AA31" s="1" t="str">
        <f t="shared" si="11"/>
        <v xml:space="preserve"> </v>
      </c>
      <c r="AB31" s="4" t="str">
        <f t="shared" si="12"/>
        <v>TRUE</v>
      </c>
      <c r="AC31" s="4" t="b">
        <f>IF(ISNUMBER(MATCH(A31,'AEM register'!$C:$C,0)),TRUE,FALSE)</f>
        <v>0</v>
      </c>
    </row>
    <row r="32" spans="1:29" ht="14.25" customHeight="1">
      <c r="A32" s="1" t="str">
        <f>ProductCatalog!A26</f>
        <v>EP-OR900BBEGWW</v>
      </c>
      <c r="B32" s="1" t="str">
        <f>VLOOKUP(A32,ProductCatalog!$A$1:$BE$181,MATCH(B$7,ProductCatalog!$A$1:$AR$1,0),0)</f>
        <v xml:space="preserve"> Galaxy Watch5 Wireless Charger</v>
      </c>
      <c r="C32" s="1" t="str">
        <f>VLOOKUP(A32,ProductCatalog!$A$1:$BE$181,MATCH(C$7,ProductCatalog!$A$1:$AR$1,0),0)</f>
        <v>APPROVED</v>
      </c>
      <c r="D32" s="1" t="str">
        <f>VLOOKUP(A32,ProductCatalog!$A$1:$BE$181,MATCH(D$7,ProductCatalog!$A$1:$AR$1,0),0)</f>
        <v>PDP_NOT_AVAILABLE</v>
      </c>
      <c r="E32" s="4" t="str">
        <f t="shared" si="0"/>
        <v>FALSE</v>
      </c>
      <c r="F32" s="4" t="str">
        <f t="shared" si="1"/>
        <v>FALSE</v>
      </c>
      <c r="G32" s="1" t="str">
        <f>VLOOKUP(A32,ProductCatalog!$A$1:$BE$181,MATCH(G$7,ProductCatalog!$A$1:$AR$1,0),0)</f>
        <v>EP-OR900B</v>
      </c>
      <c r="H32" s="1" t="str">
        <f>VLOOKUP(A32,ProductCatalog!$A$1:$BE$181,MATCH(H$7,ProductCatalog!$A$1:$AR$1,0),0)</f>
        <v>AEM_ACCESSORIES</v>
      </c>
      <c r="I32" s="1" t="str">
        <f>VLOOKUP(A32,ProductCatalog!$A$1:$BE$181,MATCH(I$7,ProductCatalog!$A$1:$AR$1,0),0)</f>
        <v>false</v>
      </c>
      <c r="J32" s="4" t="str">
        <f t="shared" si="2"/>
        <v>TRUE</v>
      </c>
      <c r="K32" s="1" t="str">
        <f>VLOOKUP(A32,ProductCatalog!$A$1:$BE$181,MATCH(K$7,ProductCatalog!$A$1:$AR$1,0),0)</f>
        <v>true</v>
      </c>
      <c r="L32" s="1" t="str">
        <f t="shared" si="3"/>
        <v>main</v>
      </c>
      <c r="M32" s="1">
        <f t="shared" si="4"/>
        <v>1</v>
      </c>
      <c r="N32" s="4">
        <f t="shared" si="5"/>
        <v>1</v>
      </c>
      <c r="O32" s="1" t="str">
        <f>VLOOKUP(A32,ProductCatalog!$A$1:$BE$181,MATCH(O$7,ProductCatalog!$A$1:$AR$1,0),0)</f>
        <v>BLACK</v>
      </c>
      <c r="P32" s="1" t="str">
        <f>VLOOKUP(A32,ProductCatalog!$A$1:$BE$181,MATCH(P$7,ProductCatalog!$A$1:$AR$1,0),0)</f>
        <v xml:space="preserve"> 1</v>
      </c>
      <c r="Q32" s="1" t="str">
        <f t="shared" si="6"/>
        <v>EP-OR900BBLACK 1</v>
      </c>
      <c r="R32" s="4">
        <f t="shared" si="7"/>
        <v>1</v>
      </c>
      <c r="S32" s="1" t="str">
        <f>VLOOKUP(A32,ProductCatalog!$A$1:$BE$181,MATCH(S$7,ProductCatalog!$A$1:$AR$1,0),0)</f>
        <v xml:space="preserve"> NORMAL</v>
      </c>
      <c r="T32" s="1" t="str">
        <f>VLOOKUP(A32,ProductCatalog!$A$1:$BE$181,MATCH(T$7,ProductCatalog!$A$1:$AR$1,0),0)</f>
        <v xml:space="preserve"> null</v>
      </c>
      <c r="U32" s="1" t="str">
        <f>VLOOKUP(A32,ProductCatalog!$A$1:$BE$181,MATCH(U$7,ProductCatalog!$A$1:$AR$1,0),0)</f>
        <v xml:space="preserve"> null</v>
      </c>
      <c r="V32" s="1" t="str">
        <f>VLOOKUP(A32,ProductCatalog!$A$1:$BE$181,MATCH(V$7,ProductCatalog!$A$1:$AR$1,0),0)</f>
        <v xml:space="preserve"> false</v>
      </c>
      <c r="W32" s="4" t="b">
        <f t="shared" si="8"/>
        <v>1</v>
      </c>
      <c r="X32" s="4" t="b">
        <f t="shared" si="9"/>
        <v>1</v>
      </c>
      <c r="Y32" s="4" t="b">
        <f t="shared" si="10"/>
        <v>1</v>
      </c>
      <c r="Z32" s="3" t="str">
        <f>VLOOKUP(A32,ProductCatalog!$A$1:$BE$181,MATCH(Z$7,ProductCatalog!$A$1:$AR$1,0),0)</f>
        <v xml:space="preserve"> </v>
      </c>
      <c r="AA32" s="1" t="str">
        <f t="shared" si="11"/>
        <v xml:space="preserve"> </v>
      </c>
      <c r="AB32" s="4" t="str">
        <f t="shared" si="12"/>
        <v>TRUE</v>
      </c>
      <c r="AC32" s="4" t="b">
        <f>IF(ISNUMBER(MATCH(A32,'AEM register'!$C:$C,0)),TRUE,FALSE)</f>
        <v>0</v>
      </c>
    </row>
    <row r="33" spans="1:29" ht="14.25" customHeight="1">
      <c r="A33" s="1" t="str">
        <f>ProductCatalog!A27</f>
        <v>ET-SFR90SJEGWW</v>
      </c>
      <c r="B33" s="1" t="str">
        <f>VLOOKUP(A33,ProductCatalog!$A$1:$BE$181,MATCH(B$7,ProductCatalog!$A$1:$AR$1,0),0)</f>
        <v xml:space="preserve"> Galaxy Watch5/Watch5 Pro Sport Band (S/M)</v>
      </c>
      <c r="C33" s="1" t="str">
        <f>VLOOKUP(A33,ProductCatalog!$A$1:$BE$181,MATCH(C$7,ProductCatalog!$A$1:$AR$1,0),0)</f>
        <v>APPROVED</v>
      </c>
      <c r="D33" s="1" t="str">
        <f>VLOOKUP(A33,ProductCatalog!$A$1:$BE$181,MATCH(D$7,ProductCatalog!$A$1:$AR$1,0),0)</f>
        <v>PDP_NOT_AVAILABLE</v>
      </c>
      <c r="E33" s="4" t="str">
        <f t="shared" si="0"/>
        <v>FALSE</v>
      </c>
      <c r="F33" s="4" t="str">
        <f t="shared" si="1"/>
        <v>FALSE</v>
      </c>
      <c r="G33" s="1" t="str">
        <f>VLOOKUP(A33,ProductCatalog!$A$1:$BE$181,MATCH(G$7,ProductCatalog!$A$1:$AR$1,0),0)</f>
        <v>ET-SFR90S</v>
      </c>
      <c r="H33" s="1" t="str">
        <f>VLOOKUP(A33,ProductCatalog!$A$1:$BE$181,MATCH(H$7,ProductCatalog!$A$1:$AR$1,0),0)</f>
        <v>AEM_ACCESSORIES</v>
      </c>
      <c r="I33" s="1" t="str">
        <f>VLOOKUP(A33,ProductCatalog!$A$1:$BE$181,MATCH(I$7,ProductCatalog!$A$1:$AR$1,0),0)</f>
        <v>false</v>
      </c>
      <c r="J33" s="4" t="str">
        <f t="shared" si="2"/>
        <v>TRUE</v>
      </c>
      <c r="K33" s="1" t="str">
        <f>VLOOKUP(A33,ProductCatalog!$A$1:$BE$181,MATCH(K$7,ProductCatalog!$A$1:$AR$1,0),0)</f>
        <v>false</v>
      </c>
      <c r="L33" s="1" t="str">
        <f t="shared" si="3"/>
        <v>variant</v>
      </c>
      <c r="M33" s="1">
        <f t="shared" si="4"/>
        <v>1</v>
      </c>
      <c r="N33" s="4" t="str">
        <f t="shared" si="5"/>
        <v xml:space="preserve"> </v>
      </c>
      <c r="O33" s="1" t="str">
        <f>VLOOKUP(A33,ProductCatalog!$A$1:$BE$181,MATCH(O$7,ProductCatalog!$A$1:$AR$1,0),0)</f>
        <v>GRAPHITE</v>
      </c>
      <c r="P33" s="1" t="str">
        <f>VLOOKUP(A33,ProductCatalog!$A$1:$BE$181,MATCH(P$7,ProductCatalog!$A$1:$AR$1,0),0)</f>
        <v xml:space="preserve"> 1</v>
      </c>
      <c r="Q33" s="1" t="str">
        <f t="shared" si="6"/>
        <v>ET-SFR90SGRAPHITE 1</v>
      </c>
      <c r="R33" s="4">
        <f t="shared" si="7"/>
        <v>1</v>
      </c>
      <c r="S33" s="1" t="str">
        <f>VLOOKUP(A33,ProductCatalog!$A$1:$BE$181,MATCH(S$7,ProductCatalog!$A$1:$AR$1,0),0)</f>
        <v xml:space="preserve"> NORMAL</v>
      </c>
      <c r="T33" s="1" t="str">
        <f>VLOOKUP(A33,ProductCatalog!$A$1:$BE$181,MATCH(T$7,ProductCatalog!$A$1:$AR$1,0),0)</f>
        <v xml:space="preserve"> null</v>
      </c>
      <c r="U33" s="1" t="str">
        <f>VLOOKUP(A33,ProductCatalog!$A$1:$BE$181,MATCH(U$7,ProductCatalog!$A$1:$AR$1,0),0)</f>
        <v xml:space="preserve"> null</v>
      </c>
      <c r="V33" s="1" t="str">
        <f>VLOOKUP(A33,ProductCatalog!$A$1:$BE$181,MATCH(V$7,ProductCatalog!$A$1:$AR$1,0),0)</f>
        <v xml:space="preserve"> false</v>
      </c>
      <c r="W33" s="4" t="b">
        <f t="shared" si="8"/>
        <v>1</v>
      </c>
      <c r="X33" s="4" t="b">
        <f t="shared" si="9"/>
        <v>1</v>
      </c>
      <c r="Y33" s="4" t="b">
        <f t="shared" si="10"/>
        <v>1</v>
      </c>
      <c r="Z33" s="3" t="str">
        <f>VLOOKUP(A33,ProductCatalog!$A$1:$BE$181,MATCH(Z$7,ProductCatalog!$A$1:$AR$1,0),0)</f>
        <v xml:space="preserve"> </v>
      </c>
      <c r="AA33" s="1" t="str">
        <f t="shared" si="11"/>
        <v xml:space="preserve"> </v>
      </c>
      <c r="AB33" s="4" t="str">
        <f t="shared" si="12"/>
        <v>TRUE</v>
      </c>
      <c r="AC33" s="4" t="b">
        <f>IF(ISNUMBER(MATCH(A33,'AEM register'!$C:$C,0)),TRUE,FALSE)</f>
        <v>0</v>
      </c>
    </row>
    <row r="34" spans="1:29" ht="14.25" customHeight="1">
      <c r="A34" s="1" t="str">
        <f>ProductCatalog!A28</f>
        <v>ET-SFR90SLEGWW</v>
      </c>
      <c r="B34" s="1" t="str">
        <f>VLOOKUP(A34,ProductCatalog!$A$1:$BE$181,MATCH(B$7,ProductCatalog!$A$1:$AR$1,0),0)</f>
        <v xml:space="preserve"> Galaxy Watch5/Watch5 Pro Sport Band (S/M)</v>
      </c>
      <c r="C34" s="1" t="str">
        <f>VLOOKUP(A34,ProductCatalog!$A$1:$BE$181,MATCH(C$7,ProductCatalog!$A$1:$AR$1,0),0)</f>
        <v>APPROVED</v>
      </c>
      <c r="D34" s="1" t="str">
        <f>VLOOKUP(A34,ProductCatalog!$A$1:$BE$181,MATCH(D$7,ProductCatalog!$A$1:$AR$1,0),0)</f>
        <v>PDP_NOT_AVAILABLE</v>
      </c>
      <c r="E34" s="4" t="str">
        <f t="shared" si="0"/>
        <v>FALSE</v>
      </c>
      <c r="F34" s="4" t="str">
        <f t="shared" si="1"/>
        <v>FALSE</v>
      </c>
      <c r="G34" s="1" t="str">
        <f>VLOOKUP(A34,ProductCatalog!$A$1:$BE$181,MATCH(G$7,ProductCatalog!$A$1:$AR$1,0),0)</f>
        <v>ET-SFR90S</v>
      </c>
      <c r="H34" s="1" t="str">
        <f>VLOOKUP(A34,ProductCatalog!$A$1:$BE$181,MATCH(H$7,ProductCatalog!$A$1:$AR$1,0),0)</f>
        <v>AEM_ACCESSORIES</v>
      </c>
      <c r="I34" s="1" t="str">
        <f>VLOOKUP(A34,ProductCatalog!$A$1:$BE$181,MATCH(I$7,ProductCatalog!$A$1:$AR$1,0),0)</f>
        <v>false</v>
      </c>
      <c r="J34" s="4" t="str">
        <f t="shared" si="2"/>
        <v>TRUE</v>
      </c>
      <c r="K34" s="1" t="str">
        <f>VLOOKUP(A34,ProductCatalog!$A$1:$BE$181,MATCH(K$7,ProductCatalog!$A$1:$AR$1,0),0)</f>
        <v>false</v>
      </c>
      <c r="L34" s="1" t="str">
        <f t="shared" si="3"/>
        <v>variant</v>
      </c>
      <c r="M34" s="1">
        <f t="shared" si="4"/>
        <v>2</v>
      </c>
      <c r="N34" s="4" t="str">
        <f t="shared" si="5"/>
        <v xml:space="preserve"> </v>
      </c>
      <c r="O34" s="1" t="str">
        <f>VLOOKUP(A34,ProductCatalog!$A$1:$BE$181,MATCH(O$7,ProductCatalog!$A$1:$AR$1,0),0)</f>
        <v>SAPPHIRE</v>
      </c>
      <c r="P34" s="1" t="str">
        <f>VLOOKUP(A34,ProductCatalog!$A$1:$BE$181,MATCH(P$7,ProductCatalog!$A$1:$AR$1,0),0)</f>
        <v xml:space="preserve"> 1</v>
      </c>
      <c r="Q34" s="1" t="str">
        <f t="shared" si="6"/>
        <v>ET-SFR90SSAPPHIRE 1</v>
      </c>
      <c r="R34" s="4">
        <f t="shared" si="7"/>
        <v>1</v>
      </c>
      <c r="S34" s="1" t="str">
        <f>VLOOKUP(A34,ProductCatalog!$A$1:$BE$181,MATCH(S$7,ProductCatalog!$A$1:$AR$1,0),0)</f>
        <v xml:space="preserve"> NORMAL</v>
      </c>
      <c r="T34" s="1" t="str">
        <f>VLOOKUP(A34,ProductCatalog!$A$1:$BE$181,MATCH(T$7,ProductCatalog!$A$1:$AR$1,0),0)</f>
        <v xml:space="preserve"> null</v>
      </c>
      <c r="U34" s="1" t="str">
        <f>VLOOKUP(A34,ProductCatalog!$A$1:$BE$181,MATCH(U$7,ProductCatalog!$A$1:$AR$1,0),0)</f>
        <v xml:space="preserve"> null</v>
      </c>
      <c r="V34" s="1" t="str">
        <f>VLOOKUP(A34,ProductCatalog!$A$1:$BE$181,MATCH(V$7,ProductCatalog!$A$1:$AR$1,0),0)</f>
        <v xml:space="preserve"> false</v>
      </c>
      <c r="W34" s="4" t="b">
        <f t="shared" si="8"/>
        <v>1</v>
      </c>
      <c r="X34" s="4" t="b">
        <f t="shared" si="9"/>
        <v>1</v>
      </c>
      <c r="Y34" s="4" t="b">
        <f t="shared" si="10"/>
        <v>1</v>
      </c>
      <c r="Z34" s="3" t="str">
        <f>VLOOKUP(A34,ProductCatalog!$A$1:$BE$181,MATCH(Z$7,ProductCatalog!$A$1:$AR$1,0),0)</f>
        <v xml:space="preserve"> </v>
      </c>
      <c r="AA34" s="1" t="str">
        <f t="shared" si="11"/>
        <v xml:space="preserve"> </v>
      </c>
      <c r="AB34" s="4" t="str">
        <f t="shared" si="12"/>
        <v>TRUE</v>
      </c>
      <c r="AC34" s="4" t="b">
        <f>IF(ISNUMBER(MATCH(A34,'AEM register'!$C:$C,0)),TRUE,FALSE)</f>
        <v>0</v>
      </c>
    </row>
    <row r="35" spans="1:29" ht="14.25" customHeight="1">
      <c r="A35" s="1" t="str">
        <f>ProductCatalog!A29</f>
        <v>ET-SFR90SVEGWW</v>
      </c>
      <c r="B35" s="1" t="str">
        <f>VLOOKUP(A35,ProductCatalog!$A$1:$BE$181,MATCH(B$7,ProductCatalog!$A$1:$AR$1,0),0)</f>
        <v xml:space="preserve"> Galaxy Watch5/Watch5 Pro Sport Band (S/M)</v>
      </c>
      <c r="C35" s="1" t="str">
        <f>VLOOKUP(A35,ProductCatalog!$A$1:$BE$181,MATCH(C$7,ProductCatalog!$A$1:$AR$1,0),0)</f>
        <v>APPROVED</v>
      </c>
      <c r="D35" s="1" t="str">
        <f>VLOOKUP(A35,ProductCatalog!$A$1:$BE$181,MATCH(D$7,ProductCatalog!$A$1:$AR$1,0),0)</f>
        <v>PDP_NOT_AVAILABLE</v>
      </c>
      <c r="E35" s="4" t="str">
        <f t="shared" si="0"/>
        <v>FALSE</v>
      </c>
      <c r="F35" s="4" t="str">
        <f t="shared" si="1"/>
        <v>FALSE</v>
      </c>
      <c r="G35" s="1" t="str">
        <f>VLOOKUP(A35,ProductCatalog!$A$1:$BE$181,MATCH(G$7,ProductCatalog!$A$1:$AR$1,0),0)</f>
        <v>ET-SFR90S</v>
      </c>
      <c r="H35" s="1" t="str">
        <f>VLOOKUP(A35,ProductCatalog!$A$1:$BE$181,MATCH(H$7,ProductCatalog!$A$1:$AR$1,0),0)</f>
        <v>AEM_ACCESSORIES</v>
      </c>
      <c r="I35" s="1" t="str">
        <f>VLOOKUP(A35,ProductCatalog!$A$1:$BE$181,MATCH(I$7,ProductCatalog!$A$1:$AR$1,0),0)</f>
        <v>false</v>
      </c>
      <c r="J35" s="4" t="str">
        <f t="shared" si="2"/>
        <v>TRUE</v>
      </c>
      <c r="K35" s="1" t="str">
        <f>VLOOKUP(A35,ProductCatalog!$A$1:$BE$181,MATCH(K$7,ProductCatalog!$A$1:$AR$1,0),0)</f>
        <v>true</v>
      </c>
      <c r="L35" s="1" t="str">
        <f t="shared" si="3"/>
        <v>main</v>
      </c>
      <c r="M35" s="1">
        <f t="shared" si="4"/>
        <v>3</v>
      </c>
      <c r="N35" s="4" t="str">
        <f t="shared" si="5"/>
        <v xml:space="preserve"> </v>
      </c>
      <c r="O35" s="1" t="str">
        <f>VLOOKUP(A35,ProductCatalog!$A$1:$BE$181,MATCH(O$7,ProductCatalog!$A$1:$AR$1,0),0)</f>
        <v>PURPLE</v>
      </c>
      <c r="P35" s="1" t="str">
        <f>VLOOKUP(A35,ProductCatalog!$A$1:$BE$181,MATCH(P$7,ProductCatalog!$A$1:$AR$1,0),0)</f>
        <v xml:space="preserve"> 1</v>
      </c>
      <c r="Q35" s="1" t="str">
        <f t="shared" si="6"/>
        <v>ET-SFR90SPURPLE 1</v>
      </c>
      <c r="R35" s="4">
        <f t="shared" si="7"/>
        <v>1</v>
      </c>
      <c r="S35" s="1" t="str">
        <f>VLOOKUP(A35,ProductCatalog!$A$1:$BE$181,MATCH(S$7,ProductCatalog!$A$1:$AR$1,0),0)</f>
        <v xml:space="preserve"> NORMAL</v>
      </c>
      <c r="T35" s="1" t="str">
        <f>VLOOKUP(A35,ProductCatalog!$A$1:$BE$181,MATCH(T$7,ProductCatalog!$A$1:$AR$1,0),0)</f>
        <v xml:space="preserve"> null</v>
      </c>
      <c r="U35" s="1" t="str">
        <f>VLOOKUP(A35,ProductCatalog!$A$1:$BE$181,MATCH(U$7,ProductCatalog!$A$1:$AR$1,0),0)</f>
        <v xml:space="preserve"> null</v>
      </c>
      <c r="V35" s="1" t="str">
        <f>VLOOKUP(A35,ProductCatalog!$A$1:$BE$181,MATCH(V$7,ProductCatalog!$A$1:$AR$1,0),0)</f>
        <v xml:space="preserve"> false</v>
      </c>
      <c r="W35" s="4" t="b">
        <f t="shared" si="8"/>
        <v>1</v>
      </c>
      <c r="X35" s="4" t="b">
        <f t="shared" si="9"/>
        <v>1</v>
      </c>
      <c r="Y35" s="4" t="b">
        <f t="shared" si="10"/>
        <v>1</v>
      </c>
      <c r="Z35" s="3" t="str">
        <f>VLOOKUP(A35,ProductCatalog!$A$1:$BE$181,MATCH(Z$7,ProductCatalog!$A$1:$AR$1,0),0)</f>
        <v xml:space="preserve"> </v>
      </c>
      <c r="AA35" s="1" t="str">
        <f t="shared" si="11"/>
        <v xml:space="preserve"> </v>
      </c>
      <c r="AB35" s="4" t="str">
        <f t="shared" si="12"/>
        <v>TRUE</v>
      </c>
      <c r="AC35" s="4" t="b">
        <f>IF(ISNUMBER(MATCH(A35,'AEM register'!$C:$C,0)),TRUE,FALSE)</f>
        <v>0</v>
      </c>
    </row>
    <row r="36" spans="1:29" ht="14.25" customHeight="1">
      <c r="A36" s="1" t="str">
        <f>ProductCatalog!A30</f>
        <v>ET-SFR90SWEGWW</v>
      </c>
      <c r="B36" s="1" t="str">
        <f>VLOOKUP(A36,ProductCatalog!$A$1:$BE$181,MATCH(B$7,ProductCatalog!$A$1:$AR$1,0),0)</f>
        <v xml:space="preserve"> Galaxy Watch5/Watch5 Pro Sport Band (S/M)</v>
      </c>
      <c r="C36" s="1" t="str">
        <f>VLOOKUP(A36,ProductCatalog!$A$1:$BE$181,MATCH(C$7,ProductCatalog!$A$1:$AR$1,0),0)</f>
        <v>APPROVED</v>
      </c>
      <c r="D36" s="1" t="str">
        <f>VLOOKUP(A36,ProductCatalog!$A$1:$BE$181,MATCH(D$7,ProductCatalog!$A$1:$AR$1,0),0)</f>
        <v>PDP_NOT_AVAILABLE</v>
      </c>
      <c r="E36" s="4" t="str">
        <f t="shared" si="0"/>
        <v>FALSE</v>
      </c>
      <c r="F36" s="4" t="str">
        <f t="shared" si="1"/>
        <v>FALSE</v>
      </c>
      <c r="G36" s="1" t="str">
        <f>VLOOKUP(A36,ProductCatalog!$A$1:$BE$181,MATCH(G$7,ProductCatalog!$A$1:$AR$1,0),0)</f>
        <v>ET-SFR90S</v>
      </c>
      <c r="H36" s="1" t="str">
        <f>VLOOKUP(A36,ProductCatalog!$A$1:$BE$181,MATCH(H$7,ProductCatalog!$A$1:$AR$1,0),0)</f>
        <v>AEM_ACCESSORIES</v>
      </c>
      <c r="I36" s="1" t="str">
        <f>VLOOKUP(A36,ProductCatalog!$A$1:$BE$181,MATCH(I$7,ProductCatalog!$A$1:$AR$1,0),0)</f>
        <v>false</v>
      </c>
      <c r="J36" s="4" t="str">
        <f t="shared" si="2"/>
        <v>TRUE</v>
      </c>
      <c r="K36" s="1" t="str">
        <f>VLOOKUP(A36,ProductCatalog!$A$1:$BE$181,MATCH(K$7,ProductCatalog!$A$1:$AR$1,0),0)</f>
        <v>false</v>
      </c>
      <c r="L36" s="1" t="str">
        <f t="shared" si="3"/>
        <v>variant</v>
      </c>
      <c r="M36" s="1">
        <f t="shared" si="4"/>
        <v>4</v>
      </c>
      <c r="N36" s="4" t="str">
        <f t="shared" si="5"/>
        <v xml:space="preserve"> </v>
      </c>
      <c r="O36" s="1" t="str">
        <f>VLOOKUP(A36,ProductCatalog!$A$1:$BE$181,MATCH(O$7,ProductCatalog!$A$1:$AR$1,0),0)</f>
        <v>WHITE</v>
      </c>
      <c r="P36" s="1" t="str">
        <f>VLOOKUP(A36,ProductCatalog!$A$1:$BE$181,MATCH(P$7,ProductCatalog!$A$1:$AR$1,0),0)</f>
        <v xml:space="preserve"> 1</v>
      </c>
      <c r="Q36" s="1" t="str">
        <f t="shared" si="6"/>
        <v>ET-SFR90SWHITE 1</v>
      </c>
      <c r="R36" s="4">
        <f t="shared" si="7"/>
        <v>1</v>
      </c>
      <c r="S36" s="1" t="str">
        <f>VLOOKUP(A36,ProductCatalog!$A$1:$BE$181,MATCH(S$7,ProductCatalog!$A$1:$AR$1,0),0)</f>
        <v xml:space="preserve"> NORMAL</v>
      </c>
      <c r="T36" s="1" t="str">
        <f>VLOOKUP(A36,ProductCatalog!$A$1:$BE$181,MATCH(T$7,ProductCatalog!$A$1:$AR$1,0),0)</f>
        <v xml:space="preserve"> null</v>
      </c>
      <c r="U36" s="1" t="str">
        <f>VLOOKUP(A36,ProductCatalog!$A$1:$BE$181,MATCH(U$7,ProductCatalog!$A$1:$AR$1,0),0)</f>
        <v xml:space="preserve"> null</v>
      </c>
      <c r="V36" s="1" t="str">
        <f>VLOOKUP(A36,ProductCatalog!$A$1:$BE$181,MATCH(V$7,ProductCatalog!$A$1:$AR$1,0),0)</f>
        <v xml:space="preserve"> false</v>
      </c>
      <c r="W36" s="4" t="b">
        <f t="shared" si="8"/>
        <v>1</v>
      </c>
      <c r="X36" s="4" t="b">
        <f t="shared" si="9"/>
        <v>1</v>
      </c>
      <c r="Y36" s="4" t="b">
        <f t="shared" si="10"/>
        <v>1</v>
      </c>
      <c r="Z36" s="3" t="str">
        <f>VLOOKUP(A36,ProductCatalog!$A$1:$BE$181,MATCH(Z$7,ProductCatalog!$A$1:$AR$1,0),0)</f>
        <v xml:space="preserve"> </v>
      </c>
      <c r="AA36" s="1" t="str">
        <f t="shared" si="11"/>
        <v xml:space="preserve"> </v>
      </c>
      <c r="AB36" s="4" t="str">
        <f t="shared" si="12"/>
        <v>TRUE</v>
      </c>
      <c r="AC36" s="4" t="b">
        <f>IF(ISNUMBER(MATCH(A36,'AEM register'!$C:$C,0)),TRUE,FALSE)</f>
        <v>0</v>
      </c>
    </row>
    <row r="37" spans="1:29" ht="14.25" customHeight="1">
      <c r="A37" s="1" t="str">
        <f>ProductCatalog!A31</f>
        <v>ET-SFR90SZEGWW</v>
      </c>
      <c r="B37" s="1" t="str">
        <f>VLOOKUP(A37,ProductCatalog!$A$1:$BE$181,MATCH(B$7,ProductCatalog!$A$1:$AR$1,0),0)</f>
        <v xml:space="preserve"> Galaxy Watch5/Watch5 Pro Sport Band (S/M)</v>
      </c>
      <c r="C37" s="1" t="str">
        <f>VLOOKUP(A37,ProductCatalog!$A$1:$BE$181,MATCH(C$7,ProductCatalog!$A$1:$AR$1,0),0)</f>
        <v>APPROVED</v>
      </c>
      <c r="D37" s="1" t="str">
        <f>VLOOKUP(A37,ProductCatalog!$A$1:$BE$181,MATCH(D$7,ProductCatalog!$A$1:$AR$1,0),0)</f>
        <v>PDP_NOT_AVAILABLE</v>
      </c>
      <c r="E37" s="4" t="str">
        <f t="shared" si="0"/>
        <v>FALSE</v>
      </c>
      <c r="F37" s="4" t="str">
        <f t="shared" si="1"/>
        <v>FALSE</v>
      </c>
      <c r="G37" s="1" t="str">
        <f>VLOOKUP(A37,ProductCatalog!$A$1:$BE$181,MATCH(G$7,ProductCatalog!$A$1:$AR$1,0),0)</f>
        <v>ET-SFR90S</v>
      </c>
      <c r="H37" s="1" t="str">
        <f>VLOOKUP(A37,ProductCatalog!$A$1:$BE$181,MATCH(H$7,ProductCatalog!$A$1:$AR$1,0),0)</f>
        <v>AEM_ACCESSORIES</v>
      </c>
      <c r="I37" s="1" t="str">
        <f>VLOOKUP(A37,ProductCatalog!$A$1:$BE$181,MATCH(I$7,ProductCatalog!$A$1:$AR$1,0),0)</f>
        <v>false</v>
      </c>
      <c r="J37" s="4" t="str">
        <f t="shared" si="2"/>
        <v>TRUE</v>
      </c>
      <c r="K37" s="1" t="str">
        <f>VLOOKUP(A37,ProductCatalog!$A$1:$BE$181,MATCH(K$7,ProductCatalog!$A$1:$AR$1,0),0)</f>
        <v>false</v>
      </c>
      <c r="L37" s="1" t="str">
        <f t="shared" si="3"/>
        <v>variant</v>
      </c>
      <c r="M37" s="1">
        <f t="shared" si="4"/>
        <v>5</v>
      </c>
      <c r="N37" s="4">
        <f t="shared" si="5"/>
        <v>1</v>
      </c>
      <c r="O37" s="1" t="str">
        <f>VLOOKUP(A37,ProductCatalog!$A$1:$BE$181,MATCH(O$7,ProductCatalog!$A$1:$AR$1,0),0)</f>
        <v>PINKGOLD</v>
      </c>
      <c r="P37" s="1" t="str">
        <f>VLOOKUP(A37,ProductCatalog!$A$1:$BE$181,MATCH(P$7,ProductCatalog!$A$1:$AR$1,0),0)</f>
        <v xml:space="preserve"> 1</v>
      </c>
      <c r="Q37" s="1" t="str">
        <f t="shared" si="6"/>
        <v>ET-SFR90SPINKGOLD 1</v>
      </c>
      <c r="R37" s="4">
        <f t="shared" si="7"/>
        <v>1</v>
      </c>
      <c r="S37" s="1" t="str">
        <f>VLOOKUP(A37,ProductCatalog!$A$1:$BE$181,MATCH(S$7,ProductCatalog!$A$1:$AR$1,0),0)</f>
        <v xml:space="preserve"> NORMAL</v>
      </c>
      <c r="T37" s="1" t="str">
        <f>VLOOKUP(A37,ProductCatalog!$A$1:$BE$181,MATCH(T$7,ProductCatalog!$A$1:$AR$1,0),0)</f>
        <v xml:space="preserve"> null</v>
      </c>
      <c r="U37" s="1" t="str">
        <f>VLOOKUP(A37,ProductCatalog!$A$1:$BE$181,MATCH(U$7,ProductCatalog!$A$1:$AR$1,0),0)</f>
        <v xml:space="preserve"> null</v>
      </c>
      <c r="V37" s="1" t="str">
        <f>VLOOKUP(A37,ProductCatalog!$A$1:$BE$181,MATCH(V$7,ProductCatalog!$A$1:$AR$1,0),0)</f>
        <v xml:space="preserve"> false</v>
      </c>
      <c r="W37" s="4" t="b">
        <f t="shared" si="8"/>
        <v>1</v>
      </c>
      <c r="X37" s="4" t="b">
        <f t="shared" si="9"/>
        <v>1</v>
      </c>
      <c r="Y37" s="4" t="b">
        <f t="shared" si="10"/>
        <v>1</v>
      </c>
      <c r="Z37" s="3" t="str">
        <f>VLOOKUP(A37,ProductCatalog!$A$1:$BE$181,MATCH(Z$7,ProductCatalog!$A$1:$AR$1,0),0)</f>
        <v xml:space="preserve"> </v>
      </c>
      <c r="AA37" s="1" t="str">
        <f t="shared" si="11"/>
        <v xml:space="preserve"> </v>
      </c>
      <c r="AB37" s="4" t="str">
        <f t="shared" si="12"/>
        <v>TRUE</v>
      </c>
      <c r="AC37" s="4" t="b">
        <f>IF(ISNUMBER(MATCH(A37,'AEM register'!$C:$C,0)),TRUE,FALSE)</f>
        <v>0</v>
      </c>
    </row>
    <row r="38" spans="1:29" ht="14.25" customHeight="1">
      <c r="A38" s="1" t="str">
        <f>ProductCatalog!A32</f>
        <v>ET-SFR91LJEGWW</v>
      </c>
      <c r="B38" s="1" t="str">
        <f>VLOOKUP(A38,ProductCatalog!$A$1:$BE$181,MATCH(B$7,ProductCatalog!$A$1:$AR$1,0),0)</f>
        <v xml:space="preserve"> Galaxy Watch5/Watch5 Pro Sport Band (M/L)</v>
      </c>
      <c r="C38" s="1" t="str">
        <f>VLOOKUP(A38,ProductCatalog!$A$1:$BE$181,MATCH(C$7,ProductCatalog!$A$1:$AR$1,0),0)</f>
        <v>APPROVED</v>
      </c>
      <c r="D38" s="1" t="str">
        <f>VLOOKUP(A38,ProductCatalog!$A$1:$BE$181,MATCH(D$7,ProductCatalog!$A$1:$AR$1,0),0)</f>
        <v>PDP_NOT_AVAILABLE</v>
      </c>
      <c r="E38" s="4" t="str">
        <f t="shared" si="0"/>
        <v>FALSE</v>
      </c>
      <c r="F38" s="4" t="str">
        <f t="shared" si="1"/>
        <v>FALSE</v>
      </c>
      <c r="G38" s="1" t="str">
        <f>VLOOKUP(A38,ProductCatalog!$A$1:$BE$181,MATCH(G$7,ProductCatalog!$A$1:$AR$1,0),0)</f>
        <v>ET-SFR91L</v>
      </c>
      <c r="H38" s="1" t="str">
        <f>VLOOKUP(A38,ProductCatalog!$A$1:$BE$181,MATCH(H$7,ProductCatalog!$A$1:$AR$1,0),0)</f>
        <v>AEM_ACCESSORIES</v>
      </c>
      <c r="I38" s="1" t="str">
        <f>VLOOKUP(A38,ProductCatalog!$A$1:$BE$181,MATCH(I$7,ProductCatalog!$A$1:$AR$1,0),0)</f>
        <v>false</v>
      </c>
      <c r="J38" s="4" t="str">
        <f t="shared" si="2"/>
        <v>TRUE</v>
      </c>
      <c r="K38" s="1" t="str">
        <f>VLOOKUP(A38,ProductCatalog!$A$1:$BE$181,MATCH(K$7,ProductCatalog!$A$1:$AR$1,0),0)</f>
        <v>false</v>
      </c>
      <c r="L38" s="1" t="str">
        <f t="shared" si="3"/>
        <v>variant</v>
      </c>
      <c r="M38" s="1">
        <f t="shared" si="4"/>
        <v>1</v>
      </c>
      <c r="N38" s="4" t="str">
        <f t="shared" si="5"/>
        <v xml:space="preserve"> </v>
      </c>
      <c r="O38" s="1" t="str">
        <f>VLOOKUP(A38,ProductCatalog!$A$1:$BE$181,MATCH(O$7,ProductCatalog!$A$1:$AR$1,0),0)</f>
        <v>GRAPHITE</v>
      </c>
      <c r="P38" s="1" t="str">
        <f>VLOOKUP(A38,ProductCatalog!$A$1:$BE$181,MATCH(P$7,ProductCatalog!$A$1:$AR$1,0),0)</f>
        <v xml:space="preserve"> 1</v>
      </c>
      <c r="Q38" s="1" t="str">
        <f t="shared" si="6"/>
        <v>ET-SFR91LGRAPHITE 1</v>
      </c>
      <c r="R38" s="4">
        <f t="shared" si="7"/>
        <v>1</v>
      </c>
      <c r="S38" s="1" t="str">
        <f>VLOOKUP(A38,ProductCatalog!$A$1:$BE$181,MATCH(S$7,ProductCatalog!$A$1:$AR$1,0),0)</f>
        <v xml:space="preserve"> NORMAL</v>
      </c>
      <c r="T38" s="1" t="str">
        <f>VLOOKUP(A38,ProductCatalog!$A$1:$BE$181,MATCH(T$7,ProductCatalog!$A$1:$AR$1,0),0)</f>
        <v xml:space="preserve"> null</v>
      </c>
      <c r="U38" s="1" t="str">
        <f>VLOOKUP(A38,ProductCatalog!$A$1:$BE$181,MATCH(U$7,ProductCatalog!$A$1:$AR$1,0),0)</f>
        <v xml:space="preserve"> null</v>
      </c>
      <c r="V38" s="1" t="str">
        <f>VLOOKUP(A38,ProductCatalog!$A$1:$BE$181,MATCH(V$7,ProductCatalog!$A$1:$AR$1,0),0)</f>
        <v xml:space="preserve"> false</v>
      </c>
      <c r="W38" s="4" t="b">
        <f t="shared" si="8"/>
        <v>1</v>
      </c>
      <c r="X38" s="4" t="b">
        <f t="shared" si="9"/>
        <v>1</v>
      </c>
      <c r="Y38" s="4" t="b">
        <f t="shared" si="10"/>
        <v>1</v>
      </c>
      <c r="Z38" s="3" t="str">
        <f>VLOOKUP(A38,ProductCatalog!$A$1:$BE$181,MATCH(Z$7,ProductCatalog!$A$1:$AR$1,0),0)</f>
        <v xml:space="preserve"> </v>
      </c>
      <c r="AA38" s="1" t="str">
        <f t="shared" si="11"/>
        <v xml:space="preserve"> </v>
      </c>
      <c r="AB38" s="4" t="str">
        <f t="shared" si="12"/>
        <v>TRUE</v>
      </c>
      <c r="AC38" s="4" t="b">
        <f>IF(ISNUMBER(MATCH(A38,'AEM register'!$C:$C,0)),TRUE,FALSE)</f>
        <v>0</v>
      </c>
    </row>
    <row r="39" spans="1:29" ht="14.25" customHeight="1">
      <c r="A39" s="1" t="str">
        <f>ProductCatalog!A33</f>
        <v>ET-SFR91LLEGWW</v>
      </c>
      <c r="B39" s="1" t="str">
        <f>VLOOKUP(A39,ProductCatalog!$A$1:$BE$181,MATCH(B$7,ProductCatalog!$A$1:$AR$1,0),0)</f>
        <v xml:space="preserve"> Galaxy Watch5/Watch5 Pro Sport Band (M/L)</v>
      </c>
      <c r="C39" s="1" t="str">
        <f>VLOOKUP(A39,ProductCatalog!$A$1:$BE$181,MATCH(C$7,ProductCatalog!$A$1:$AR$1,0),0)</f>
        <v>APPROVED</v>
      </c>
      <c r="D39" s="1" t="str">
        <f>VLOOKUP(A39,ProductCatalog!$A$1:$BE$181,MATCH(D$7,ProductCatalog!$A$1:$AR$1,0),0)</f>
        <v>PDP_NOT_AVAILABLE</v>
      </c>
      <c r="E39" s="4" t="str">
        <f t="shared" si="0"/>
        <v>FALSE</v>
      </c>
      <c r="F39" s="4" t="str">
        <f t="shared" si="1"/>
        <v>FALSE</v>
      </c>
      <c r="G39" s="1" t="str">
        <f>VLOOKUP(A39,ProductCatalog!$A$1:$BE$181,MATCH(G$7,ProductCatalog!$A$1:$AR$1,0),0)</f>
        <v>ET-SFR91L</v>
      </c>
      <c r="H39" s="1" t="str">
        <f>VLOOKUP(A39,ProductCatalog!$A$1:$BE$181,MATCH(H$7,ProductCatalog!$A$1:$AR$1,0),0)</f>
        <v>AEM_ACCESSORIES</v>
      </c>
      <c r="I39" s="1" t="str">
        <f>VLOOKUP(A39,ProductCatalog!$A$1:$BE$181,MATCH(I$7,ProductCatalog!$A$1:$AR$1,0),0)</f>
        <v>false</v>
      </c>
      <c r="J39" s="4" t="str">
        <f t="shared" si="2"/>
        <v>TRUE</v>
      </c>
      <c r="K39" s="1" t="str">
        <f>VLOOKUP(A39,ProductCatalog!$A$1:$BE$181,MATCH(K$7,ProductCatalog!$A$1:$AR$1,0),0)</f>
        <v>false</v>
      </c>
      <c r="L39" s="1" t="str">
        <f t="shared" si="3"/>
        <v>variant</v>
      </c>
      <c r="M39" s="1">
        <f t="shared" si="4"/>
        <v>2</v>
      </c>
      <c r="N39" s="4" t="str">
        <f t="shared" si="5"/>
        <v xml:space="preserve"> </v>
      </c>
      <c r="O39" s="1" t="str">
        <f>VLOOKUP(A39,ProductCatalog!$A$1:$BE$181,MATCH(O$7,ProductCatalog!$A$1:$AR$1,0),0)</f>
        <v>SAPPHIRE</v>
      </c>
      <c r="P39" s="1" t="str">
        <f>VLOOKUP(A39,ProductCatalog!$A$1:$BE$181,MATCH(P$7,ProductCatalog!$A$1:$AR$1,0),0)</f>
        <v xml:space="preserve"> 1</v>
      </c>
      <c r="Q39" s="1" t="str">
        <f t="shared" si="6"/>
        <v>ET-SFR91LSAPPHIRE 1</v>
      </c>
      <c r="R39" s="4">
        <f t="shared" si="7"/>
        <v>1</v>
      </c>
      <c r="S39" s="1" t="str">
        <f>VLOOKUP(A39,ProductCatalog!$A$1:$BE$181,MATCH(S$7,ProductCatalog!$A$1:$AR$1,0),0)</f>
        <v xml:space="preserve"> NORMAL</v>
      </c>
      <c r="T39" s="1" t="str">
        <f>VLOOKUP(A39,ProductCatalog!$A$1:$BE$181,MATCH(T$7,ProductCatalog!$A$1:$AR$1,0),0)</f>
        <v xml:space="preserve"> null</v>
      </c>
      <c r="U39" s="1" t="str">
        <f>VLOOKUP(A39,ProductCatalog!$A$1:$BE$181,MATCH(U$7,ProductCatalog!$A$1:$AR$1,0),0)</f>
        <v xml:space="preserve"> null</v>
      </c>
      <c r="V39" s="1" t="str">
        <f>VLOOKUP(A39,ProductCatalog!$A$1:$BE$181,MATCH(V$7,ProductCatalog!$A$1:$AR$1,0),0)</f>
        <v xml:space="preserve"> false</v>
      </c>
      <c r="W39" s="4" t="b">
        <f t="shared" si="8"/>
        <v>1</v>
      </c>
      <c r="X39" s="4" t="b">
        <f t="shared" si="9"/>
        <v>1</v>
      </c>
      <c r="Y39" s="4" t="b">
        <f t="shared" si="10"/>
        <v>1</v>
      </c>
      <c r="Z39" s="3" t="str">
        <f>VLOOKUP(A39,ProductCatalog!$A$1:$BE$181,MATCH(Z$7,ProductCatalog!$A$1:$AR$1,0),0)</f>
        <v xml:space="preserve"> </v>
      </c>
      <c r="AA39" s="1" t="str">
        <f t="shared" si="11"/>
        <v xml:space="preserve"> </v>
      </c>
      <c r="AB39" s="4" t="str">
        <f t="shared" si="12"/>
        <v>TRUE</v>
      </c>
      <c r="AC39" s="4" t="b">
        <f>IF(ISNUMBER(MATCH(A39,'AEM register'!$C:$C,0)),TRUE,FALSE)</f>
        <v>0</v>
      </c>
    </row>
    <row r="40" spans="1:29" ht="14.25" customHeight="1">
      <c r="A40" s="1" t="str">
        <f>ProductCatalog!A34</f>
        <v>ET-SFR91LVEGWW</v>
      </c>
      <c r="B40" s="1" t="str">
        <f>VLOOKUP(A40,ProductCatalog!$A$1:$BE$181,MATCH(B$7,ProductCatalog!$A$1:$AR$1,0),0)</f>
        <v xml:space="preserve"> Galaxy Watch5/Watch5 Pro Sport Band (M/L)</v>
      </c>
      <c r="C40" s="1" t="str">
        <f>VLOOKUP(A40,ProductCatalog!$A$1:$BE$181,MATCH(C$7,ProductCatalog!$A$1:$AR$1,0),0)</f>
        <v>APPROVED</v>
      </c>
      <c r="D40" s="1" t="str">
        <f>VLOOKUP(A40,ProductCatalog!$A$1:$BE$181,MATCH(D$7,ProductCatalog!$A$1:$AR$1,0),0)</f>
        <v>PDP_NOT_AVAILABLE</v>
      </c>
      <c r="E40" s="4" t="str">
        <f t="shared" si="0"/>
        <v>FALSE</v>
      </c>
      <c r="F40" s="4" t="str">
        <f t="shared" si="1"/>
        <v>FALSE</v>
      </c>
      <c r="G40" s="1" t="str">
        <f>VLOOKUP(A40,ProductCatalog!$A$1:$BE$181,MATCH(G$7,ProductCatalog!$A$1:$AR$1,0),0)</f>
        <v>ET-SFR91L</v>
      </c>
      <c r="H40" s="1" t="str">
        <f>VLOOKUP(A40,ProductCatalog!$A$1:$BE$181,MATCH(H$7,ProductCatalog!$A$1:$AR$1,0),0)</f>
        <v>AEM_ACCESSORIES</v>
      </c>
      <c r="I40" s="1" t="str">
        <f>VLOOKUP(A40,ProductCatalog!$A$1:$BE$181,MATCH(I$7,ProductCatalog!$A$1:$AR$1,0),0)</f>
        <v>false</v>
      </c>
      <c r="J40" s="4" t="str">
        <f t="shared" si="2"/>
        <v>TRUE</v>
      </c>
      <c r="K40" s="1" t="str">
        <f>VLOOKUP(A40,ProductCatalog!$A$1:$BE$181,MATCH(K$7,ProductCatalog!$A$1:$AR$1,0),0)</f>
        <v>true</v>
      </c>
      <c r="L40" s="1" t="str">
        <f t="shared" si="3"/>
        <v>main</v>
      </c>
      <c r="M40" s="1">
        <f t="shared" si="4"/>
        <v>3</v>
      </c>
      <c r="N40" s="4" t="str">
        <f t="shared" si="5"/>
        <v xml:space="preserve"> </v>
      </c>
      <c r="O40" s="1" t="str">
        <f>VLOOKUP(A40,ProductCatalog!$A$1:$BE$181,MATCH(O$7,ProductCatalog!$A$1:$AR$1,0),0)</f>
        <v>PURPLE</v>
      </c>
      <c r="P40" s="1" t="str">
        <f>VLOOKUP(A40,ProductCatalog!$A$1:$BE$181,MATCH(P$7,ProductCatalog!$A$1:$AR$1,0),0)</f>
        <v xml:space="preserve"> 1</v>
      </c>
      <c r="Q40" s="1" t="str">
        <f t="shared" si="6"/>
        <v>ET-SFR91LPURPLE 1</v>
      </c>
      <c r="R40" s="4">
        <f t="shared" si="7"/>
        <v>1</v>
      </c>
      <c r="S40" s="1" t="str">
        <f>VLOOKUP(A40,ProductCatalog!$A$1:$BE$181,MATCH(S$7,ProductCatalog!$A$1:$AR$1,0),0)</f>
        <v xml:space="preserve"> NORMAL</v>
      </c>
      <c r="T40" s="1" t="str">
        <f>VLOOKUP(A40,ProductCatalog!$A$1:$BE$181,MATCH(T$7,ProductCatalog!$A$1:$AR$1,0),0)</f>
        <v xml:space="preserve"> null</v>
      </c>
      <c r="U40" s="1" t="str">
        <f>VLOOKUP(A40,ProductCatalog!$A$1:$BE$181,MATCH(U$7,ProductCatalog!$A$1:$AR$1,0),0)</f>
        <v xml:space="preserve"> null</v>
      </c>
      <c r="V40" s="1" t="str">
        <f>VLOOKUP(A40,ProductCatalog!$A$1:$BE$181,MATCH(V$7,ProductCatalog!$A$1:$AR$1,0),0)</f>
        <v xml:space="preserve"> false</v>
      </c>
      <c r="W40" s="4" t="b">
        <f t="shared" si="8"/>
        <v>1</v>
      </c>
      <c r="X40" s="4" t="b">
        <f t="shared" si="9"/>
        <v>1</v>
      </c>
      <c r="Y40" s="4" t="b">
        <f t="shared" si="10"/>
        <v>1</v>
      </c>
      <c r="Z40" s="3" t="str">
        <f>VLOOKUP(A40,ProductCatalog!$A$1:$BE$181,MATCH(Z$7,ProductCatalog!$A$1:$AR$1,0),0)</f>
        <v xml:space="preserve"> </v>
      </c>
      <c r="AA40" s="1" t="str">
        <f t="shared" si="11"/>
        <v xml:space="preserve"> </v>
      </c>
      <c r="AB40" s="4" t="str">
        <f t="shared" si="12"/>
        <v>TRUE</v>
      </c>
      <c r="AC40" s="4" t="b">
        <f>IF(ISNUMBER(MATCH(A40,'AEM register'!$C:$C,0)),TRUE,FALSE)</f>
        <v>0</v>
      </c>
    </row>
    <row r="41" spans="1:29" ht="14.25" customHeight="1">
      <c r="A41" s="1" t="str">
        <f>ProductCatalog!A35</f>
        <v>ET-SFR91LWEGWW</v>
      </c>
      <c r="B41" s="1" t="str">
        <f>VLOOKUP(A41,ProductCatalog!$A$1:$BE$181,MATCH(B$7,ProductCatalog!$A$1:$AR$1,0),0)</f>
        <v xml:space="preserve"> Galaxy Watch5/Watch5 Pro Sport Band (M/L)</v>
      </c>
      <c r="C41" s="1" t="str">
        <f>VLOOKUP(A41,ProductCatalog!$A$1:$BE$181,MATCH(C$7,ProductCatalog!$A$1:$AR$1,0),0)</f>
        <v>APPROVED</v>
      </c>
      <c r="D41" s="1" t="str">
        <f>VLOOKUP(A41,ProductCatalog!$A$1:$BE$181,MATCH(D$7,ProductCatalog!$A$1:$AR$1,0),0)</f>
        <v>PDP_NOT_AVAILABLE</v>
      </c>
      <c r="E41" s="4" t="str">
        <f t="shared" si="0"/>
        <v>FALSE</v>
      </c>
      <c r="F41" s="4" t="str">
        <f t="shared" si="1"/>
        <v>FALSE</v>
      </c>
      <c r="G41" s="1" t="str">
        <f>VLOOKUP(A41,ProductCatalog!$A$1:$BE$181,MATCH(G$7,ProductCatalog!$A$1:$AR$1,0),0)</f>
        <v>ET-SFR91L</v>
      </c>
      <c r="H41" s="1" t="str">
        <f>VLOOKUP(A41,ProductCatalog!$A$1:$BE$181,MATCH(H$7,ProductCatalog!$A$1:$AR$1,0),0)</f>
        <v>AEM_ACCESSORIES</v>
      </c>
      <c r="I41" s="1" t="str">
        <f>VLOOKUP(A41,ProductCatalog!$A$1:$BE$181,MATCH(I$7,ProductCatalog!$A$1:$AR$1,0),0)</f>
        <v>false</v>
      </c>
      <c r="J41" s="4" t="str">
        <f t="shared" si="2"/>
        <v>TRUE</v>
      </c>
      <c r="K41" s="1" t="str">
        <f>VLOOKUP(A41,ProductCatalog!$A$1:$BE$181,MATCH(K$7,ProductCatalog!$A$1:$AR$1,0),0)</f>
        <v>false</v>
      </c>
      <c r="L41" s="1" t="str">
        <f t="shared" si="3"/>
        <v>variant</v>
      </c>
      <c r="M41" s="1">
        <f t="shared" si="4"/>
        <v>4</v>
      </c>
      <c r="N41" s="4" t="str">
        <f t="shared" si="5"/>
        <v xml:space="preserve"> </v>
      </c>
      <c r="O41" s="1" t="str">
        <f>VLOOKUP(A41,ProductCatalog!$A$1:$BE$181,MATCH(O$7,ProductCatalog!$A$1:$AR$1,0),0)</f>
        <v>WHITE</v>
      </c>
      <c r="P41" s="1" t="str">
        <f>VLOOKUP(A41,ProductCatalog!$A$1:$BE$181,MATCH(P$7,ProductCatalog!$A$1:$AR$1,0),0)</f>
        <v xml:space="preserve"> 1</v>
      </c>
      <c r="Q41" s="1" t="str">
        <f t="shared" si="6"/>
        <v>ET-SFR91LWHITE 1</v>
      </c>
      <c r="R41" s="4">
        <f t="shared" si="7"/>
        <v>1</v>
      </c>
      <c r="S41" s="1" t="str">
        <f>VLOOKUP(A41,ProductCatalog!$A$1:$BE$181,MATCH(S$7,ProductCatalog!$A$1:$AR$1,0),0)</f>
        <v xml:space="preserve"> NORMAL</v>
      </c>
      <c r="T41" s="1" t="str">
        <f>VLOOKUP(A41,ProductCatalog!$A$1:$BE$181,MATCH(T$7,ProductCatalog!$A$1:$AR$1,0),0)</f>
        <v xml:space="preserve"> null</v>
      </c>
      <c r="U41" s="1" t="str">
        <f>VLOOKUP(A41,ProductCatalog!$A$1:$BE$181,MATCH(U$7,ProductCatalog!$A$1:$AR$1,0),0)</f>
        <v xml:space="preserve"> null</v>
      </c>
      <c r="V41" s="1" t="str">
        <f>VLOOKUP(A41,ProductCatalog!$A$1:$BE$181,MATCH(V$7,ProductCatalog!$A$1:$AR$1,0),0)</f>
        <v xml:space="preserve"> false</v>
      </c>
      <c r="W41" s="4" t="b">
        <f t="shared" si="8"/>
        <v>1</v>
      </c>
      <c r="X41" s="4" t="b">
        <f t="shared" si="9"/>
        <v>1</v>
      </c>
      <c r="Y41" s="4" t="b">
        <f t="shared" si="10"/>
        <v>1</v>
      </c>
      <c r="Z41" s="3" t="str">
        <f>VLOOKUP(A41,ProductCatalog!$A$1:$BE$181,MATCH(Z$7,ProductCatalog!$A$1:$AR$1,0),0)</f>
        <v xml:space="preserve"> </v>
      </c>
      <c r="AA41" s="1" t="str">
        <f t="shared" si="11"/>
        <v xml:space="preserve"> </v>
      </c>
      <c r="AB41" s="4" t="str">
        <f t="shared" si="12"/>
        <v>TRUE</v>
      </c>
      <c r="AC41" s="4" t="b">
        <f>IF(ISNUMBER(MATCH(A41,'AEM register'!$C:$C,0)),TRUE,FALSE)</f>
        <v>0</v>
      </c>
    </row>
    <row r="42" spans="1:29" ht="14.25" customHeight="1">
      <c r="A42" s="1" t="str">
        <f>ProductCatalog!A36</f>
        <v>ET-SFR91LZEGWW</v>
      </c>
      <c r="B42" s="1" t="str">
        <f>VLOOKUP(A42,ProductCatalog!$A$1:$BE$181,MATCH(B$7,ProductCatalog!$A$1:$AR$1,0),0)</f>
        <v xml:space="preserve"> Galaxy Watch5/Watch5 Pro Sport Band (M/L)</v>
      </c>
      <c r="C42" s="1" t="str">
        <f>VLOOKUP(A42,ProductCatalog!$A$1:$BE$181,MATCH(C$7,ProductCatalog!$A$1:$AR$1,0),0)</f>
        <v>APPROVED</v>
      </c>
      <c r="D42" s="1" t="str">
        <f>VLOOKUP(A42,ProductCatalog!$A$1:$BE$181,MATCH(D$7,ProductCatalog!$A$1:$AR$1,0),0)</f>
        <v>PDP_NOT_AVAILABLE</v>
      </c>
      <c r="E42" s="4" t="str">
        <f t="shared" si="0"/>
        <v>FALSE</v>
      </c>
      <c r="F42" s="4" t="str">
        <f t="shared" si="1"/>
        <v>FALSE</v>
      </c>
      <c r="G42" s="1" t="str">
        <f>VLOOKUP(A42,ProductCatalog!$A$1:$BE$181,MATCH(G$7,ProductCatalog!$A$1:$AR$1,0),0)</f>
        <v>ET-SFR91L</v>
      </c>
      <c r="H42" s="1" t="str">
        <f>VLOOKUP(A42,ProductCatalog!$A$1:$BE$181,MATCH(H$7,ProductCatalog!$A$1:$AR$1,0),0)</f>
        <v>AEM_ACCESSORIES</v>
      </c>
      <c r="I42" s="1" t="str">
        <f>VLOOKUP(A42,ProductCatalog!$A$1:$BE$181,MATCH(I$7,ProductCatalog!$A$1:$AR$1,0),0)</f>
        <v>false</v>
      </c>
      <c r="J42" s="4" t="str">
        <f t="shared" si="2"/>
        <v>TRUE</v>
      </c>
      <c r="K42" s="1" t="str">
        <f>VLOOKUP(A42,ProductCatalog!$A$1:$BE$181,MATCH(K$7,ProductCatalog!$A$1:$AR$1,0),0)</f>
        <v>false</v>
      </c>
      <c r="L42" s="1" t="str">
        <f t="shared" si="3"/>
        <v>variant</v>
      </c>
      <c r="M42" s="1">
        <f t="shared" si="4"/>
        <v>5</v>
      </c>
      <c r="N42" s="4">
        <f t="shared" si="5"/>
        <v>1</v>
      </c>
      <c r="O42" s="1" t="str">
        <f>VLOOKUP(A42,ProductCatalog!$A$1:$BE$181,MATCH(O$7,ProductCatalog!$A$1:$AR$1,0),0)</f>
        <v>PINKGOLD</v>
      </c>
      <c r="P42" s="1" t="str">
        <f>VLOOKUP(A42,ProductCatalog!$A$1:$BE$181,MATCH(P$7,ProductCatalog!$A$1:$AR$1,0),0)</f>
        <v xml:space="preserve"> 1</v>
      </c>
      <c r="Q42" s="1" t="str">
        <f t="shared" si="6"/>
        <v>ET-SFR91LPINKGOLD 1</v>
      </c>
      <c r="R42" s="4">
        <f t="shared" si="7"/>
        <v>1</v>
      </c>
      <c r="S42" s="1" t="str">
        <f>VLOOKUP(A42,ProductCatalog!$A$1:$BE$181,MATCH(S$7,ProductCatalog!$A$1:$AR$1,0),0)</f>
        <v xml:space="preserve"> NORMAL</v>
      </c>
      <c r="T42" s="1" t="str">
        <f>VLOOKUP(A42,ProductCatalog!$A$1:$BE$181,MATCH(T$7,ProductCatalog!$A$1:$AR$1,0),0)</f>
        <v xml:space="preserve"> null</v>
      </c>
      <c r="U42" s="1" t="str">
        <f>VLOOKUP(A42,ProductCatalog!$A$1:$BE$181,MATCH(U$7,ProductCatalog!$A$1:$AR$1,0),0)</f>
        <v xml:space="preserve"> null</v>
      </c>
      <c r="V42" s="1" t="str">
        <f>VLOOKUP(A42,ProductCatalog!$A$1:$BE$181,MATCH(V$7,ProductCatalog!$A$1:$AR$1,0),0)</f>
        <v xml:space="preserve"> false</v>
      </c>
      <c r="W42" s="4" t="b">
        <f t="shared" si="8"/>
        <v>1</v>
      </c>
      <c r="X42" s="4" t="b">
        <f t="shared" si="9"/>
        <v>1</v>
      </c>
      <c r="Y42" s="4" t="b">
        <f t="shared" si="10"/>
        <v>1</v>
      </c>
      <c r="Z42" s="3" t="str">
        <f>VLOOKUP(A42,ProductCatalog!$A$1:$BE$181,MATCH(Z$7,ProductCatalog!$A$1:$AR$1,0),0)</f>
        <v xml:space="preserve"> </v>
      </c>
      <c r="AA42" s="1" t="str">
        <f t="shared" si="11"/>
        <v xml:space="preserve"> </v>
      </c>
      <c r="AB42" s="4" t="str">
        <f t="shared" si="12"/>
        <v>TRUE</v>
      </c>
      <c r="AC42" s="4" t="b">
        <f>IF(ISNUMBER(MATCH(A42,'AEM register'!$C:$C,0)),TRUE,FALSE)</f>
        <v>0</v>
      </c>
    </row>
    <row r="43" spans="1:29" ht="14.25" customHeight="1">
      <c r="A43" s="1" t="str">
        <f>ProductCatalog!A37</f>
        <v>ET-SFR92LBEGWW</v>
      </c>
      <c r="B43" s="1" t="str">
        <f>VLOOKUP(A43,ProductCatalog!$A$1:$BE$181,MATCH(B$7,ProductCatalog!$A$1:$AR$1,0),0)</f>
        <v xml:space="preserve"> Galaxy Watch5/Watch5 Pro D-Buckle Sport Band (M/L)</v>
      </c>
      <c r="C43" s="1" t="str">
        <f>VLOOKUP(A43,ProductCatalog!$A$1:$BE$181,MATCH(C$7,ProductCatalog!$A$1:$AR$1,0),0)</f>
        <v>APPROVED</v>
      </c>
      <c r="D43" s="1" t="str">
        <f>VLOOKUP(A43,ProductCatalog!$A$1:$BE$181,MATCH(D$7,ProductCatalog!$A$1:$AR$1,0),0)</f>
        <v>PDP_NOT_AVAILABLE</v>
      </c>
      <c r="E43" s="4" t="str">
        <f t="shared" si="0"/>
        <v>FALSE</v>
      </c>
      <c r="F43" s="4" t="str">
        <f t="shared" si="1"/>
        <v>FALSE</v>
      </c>
      <c r="G43" s="1" t="str">
        <f>VLOOKUP(A43,ProductCatalog!$A$1:$BE$181,MATCH(G$7,ProductCatalog!$A$1:$AR$1,0),0)</f>
        <v>ET-SFR92L</v>
      </c>
      <c r="H43" s="1" t="str">
        <f>VLOOKUP(A43,ProductCatalog!$A$1:$BE$181,MATCH(H$7,ProductCatalog!$A$1:$AR$1,0),0)</f>
        <v>AEM_ACCESSORIES</v>
      </c>
      <c r="I43" s="1" t="str">
        <f>VLOOKUP(A43,ProductCatalog!$A$1:$BE$181,MATCH(I$7,ProductCatalog!$A$1:$AR$1,0),0)</f>
        <v>false</v>
      </c>
      <c r="J43" s="4" t="str">
        <f t="shared" si="2"/>
        <v>TRUE</v>
      </c>
      <c r="K43" s="1" t="str">
        <f>VLOOKUP(A43,ProductCatalog!$A$1:$BE$181,MATCH(K$7,ProductCatalog!$A$1:$AR$1,0),0)</f>
        <v>false</v>
      </c>
      <c r="L43" s="1" t="str">
        <f t="shared" si="3"/>
        <v>variant</v>
      </c>
      <c r="M43" s="1">
        <f t="shared" si="4"/>
        <v>1</v>
      </c>
      <c r="N43" s="4" t="str">
        <f t="shared" si="5"/>
        <v xml:space="preserve"> </v>
      </c>
      <c r="O43" s="1" t="str">
        <f>VLOOKUP(A43,ProductCatalog!$A$1:$BE$181,MATCH(O$7,ProductCatalog!$A$1:$AR$1,0),0)</f>
        <v>BLACK</v>
      </c>
      <c r="P43" s="1" t="str">
        <f>VLOOKUP(A43,ProductCatalog!$A$1:$BE$181,MATCH(P$7,ProductCatalog!$A$1:$AR$1,0),0)</f>
        <v xml:space="preserve"> 1</v>
      </c>
      <c r="Q43" s="1" t="str">
        <f t="shared" si="6"/>
        <v>ET-SFR92LBLACK 1</v>
      </c>
      <c r="R43" s="4">
        <f t="shared" si="7"/>
        <v>1</v>
      </c>
      <c r="S43" s="1" t="str">
        <f>VLOOKUP(A43,ProductCatalog!$A$1:$BE$181,MATCH(S$7,ProductCatalog!$A$1:$AR$1,0),0)</f>
        <v xml:space="preserve"> NORMAL</v>
      </c>
      <c r="T43" s="1" t="str">
        <f>VLOOKUP(A43,ProductCatalog!$A$1:$BE$181,MATCH(T$7,ProductCatalog!$A$1:$AR$1,0),0)</f>
        <v xml:space="preserve"> null</v>
      </c>
      <c r="U43" s="1" t="str">
        <f>VLOOKUP(A43,ProductCatalog!$A$1:$BE$181,MATCH(U$7,ProductCatalog!$A$1:$AR$1,0),0)</f>
        <v xml:space="preserve"> null</v>
      </c>
      <c r="V43" s="1" t="str">
        <f>VLOOKUP(A43,ProductCatalog!$A$1:$BE$181,MATCH(V$7,ProductCatalog!$A$1:$AR$1,0),0)</f>
        <v xml:space="preserve"> false</v>
      </c>
      <c r="W43" s="4" t="b">
        <f t="shared" si="8"/>
        <v>1</v>
      </c>
      <c r="X43" s="4" t="b">
        <f t="shared" si="9"/>
        <v>1</v>
      </c>
      <c r="Y43" s="4" t="b">
        <f t="shared" si="10"/>
        <v>1</v>
      </c>
      <c r="Z43" s="3" t="str">
        <f>VLOOKUP(A43,ProductCatalog!$A$1:$BE$181,MATCH(Z$7,ProductCatalog!$A$1:$AR$1,0),0)</f>
        <v xml:space="preserve"> </v>
      </c>
      <c r="AA43" s="1" t="str">
        <f t="shared" si="11"/>
        <v xml:space="preserve"> </v>
      </c>
      <c r="AB43" s="4" t="str">
        <f t="shared" si="12"/>
        <v>TRUE</v>
      </c>
      <c r="AC43" s="4" t="b">
        <f>IF(ISNUMBER(MATCH(A43,'AEM register'!$C:$C,0)),TRUE,FALSE)</f>
        <v>0</v>
      </c>
    </row>
    <row r="44" spans="1:29" ht="14.25" customHeight="1">
      <c r="A44" s="1" t="str">
        <f>ProductCatalog!A38</f>
        <v>ET-SFR92LJEGWW</v>
      </c>
      <c r="B44" s="1" t="str">
        <f>VLOOKUP(A44,ProductCatalog!$A$1:$BE$181,MATCH(B$7,ProductCatalog!$A$1:$AR$1,0),0)</f>
        <v xml:space="preserve"> Galaxy Watch5/Watch5 Pro D-Buckle Sport Band (M/L)</v>
      </c>
      <c r="C44" s="1" t="str">
        <f>VLOOKUP(A44,ProductCatalog!$A$1:$BE$181,MATCH(C$7,ProductCatalog!$A$1:$AR$1,0),0)</f>
        <v>APPROVED</v>
      </c>
      <c r="D44" s="1" t="str">
        <f>VLOOKUP(A44,ProductCatalog!$A$1:$BE$181,MATCH(D$7,ProductCatalog!$A$1:$AR$1,0),0)</f>
        <v>PDP_NOT_AVAILABLE</v>
      </c>
      <c r="E44" s="4" t="str">
        <f t="shared" si="0"/>
        <v>FALSE</v>
      </c>
      <c r="F44" s="4" t="str">
        <f t="shared" si="1"/>
        <v>FALSE</v>
      </c>
      <c r="G44" s="1" t="str">
        <f>VLOOKUP(A44,ProductCatalog!$A$1:$BE$181,MATCH(G$7,ProductCatalog!$A$1:$AR$1,0),0)</f>
        <v>ET-SFR92L</v>
      </c>
      <c r="H44" s="1" t="str">
        <f>VLOOKUP(A44,ProductCatalog!$A$1:$BE$181,MATCH(H$7,ProductCatalog!$A$1:$AR$1,0),0)</f>
        <v>AEM_ACCESSORIES</v>
      </c>
      <c r="I44" s="1" t="str">
        <f>VLOOKUP(A44,ProductCatalog!$A$1:$BE$181,MATCH(I$7,ProductCatalog!$A$1:$AR$1,0),0)</f>
        <v>false</v>
      </c>
      <c r="J44" s="4" t="str">
        <f t="shared" si="2"/>
        <v>TRUE</v>
      </c>
      <c r="K44" s="1" t="str">
        <f>VLOOKUP(A44,ProductCatalog!$A$1:$BE$181,MATCH(K$7,ProductCatalog!$A$1:$AR$1,0),0)</f>
        <v>true</v>
      </c>
      <c r="L44" s="1" t="str">
        <f t="shared" si="3"/>
        <v>main</v>
      </c>
      <c r="M44" s="1">
        <f t="shared" si="4"/>
        <v>2</v>
      </c>
      <c r="N44" s="4">
        <f t="shared" si="5"/>
        <v>1</v>
      </c>
      <c r="O44" s="1" t="str">
        <f>VLOOKUP(A44,ProductCatalog!$A$1:$BE$181,MATCH(O$7,ProductCatalog!$A$1:$AR$1,0),0)</f>
        <v>GRAY</v>
      </c>
      <c r="P44" s="1" t="str">
        <f>VLOOKUP(A44,ProductCatalog!$A$1:$BE$181,MATCH(P$7,ProductCatalog!$A$1:$AR$1,0),0)</f>
        <v xml:space="preserve"> 1</v>
      </c>
      <c r="Q44" s="1" t="str">
        <f t="shared" si="6"/>
        <v>ET-SFR92LGRAY 1</v>
      </c>
      <c r="R44" s="4">
        <f t="shared" si="7"/>
        <v>1</v>
      </c>
      <c r="S44" s="1" t="str">
        <f>VLOOKUP(A44,ProductCatalog!$A$1:$BE$181,MATCH(S$7,ProductCatalog!$A$1:$AR$1,0),0)</f>
        <v xml:space="preserve"> NORMAL</v>
      </c>
      <c r="T44" s="1" t="str">
        <f>VLOOKUP(A44,ProductCatalog!$A$1:$BE$181,MATCH(T$7,ProductCatalog!$A$1:$AR$1,0),0)</f>
        <v xml:space="preserve"> null</v>
      </c>
      <c r="U44" s="1" t="str">
        <f>VLOOKUP(A44,ProductCatalog!$A$1:$BE$181,MATCH(U$7,ProductCatalog!$A$1:$AR$1,0),0)</f>
        <v xml:space="preserve"> null</v>
      </c>
      <c r="V44" s="1" t="str">
        <f>VLOOKUP(A44,ProductCatalog!$A$1:$BE$181,MATCH(V$7,ProductCatalog!$A$1:$AR$1,0),0)</f>
        <v xml:space="preserve"> false</v>
      </c>
      <c r="W44" s="4" t="b">
        <f t="shared" si="8"/>
        <v>1</v>
      </c>
      <c r="X44" s="4" t="b">
        <f t="shared" si="9"/>
        <v>1</v>
      </c>
      <c r="Y44" s="4" t="b">
        <f t="shared" si="10"/>
        <v>1</v>
      </c>
      <c r="Z44" s="3" t="str">
        <f>VLOOKUP(A44,ProductCatalog!$A$1:$BE$181,MATCH(Z$7,ProductCatalog!$A$1:$AR$1,0),0)</f>
        <v xml:space="preserve"> </v>
      </c>
      <c r="AA44" s="1" t="str">
        <f t="shared" si="11"/>
        <v xml:space="preserve"> </v>
      </c>
      <c r="AB44" s="4" t="str">
        <f t="shared" si="12"/>
        <v>TRUE</v>
      </c>
      <c r="AC44" s="4" t="b">
        <f>IF(ISNUMBER(MATCH(A44,'AEM register'!$C:$C,0)),TRUE,FALSE)</f>
        <v>0</v>
      </c>
    </row>
    <row r="45" spans="1:29" ht="14.25" customHeight="1">
      <c r="A45" s="1" t="str">
        <f>ProductCatalog!A39</f>
        <v>ET-SRR87MWEGWW</v>
      </c>
      <c r="B45" s="1" t="str">
        <f>VLOOKUP(A45,ProductCatalog!$A$1:$BE$181,MATCH(B$7,ProductCatalog!$A$1:$AR$1,0),0)</f>
        <v xml:space="preserve"> null</v>
      </c>
      <c r="C45" s="1" t="str">
        <f>VLOOKUP(A45,ProductCatalog!$A$1:$BE$181,MATCH(C$7,ProductCatalog!$A$1:$AR$1,0),0)</f>
        <v>APPROVED</v>
      </c>
      <c r="D45" s="1" t="str">
        <f>VLOOKUP(A45,ProductCatalog!$A$1:$BE$181,MATCH(D$7,ProductCatalog!$A$1:$AR$1,0),0)</f>
        <v>PDP_NOT_AVAILABLE</v>
      </c>
      <c r="E45" s="4" t="str">
        <f t="shared" si="0"/>
        <v>FALSE</v>
      </c>
      <c r="F45" s="4" t="str">
        <f t="shared" si="1"/>
        <v>FALSE</v>
      </c>
      <c r="G45" s="1" t="str">
        <f>VLOOKUP(A45,ProductCatalog!$A$1:$BE$181,MATCH(G$7,ProductCatalog!$A$1:$AR$1,0),0)</f>
        <v>ET-SRR87M</v>
      </c>
      <c r="H45" s="1" t="str">
        <f>VLOOKUP(A45,ProductCatalog!$A$1:$BE$181,MATCH(H$7,ProductCatalog!$A$1:$AR$1,0),0)</f>
        <v>AEM_ACCESSORIES</v>
      </c>
      <c r="I45" s="1" t="str">
        <f>VLOOKUP(A45,ProductCatalog!$A$1:$BE$181,MATCH(I$7,ProductCatalog!$A$1:$AR$1,0),0)</f>
        <v>false</v>
      </c>
      <c r="J45" s="4" t="str">
        <f t="shared" si="2"/>
        <v>TRUE</v>
      </c>
      <c r="K45" s="1" t="str">
        <f>VLOOKUP(A45,ProductCatalog!$A$1:$BE$181,MATCH(K$7,ProductCatalog!$A$1:$AR$1,0),0)</f>
        <v>false</v>
      </c>
      <c r="L45" s="1" t="str">
        <f t="shared" si="3"/>
        <v>variant</v>
      </c>
      <c r="M45" s="1">
        <f t="shared" si="4"/>
        <v>1</v>
      </c>
      <c r="N45" s="4">
        <f t="shared" si="5"/>
        <v>0</v>
      </c>
      <c r="O45" s="1" t="str">
        <f>VLOOKUP(A45,ProductCatalog!$A$1:$BE$181,MATCH(O$7,ProductCatalog!$A$1:$AR$1,0),0)</f>
        <v xml:space="preserve"> </v>
      </c>
      <c r="P45" s="1" t="str">
        <f>VLOOKUP(A45,ProductCatalog!$A$1:$BE$181,MATCH(P$7,ProductCatalog!$A$1:$AR$1,0),0)</f>
        <v xml:space="preserve"> 1</v>
      </c>
      <c r="Q45" s="1" t="str">
        <f t="shared" si="6"/>
        <v>ET-SRR87M  1</v>
      </c>
      <c r="R45" s="4">
        <f t="shared" si="7"/>
        <v>1</v>
      </c>
      <c r="S45" s="1" t="str">
        <f>VLOOKUP(A45,ProductCatalog!$A$1:$BE$181,MATCH(S$7,ProductCatalog!$A$1:$AR$1,0),0)</f>
        <v xml:space="preserve"> NORMAL</v>
      </c>
      <c r="T45" s="1" t="str">
        <f>VLOOKUP(A45,ProductCatalog!$A$1:$BE$181,MATCH(T$7,ProductCatalog!$A$1:$AR$1,0),0)</f>
        <v xml:space="preserve"> null</v>
      </c>
      <c r="U45" s="1" t="str">
        <f>VLOOKUP(A45,ProductCatalog!$A$1:$BE$181,MATCH(U$7,ProductCatalog!$A$1:$AR$1,0),0)</f>
        <v xml:space="preserve"> null</v>
      </c>
      <c r="V45" s="1" t="str">
        <f>VLOOKUP(A45,ProductCatalog!$A$1:$BE$181,MATCH(V$7,ProductCatalog!$A$1:$AR$1,0),0)</f>
        <v xml:space="preserve"> false</v>
      </c>
      <c r="W45" s="4" t="b">
        <f t="shared" si="8"/>
        <v>1</v>
      </c>
      <c r="X45" s="4" t="b">
        <f t="shared" si="9"/>
        <v>1</v>
      </c>
      <c r="Y45" s="4" t="b">
        <f t="shared" si="10"/>
        <v>1</v>
      </c>
      <c r="Z45" s="3" t="str">
        <f>VLOOKUP(A45,ProductCatalog!$A$1:$BE$181,MATCH(Z$7,ProductCatalog!$A$1:$AR$1,0),0)</f>
        <v xml:space="preserve"> </v>
      </c>
      <c r="AA45" s="1" t="str">
        <f t="shared" si="11"/>
        <v xml:space="preserve"> </v>
      </c>
      <c r="AB45" s="4" t="str">
        <f t="shared" si="12"/>
        <v>TRUE</v>
      </c>
      <c r="AC45" s="4" t="b">
        <f>IF(ISNUMBER(MATCH(A45,'AEM register'!$C:$C,0)),TRUE,FALSE)</f>
        <v>0</v>
      </c>
    </row>
    <row r="46" spans="1:29" ht="14.25" customHeight="1">
      <c r="A46" s="1" t="str">
        <f>ProductCatalog!A40</f>
        <v>ET-STR90SJEGWW</v>
      </c>
      <c r="B46" s="1" t="str">
        <f>VLOOKUP(A46,ProductCatalog!$A$1:$BE$181,MATCH(B$7,ProductCatalog!$A$1:$AR$1,0),0)</f>
        <v xml:space="preserve"> Galaxy Watch5/Watch5 Pro Two-Tone Sport Band (S/M)</v>
      </c>
      <c r="C46" s="1" t="str">
        <f>VLOOKUP(A46,ProductCatalog!$A$1:$BE$181,MATCH(C$7,ProductCatalog!$A$1:$AR$1,0),0)</f>
        <v>APPROVED</v>
      </c>
      <c r="D46" s="1" t="str">
        <f>VLOOKUP(A46,ProductCatalog!$A$1:$BE$181,MATCH(D$7,ProductCatalog!$A$1:$AR$1,0),0)</f>
        <v>PDP_NOT_AVAILABLE</v>
      </c>
      <c r="E46" s="4" t="str">
        <f t="shared" si="0"/>
        <v>FALSE</v>
      </c>
      <c r="F46" s="4" t="str">
        <f t="shared" si="1"/>
        <v>FALSE</v>
      </c>
      <c r="G46" s="1" t="str">
        <f>VLOOKUP(A46,ProductCatalog!$A$1:$BE$181,MATCH(G$7,ProductCatalog!$A$1:$AR$1,0),0)</f>
        <v>ET-STR90S</v>
      </c>
      <c r="H46" s="1" t="str">
        <f>VLOOKUP(A46,ProductCatalog!$A$1:$BE$181,MATCH(H$7,ProductCatalog!$A$1:$AR$1,0),0)</f>
        <v>AEM_ACCESSORIES</v>
      </c>
      <c r="I46" s="1" t="str">
        <f>VLOOKUP(A46,ProductCatalog!$A$1:$BE$181,MATCH(I$7,ProductCatalog!$A$1:$AR$1,0),0)</f>
        <v>false</v>
      </c>
      <c r="J46" s="4" t="str">
        <f t="shared" si="2"/>
        <v>TRUE</v>
      </c>
      <c r="K46" s="1" t="str">
        <f>VLOOKUP(A46,ProductCatalog!$A$1:$BE$181,MATCH(K$7,ProductCatalog!$A$1:$AR$1,0),0)</f>
        <v>false</v>
      </c>
      <c r="L46" s="1" t="str">
        <f t="shared" si="3"/>
        <v>variant</v>
      </c>
      <c r="M46" s="1">
        <f t="shared" si="4"/>
        <v>1</v>
      </c>
      <c r="N46" s="4" t="str">
        <f t="shared" si="5"/>
        <v xml:space="preserve"> </v>
      </c>
      <c r="O46" s="1" t="str">
        <f>VLOOKUP(A46,ProductCatalog!$A$1:$BE$181,MATCH(O$7,ProductCatalog!$A$1:$AR$1,0),0)</f>
        <v>SAND</v>
      </c>
      <c r="P46" s="1" t="str">
        <f>VLOOKUP(A46,ProductCatalog!$A$1:$BE$181,MATCH(P$7,ProductCatalog!$A$1:$AR$1,0),0)</f>
        <v xml:space="preserve"> 1</v>
      </c>
      <c r="Q46" s="1" t="str">
        <f t="shared" si="6"/>
        <v>ET-STR90SSAND 1</v>
      </c>
      <c r="R46" s="4">
        <f t="shared" si="7"/>
        <v>1</v>
      </c>
      <c r="S46" s="1" t="str">
        <f>VLOOKUP(A46,ProductCatalog!$A$1:$BE$181,MATCH(S$7,ProductCatalog!$A$1:$AR$1,0),0)</f>
        <v xml:space="preserve"> NORMAL</v>
      </c>
      <c r="T46" s="1" t="str">
        <f>VLOOKUP(A46,ProductCatalog!$A$1:$BE$181,MATCH(T$7,ProductCatalog!$A$1:$AR$1,0),0)</f>
        <v xml:space="preserve"> null</v>
      </c>
      <c r="U46" s="1" t="str">
        <f>VLOOKUP(A46,ProductCatalog!$A$1:$BE$181,MATCH(U$7,ProductCatalog!$A$1:$AR$1,0),0)</f>
        <v xml:space="preserve"> null</v>
      </c>
      <c r="V46" s="1" t="str">
        <f>VLOOKUP(A46,ProductCatalog!$A$1:$BE$181,MATCH(V$7,ProductCatalog!$A$1:$AR$1,0),0)</f>
        <v xml:space="preserve"> false</v>
      </c>
      <c r="W46" s="4" t="b">
        <f t="shared" si="8"/>
        <v>1</v>
      </c>
      <c r="X46" s="4" t="b">
        <f t="shared" si="9"/>
        <v>1</v>
      </c>
      <c r="Y46" s="4" t="b">
        <f t="shared" si="10"/>
        <v>1</v>
      </c>
      <c r="Z46" s="3" t="str">
        <f>VLOOKUP(A46,ProductCatalog!$A$1:$BE$181,MATCH(Z$7,ProductCatalog!$A$1:$AR$1,0),0)</f>
        <v xml:space="preserve"> </v>
      </c>
      <c r="AA46" s="1" t="str">
        <f t="shared" si="11"/>
        <v xml:space="preserve"> </v>
      </c>
      <c r="AB46" s="4" t="str">
        <f t="shared" si="12"/>
        <v>TRUE</v>
      </c>
      <c r="AC46" s="4" t="b">
        <f>IF(ISNUMBER(MATCH(A46,'AEM register'!$C:$C,0)),TRUE,FALSE)</f>
        <v>0</v>
      </c>
    </row>
    <row r="47" spans="1:29" ht="14.25" customHeight="1">
      <c r="A47" s="1" t="str">
        <f>ProductCatalog!A41</f>
        <v>ET-STR90SNEGWW</v>
      </c>
      <c r="B47" s="1" t="str">
        <f>VLOOKUP(A47,ProductCatalog!$A$1:$BE$181,MATCH(B$7,ProductCatalog!$A$1:$AR$1,0),0)</f>
        <v xml:space="preserve"> Galaxy Watch5/Watch5 Pro Two-Tone Sport Band (S/M)</v>
      </c>
      <c r="C47" s="1" t="str">
        <f>VLOOKUP(A47,ProductCatalog!$A$1:$BE$181,MATCH(C$7,ProductCatalog!$A$1:$AR$1,0),0)</f>
        <v>APPROVED</v>
      </c>
      <c r="D47" s="1" t="str">
        <f>VLOOKUP(A47,ProductCatalog!$A$1:$BE$181,MATCH(D$7,ProductCatalog!$A$1:$AR$1,0),0)</f>
        <v>PDP_NOT_AVAILABLE</v>
      </c>
      <c r="E47" s="4" t="str">
        <f t="shared" si="0"/>
        <v>FALSE</v>
      </c>
      <c r="F47" s="4" t="str">
        <f t="shared" si="1"/>
        <v>FALSE</v>
      </c>
      <c r="G47" s="1" t="str">
        <f>VLOOKUP(A47,ProductCatalog!$A$1:$BE$181,MATCH(G$7,ProductCatalog!$A$1:$AR$1,0),0)</f>
        <v>ET-STR90S</v>
      </c>
      <c r="H47" s="1" t="str">
        <f>VLOOKUP(A47,ProductCatalog!$A$1:$BE$181,MATCH(H$7,ProductCatalog!$A$1:$AR$1,0),0)</f>
        <v>AEM_ACCESSORIES</v>
      </c>
      <c r="I47" s="1" t="str">
        <f>VLOOKUP(A47,ProductCatalog!$A$1:$BE$181,MATCH(I$7,ProductCatalog!$A$1:$AR$1,0),0)</f>
        <v>false</v>
      </c>
      <c r="J47" s="4" t="str">
        <f t="shared" si="2"/>
        <v>TRUE</v>
      </c>
      <c r="K47" s="1" t="str">
        <f>VLOOKUP(A47,ProductCatalog!$A$1:$BE$181,MATCH(K$7,ProductCatalog!$A$1:$AR$1,0),0)</f>
        <v>false</v>
      </c>
      <c r="L47" s="1" t="str">
        <f t="shared" si="3"/>
        <v>variant</v>
      </c>
      <c r="M47" s="1">
        <f t="shared" si="4"/>
        <v>2</v>
      </c>
      <c r="N47" s="4" t="str">
        <f t="shared" si="5"/>
        <v xml:space="preserve"> </v>
      </c>
      <c r="O47" s="1" t="str">
        <f>VLOOKUP(A47,ProductCatalog!$A$1:$BE$181,MATCH(O$7,ProductCatalog!$A$1:$AR$1,0),0)</f>
        <v>NAVY</v>
      </c>
      <c r="P47" s="1" t="str">
        <f>VLOOKUP(A47,ProductCatalog!$A$1:$BE$181,MATCH(P$7,ProductCatalog!$A$1:$AR$1,0),0)</f>
        <v xml:space="preserve"> 1</v>
      </c>
      <c r="Q47" s="1" t="str">
        <f t="shared" si="6"/>
        <v>ET-STR90SNAVY 1</v>
      </c>
      <c r="R47" s="4">
        <f t="shared" si="7"/>
        <v>1</v>
      </c>
      <c r="S47" s="1" t="str">
        <f>VLOOKUP(A47,ProductCatalog!$A$1:$BE$181,MATCH(S$7,ProductCatalog!$A$1:$AR$1,0),0)</f>
        <v xml:space="preserve"> NORMAL</v>
      </c>
      <c r="T47" s="1" t="str">
        <f>VLOOKUP(A47,ProductCatalog!$A$1:$BE$181,MATCH(T$7,ProductCatalog!$A$1:$AR$1,0),0)</f>
        <v xml:space="preserve"> null</v>
      </c>
      <c r="U47" s="1" t="str">
        <f>VLOOKUP(A47,ProductCatalog!$A$1:$BE$181,MATCH(U$7,ProductCatalog!$A$1:$AR$1,0),0)</f>
        <v xml:space="preserve"> null</v>
      </c>
      <c r="V47" s="1" t="str">
        <f>VLOOKUP(A47,ProductCatalog!$A$1:$BE$181,MATCH(V$7,ProductCatalog!$A$1:$AR$1,0),0)</f>
        <v xml:space="preserve"> false</v>
      </c>
      <c r="W47" s="4" t="b">
        <f t="shared" si="8"/>
        <v>1</v>
      </c>
      <c r="X47" s="4" t="b">
        <f t="shared" si="9"/>
        <v>1</v>
      </c>
      <c r="Y47" s="4" t="b">
        <f t="shared" si="10"/>
        <v>1</v>
      </c>
      <c r="Z47" s="3" t="str">
        <f>VLOOKUP(A47,ProductCatalog!$A$1:$BE$181,MATCH(Z$7,ProductCatalog!$A$1:$AR$1,0),0)</f>
        <v xml:space="preserve"> </v>
      </c>
      <c r="AA47" s="1" t="str">
        <f t="shared" si="11"/>
        <v xml:space="preserve"> </v>
      </c>
      <c r="AB47" s="4" t="str">
        <f t="shared" si="12"/>
        <v>TRUE</v>
      </c>
      <c r="AC47" s="4" t="b">
        <f>IF(ISNUMBER(MATCH(A47,'AEM register'!$C:$C,0)),TRUE,FALSE)</f>
        <v>0</v>
      </c>
    </row>
    <row r="48" spans="1:29" ht="14.25" customHeight="1">
      <c r="A48" s="1" t="str">
        <f>ProductCatalog!A42</f>
        <v>ET-STR90SREGWW</v>
      </c>
      <c r="B48" s="1" t="str">
        <f>VLOOKUP(A48,ProductCatalog!$A$1:$BE$181,MATCH(B$7,ProductCatalog!$A$1:$AR$1,0),0)</f>
        <v xml:space="preserve"> Galaxy Watch5/Watch5 Pro Two-Tone Sport Band (S/M)</v>
      </c>
      <c r="C48" s="1" t="str">
        <f>VLOOKUP(A48,ProductCatalog!$A$1:$BE$181,MATCH(C$7,ProductCatalog!$A$1:$AR$1,0),0)</f>
        <v>APPROVED</v>
      </c>
      <c r="D48" s="1" t="str">
        <f>VLOOKUP(A48,ProductCatalog!$A$1:$BE$181,MATCH(D$7,ProductCatalog!$A$1:$AR$1,0),0)</f>
        <v>PDP_NOT_AVAILABLE</v>
      </c>
      <c r="E48" s="4" t="str">
        <f t="shared" si="0"/>
        <v>FALSE</v>
      </c>
      <c r="F48" s="4" t="str">
        <f t="shared" si="1"/>
        <v>FALSE</v>
      </c>
      <c r="G48" s="1" t="str">
        <f>VLOOKUP(A48,ProductCatalog!$A$1:$BE$181,MATCH(G$7,ProductCatalog!$A$1:$AR$1,0),0)</f>
        <v>ET-STR90S</v>
      </c>
      <c r="H48" s="1" t="str">
        <f>VLOOKUP(A48,ProductCatalog!$A$1:$BE$181,MATCH(H$7,ProductCatalog!$A$1:$AR$1,0),0)</f>
        <v>AEM_ACCESSORIES</v>
      </c>
      <c r="I48" s="1" t="str">
        <f>VLOOKUP(A48,ProductCatalog!$A$1:$BE$181,MATCH(I$7,ProductCatalog!$A$1:$AR$1,0),0)</f>
        <v>false</v>
      </c>
      <c r="J48" s="4" t="str">
        <f t="shared" si="2"/>
        <v>TRUE</v>
      </c>
      <c r="K48" s="1" t="str">
        <f>VLOOKUP(A48,ProductCatalog!$A$1:$BE$181,MATCH(K$7,ProductCatalog!$A$1:$AR$1,0),0)</f>
        <v>true</v>
      </c>
      <c r="L48" s="1" t="str">
        <f t="shared" si="3"/>
        <v>main</v>
      </c>
      <c r="M48" s="1">
        <f t="shared" si="4"/>
        <v>3</v>
      </c>
      <c r="N48" s="4">
        <f t="shared" si="5"/>
        <v>1</v>
      </c>
      <c r="O48" s="1" t="str">
        <f>VLOOKUP(A48,ProductCatalog!$A$1:$BE$181,MATCH(O$7,ProductCatalog!$A$1:$AR$1,0),0)</f>
        <v>RED</v>
      </c>
      <c r="P48" s="1" t="str">
        <f>VLOOKUP(A48,ProductCatalog!$A$1:$BE$181,MATCH(P$7,ProductCatalog!$A$1:$AR$1,0),0)</f>
        <v xml:space="preserve"> 1</v>
      </c>
      <c r="Q48" s="1" t="str">
        <f t="shared" si="6"/>
        <v>ET-STR90SRED 1</v>
      </c>
      <c r="R48" s="4">
        <f t="shared" si="7"/>
        <v>1</v>
      </c>
      <c r="S48" s="1" t="str">
        <f>VLOOKUP(A48,ProductCatalog!$A$1:$BE$181,MATCH(S$7,ProductCatalog!$A$1:$AR$1,0),0)</f>
        <v xml:space="preserve"> NORMAL</v>
      </c>
      <c r="T48" s="1" t="str">
        <f>VLOOKUP(A48,ProductCatalog!$A$1:$BE$181,MATCH(T$7,ProductCatalog!$A$1:$AR$1,0),0)</f>
        <v xml:space="preserve"> null</v>
      </c>
      <c r="U48" s="1" t="str">
        <f>VLOOKUP(A48,ProductCatalog!$A$1:$BE$181,MATCH(U$7,ProductCatalog!$A$1:$AR$1,0),0)</f>
        <v xml:space="preserve"> null</v>
      </c>
      <c r="V48" s="1" t="str">
        <f>VLOOKUP(A48,ProductCatalog!$A$1:$BE$181,MATCH(V$7,ProductCatalog!$A$1:$AR$1,0),0)</f>
        <v xml:space="preserve"> false</v>
      </c>
      <c r="W48" s="4" t="b">
        <f t="shared" si="8"/>
        <v>1</v>
      </c>
      <c r="X48" s="4" t="b">
        <f t="shared" si="9"/>
        <v>1</v>
      </c>
      <c r="Y48" s="4" t="b">
        <f t="shared" si="10"/>
        <v>1</v>
      </c>
      <c r="Z48" s="3" t="str">
        <f>VLOOKUP(A48,ProductCatalog!$A$1:$BE$181,MATCH(Z$7,ProductCatalog!$A$1:$AR$1,0),0)</f>
        <v xml:space="preserve"> </v>
      </c>
      <c r="AA48" s="1" t="str">
        <f t="shared" si="11"/>
        <v xml:space="preserve"> </v>
      </c>
      <c r="AB48" s="4" t="str">
        <f t="shared" si="12"/>
        <v>TRUE</v>
      </c>
      <c r="AC48" s="4" t="b">
        <f>IF(ISNUMBER(MATCH(A48,'AEM register'!$C:$C,0)),TRUE,FALSE)</f>
        <v>0</v>
      </c>
    </row>
    <row r="49" spans="1:29" ht="14.25" customHeight="1">
      <c r="A49" s="1" t="str">
        <f>ProductCatalog!A43</f>
        <v>ET-STR91LJEGWW</v>
      </c>
      <c r="B49" s="1" t="str">
        <f>VLOOKUP(A49,ProductCatalog!$A$1:$BE$181,MATCH(B$7,ProductCatalog!$A$1:$AR$1,0),0)</f>
        <v xml:space="preserve"> Galaxy Watch5/Watch5 Pro Two-Tone Sport Band (M/L)</v>
      </c>
      <c r="C49" s="1" t="str">
        <f>VLOOKUP(A49,ProductCatalog!$A$1:$BE$181,MATCH(C$7,ProductCatalog!$A$1:$AR$1,0),0)</f>
        <v>APPROVED</v>
      </c>
      <c r="D49" s="1" t="str">
        <f>VLOOKUP(A49,ProductCatalog!$A$1:$BE$181,MATCH(D$7,ProductCatalog!$A$1:$AR$1,0),0)</f>
        <v>PDP_NOT_AVAILABLE</v>
      </c>
      <c r="E49" s="4" t="str">
        <f t="shared" si="0"/>
        <v>FALSE</v>
      </c>
      <c r="F49" s="4" t="str">
        <f t="shared" si="1"/>
        <v>FALSE</v>
      </c>
      <c r="G49" s="1" t="str">
        <f>VLOOKUP(A49,ProductCatalog!$A$1:$BE$181,MATCH(G$7,ProductCatalog!$A$1:$AR$1,0),0)</f>
        <v>ET-STR91L</v>
      </c>
      <c r="H49" s="1" t="str">
        <f>VLOOKUP(A49,ProductCatalog!$A$1:$BE$181,MATCH(H$7,ProductCatalog!$A$1:$AR$1,0),0)</f>
        <v>AEM_ACCESSORIES</v>
      </c>
      <c r="I49" s="1" t="str">
        <f>VLOOKUP(A49,ProductCatalog!$A$1:$BE$181,MATCH(I$7,ProductCatalog!$A$1:$AR$1,0),0)</f>
        <v>false</v>
      </c>
      <c r="J49" s="4" t="str">
        <f t="shared" si="2"/>
        <v>TRUE</v>
      </c>
      <c r="K49" s="1" t="str">
        <f>VLOOKUP(A49,ProductCatalog!$A$1:$BE$181,MATCH(K$7,ProductCatalog!$A$1:$AR$1,0),0)</f>
        <v>false</v>
      </c>
      <c r="L49" s="1" t="str">
        <f t="shared" si="3"/>
        <v>variant</v>
      </c>
      <c r="M49" s="1">
        <f t="shared" si="4"/>
        <v>1</v>
      </c>
      <c r="N49" s="4" t="str">
        <f t="shared" si="5"/>
        <v xml:space="preserve"> </v>
      </c>
      <c r="O49" s="1" t="str">
        <f>VLOOKUP(A49,ProductCatalog!$A$1:$BE$181,MATCH(O$7,ProductCatalog!$A$1:$AR$1,0),0)</f>
        <v>SAND</v>
      </c>
      <c r="P49" s="1" t="str">
        <f>VLOOKUP(A49,ProductCatalog!$A$1:$BE$181,MATCH(P$7,ProductCatalog!$A$1:$AR$1,0),0)</f>
        <v xml:space="preserve"> 1</v>
      </c>
      <c r="Q49" s="1" t="str">
        <f t="shared" si="6"/>
        <v>ET-STR91LSAND 1</v>
      </c>
      <c r="R49" s="4">
        <f t="shared" si="7"/>
        <v>1</v>
      </c>
      <c r="S49" s="1" t="str">
        <f>VLOOKUP(A49,ProductCatalog!$A$1:$BE$181,MATCH(S$7,ProductCatalog!$A$1:$AR$1,0),0)</f>
        <v xml:space="preserve"> NORMAL</v>
      </c>
      <c r="T49" s="1" t="str">
        <f>VLOOKUP(A49,ProductCatalog!$A$1:$BE$181,MATCH(T$7,ProductCatalog!$A$1:$AR$1,0),0)</f>
        <v xml:space="preserve"> null</v>
      </c>
      <c r="U49" s="1" t="str">
        <f>VLOOKUP(A49,ProductCatalog!$A$1:$BE$181,MATCH(U$7,ProductCatalog!$A$1:$AR$1,0),0)</f>
        <v xml:space="preserve"> null</v>
      </c>
      <c r="V49" s="1" t="str">
        <f>VLOOKUP(A49,ProductCatalog!$A$1:$BE$181,MATCH(V$7,ProductCatalog!$A$1:$AR$1,0),0)</f>
        <v xml:space="preserve"> false</v>
      </c>
      <c r="W49" s="4" t="b">
        <f t="shared" si="8"/>
        <v>1</v>
      </c>
      <c r="X49" s="4" t="b">
        <f t="shared" si="9"/>
        <v>1</v>
      </c>
      <c r="Y49" s="4" t="b">
        <f t="shared" si="10"/>
        <v>1</v>
      </c>
      <c r="Z49" s="3" t="str">
        <f>VLOOKUP(A49,ProductCatalog!$A$1:$BE$181,MATCH(Z$7,ProductCatalog!$A$1:$AR$1,0),0)</f>
        <v xml:space="preserve"> </v>
      </c>
      <c r="AA49" s="1" t="str">
        <f t="shared" si="11"/>
        <v xml:space="preserve"> </v>
      </c>
      <c r="AB49" s="4" t="str">
        <f t="shared" si="12"/>
        <v>TRUE</v>
      </c>
      <c r="AC49" s="4" t="b">
        <f>IF(ISNUMBER(MATCH(A49,'AEM register'!$C:$C,0)),TRUE,FALSE)</f>
        <v>0</v>
      </c>
    </row>
    <row r="50" spans="1:29" ht="14.25" customHeight="1">
      <c r="A50" s="1" t="str">
        <f>ProductCatalog!A44</f>
        <v>ET-STR91LNEGWW</v>
      </c>
      <c r="B50" s="1" t="str">
        <f>VLOOKUP(A50,ProductCatalog!$A$1:$BE$181,MATCH(B$7,ProductCatalog!$A$1:$AR$1,0),0)</f>
        <v xml:space="preserve"> Galaxy Watch5/Watch5 Pro Two-Tone Sport Band (M/L)</v>
      </c>
      <c r="C50" s="1" t="str">
        <f>VLOOKUP(A50,ProductCatalog!$A$1:$BE$181,MATCH(C$7,ProductCatalog!$A$1:$AR$1,0),0)</f>
        <v>APPROVED</v>
      </c>
      <c r="D50" s="1" t="str">
        <f>VLOOKUP(A50,ProductCatalog!$A$1:$BE$181,MATCH(D$7,ProductCatalog!$A$1:$AR$1,0),0)</f>
        <v>PDP_NOT_AVAILABLE</v>
      </c>
      <c r="E50" s="4" t="str">
        <f t="shared" si="0"/>
        <v>FALSE</v>
      </c>
      <c r="F50" s="4" t="str">
        <f t="shared" si="1"/>
        <v>FALSE</v>
      </c>
      <c r="G50" s="1" t="str">
        <f>VLOOKUP(A50,ProductCatalog!$A$1:$BE$181,MATCH(G$7,ProductCatalog!$A$1:$AR$1,0),0)</f>
        <v>ET-STR91L</v>
      </c>
      <c r="H50" s="1" t="str">
        <f>VLOOKUP(A50,ProductCatalog!$A$1:$BE$181,MATCH(H$7,ProductCatalog!$A$1:$AR$1,0),0)</f>
        <v xml:space="preserve"> </v>
      </c>
      <c r="I50" s="1" t="str">
        <f>VLOOKUP(A50,ProductCatalog!$A$1:$BE$181,MATCH(I$7,ProductCatalog!$A$1:$AR$1,0),0)</f>
        <v>false</v>
      </c>
      <c r="J50" s="4" t="str">
        <f t="shared" si="2"/>
        <v>TRUE</v>
      </c>
      <c r="K50" s="1" t="str">
        <f>VLOOKUP(A50,ProductCatalog!$A$1:$BE$181,MATCH(K$7,ProductCatalog!$A$1:$AR$1,0),0)</f>
        <v>false</v>
      </c>
      <c r="L50" s="1" t="str">
        <f t="shared" si="3"/>
        <v>variant</v>
      </c>
      <c r="M50" s="1">
        <f t="shared" si="4"/>
        <v>2</v>
      </c>
      <c r="N50" s="4" t="str">
        <f t="shared" si="5"/>
        <v xml:space="preserve"> </v>
      </c>
      <c r="O50" s="1" t="str">
        <f>VLOOKUP(A50,ProductCatalog!$A$1:$BE$181,MATCH(O$7,ProductCatalog!$A$1:$AR$1,0),0)</f>
        <v>NAVY</v>
      </c>
      <c r="P50" s="1" t="str">
        <f>VLOOKUP(A50,ProductCatalog!$A$1:$BE$181,MATCH(P$7,ProductCatalog!$A$1:$AR$1,0),0)</f>
        <v xml:space="preserve"> 1</v>
      </c>
      <c r="Q50" s="1" t="str">
        <f t="shared" si="6"/>
        <v>ET-STR91LNAVY 1</v>
      </c>
      <c r="R50" s="4">
        <f t="shared" si="7"/>
        <v>1</v>
      </c>
      <c r="S50" s="1" t="str">
        <f>VLOOKUP(A50,ProductCatalog!$A$1:$BE$181,MATCH(S$7,ProductCatalog!$A$1:$AR$1,0),0)</f>
        <v xml:space="preserve"> NORMAL</v>
      </c>
      <c r="T50" s="1" t="str">
        <f>VLOOKUP(A50,ProductCatalog!$A$1:$BE$181,MATCH(T$7,ProductCatalog!$A$1:$AR$1,0),0)</f>
        <v xml:space="preserve"> null</v>
      </c>
      <c r="U50" s="1" t="str">
        <f>VLOOKUP(A50,ProductCatalog!$A$1:$BE$181,MATCH(U$7,ProductCatalog!$A$1:$AR$1,0),0)</f>
        <v xml:space="preserve"> null</v>
      </c>
      <c r="V50" s="1" t="str">
        <f>VLOOKUP(A50,ProductCatalog!$A$1:$BE$181,MATCH(V$7,ProductCatalog!$A$1:$AR$1,0),0)</f>
        <v xml:space="preserve"> false</v>
      </c>
      <c r="W50" s="4" t="b">
        <f t="shared" si="8"/>
        <v>1</v>
      </c>
      <c r="X50" s="4" t="b">
        <f t="shared" si="9"/>
        <v>1</v>
      </c>
      <c r="Y50" s="4" t="b">
        <f t="shared" si="10"/>
        <v>1</v>
      </c>
      <c r="Z50" s="3" t="str">
        <f>VLOOKUP(A50,ProductCatalog!$A$1:$BE$181,MATCH(Z$7,ProductCatalog!$A$1:$AR$1,0),0)</f>
        <v xml:space="preserve"> </v>
      </c>
      <c r="AA50" s="1" t="str">
        <f t="shared" si="11"/>
        <v xml:space="preserve"> </v>
      </c>
      <c r="AB50" s="4" t="str">
        <f t="shared" si="12"/>
        <v>TRUE</v>
      </c>
      <c r="AC50" s="4" t="b">
        <f>IF(ISNUMBER(MATCH(A50,'AEM register'!$C:$C,0)),TRUE,FALSE)</f>
        <v>0</v>
      </c>
    </row>
    <row r="51" spans="1:29" ht="14.25" customHeight="1">
      <c r="A51" s="1" t="str">
        <f>ProductCatalog!A45</f>
        <v>ET-STR91LREGWW</v>
      </c>
      <c r="B51" s="1" t="str">
        <f>VLOOKUP(A51,ProductCatalog!$A$1:$BE$181,MATCH(B$7,ProductCatalog!$A$1:$AR$1,0),0)</f>
        <v xml:space="preserve"> Galaxy Watch5/Watch5 Pro Two-Tone Sport Band (M/L)</v>
      </c>
      <c r="C51" s="1" t="str">
        <f>VLOOKUP(A51,ProductCatalog!$A$1:$BE$181,MATCH(C$7,ProductCatalog!$A$1:$AR$1,0),0)</f>
        <v>APPROVED</v>
      </c>
      <c r="D51" s="1" t="str">
        <f>VLOOKUP(A51,ProductCatalog!$A$1:$BE$181,MATCH(D$7,ProductCatalog!$A$1:$AR$1,0),0)</f>
        <v>PDP_NOT_AVAILABLE</v>
      </c>
      <c r="E51" s="4" t="str">
        <f t="shared" si="0"/>
        <v>FALSE</v>
      </c>
      <c r="F51" s="4" t="str">
        <f t="shared" si="1"/>
        <v>FALSE</v>
      </c>
      <c r="G51" s="1" t="str">
        <f>VLOOKUP(A51,ProductCatalog!$A$1:$BE$181,MATCH(G$7,ProductCatalog!$A$1:$AR$1,0),0)</f>
        <v>ET-STR91L</v>
      </c>
      <c r="H51" s="1" t="str">
        <f>VLOOKUP(A51,ProductCatalog!$A$1:$BE$181,MATCH(H$7,ProductCatalog!$A$1:$AR$1,0),0)</f>
        <v xml:space="preserve"> </v>
      </c>
      <c r="I51" s="1" t="str">
        <f>VLOOKUP(A51,ProductCatalog!$A$1:$BE$181,MATCH(I$7,ProductCatalog!$A$1:$AR$1,0),0)</f>
        <v>false</v>
      </c>
      <c r="J51" s="4" t="str">
        <f t="shared" si="2"/>
        <v>TRUE</v>
      </c>
      <c r="K51" s="1" t="str">
        <f>VLOOKUP(A51,ProductCatalog!$A$1:$BE$181,MATCH(K$7,ProductCatalog!$A$1:$AR$1,0),0)</f>
        <v>true</v>
      </c>
      <c r="L51" s="1" t="str">
        <f t="shared" si="3"/>
        <v>main</v>
      </c>
      <c r="M51" s="1">
        <f t="shared" si="4"/>
        <v>3</v>
      </c>
      <c r="N51" s="4">
        <f t="shared" si="5"/>
        <v>1</v>
      </c>
      <c r="O51" s="1" t="str">
        <f>VLOOKUP(A51,ProductCatalog!$A$1:$BE$181,MATCH(O$7,ProductCatalog!$A$1:$AR$1,0),0)</f>
        <v>RED</v>
      </c>
      <c r="P51" s="1" t="str">
        <f>VLOOKUP(A51,ProductCatalog!$A$1:$BE$181,MATCH(P$7,ProductCatalog!$A$1:$AR$1,0),0)</f>
        <v xml:space="preserve"> 1</v>
      </c>
      <c r="Q51" s="1" t="str">
        <f t="shared" si="6"/>
        <v>ET-STR91LRED 1</v>
      </c>
      <c r="R51" s="4">
        <f t="shared" si="7"/>
        <v>1</v>
      </c>
      <c r="S51" s="1" t="str">
        <f>VLOOKUP(A51,ProductCatalog!$A$1:$BE$181,MATCH(S$7,ProductCatalog!$A$1:$AR$1,0),0)</f>
        <v xml:space="preserve"> NORMAL</v>
      </c>
      <c r="T51" s="1" t="str">
        <f>VLOOKUP(A51,ProductCatalog!$A$1:$BE$181,MATCH(T$7,ProductCatalog!$A$1:$AR$1,0),0)</f>
        <v xml:space="preserve"> null</v>
      </c>
      <c r="U51" s="1" t="str">
        <f>VLOOKUP(A51,ProductCatalog!$A$1:$BE$181,MATCH(U$7,ProductCatalog!$A$1:$AR$1,0),0)</f>
        <v xml:space="preserve"> null</v>
      </c>
      <c r="V51" s="1" t="str">
        <f>VLOOKUP(A51,ProductCatalog!$A$1:$BE$181,MATCH(V$7,ProductCatalog!$A$1:$AR$1,0),0)</f>
        <v xml:space="preserve"> false</v>
      </c>
      <c r="W51" s="4" t="b">
        <f t="shared" si="8"/>
        <v>1</v>
      </c>
      <c r="X51" s="4" t="b">
        <f t="shared" si="9"/>
        <v>1</v>
      </c>
      <c r="Y51" s="4" t="b">
        <f t="shared" si="10"/>
        <v>1</v>
      </c>
      <c r="Z51" s="3" t="str">
        <f>VLOOKUP(A51,ProductCatalog!$A$1:$BE$181,MATCH(Z$7,ProductCatalog!$A$1:$AR$1,0),0)</f>
        <v xml:space="preserve"> </v>
      </c>
      <c r="AA51" s="1" t="str">
        <f t="shared" si="11"/>
        <v xml:space="preserve"> </v>
      </c>
      <c r="AB51" s="4" t="str">
        <f t="shared" si="12"/>
        <v>TRUE</v>
      </c>
      <c r="AC51" s="4" t="b">
        <f>IF(ISNUMBER(MATCH(A51,'AEM register'!$C:$C,0)),TRUE,FALSE)</f>
        <v>0</v>
      </c>
    </row>
    <row r="52" spans="1:29" ht="14.25" customHeight="1">
      <c r="A52" s="1" t="str">
        <f>ProductCatalog!A46</f>
        <v>ET-SXR90SBEGWW</v>
      </c>
      <c r="B52" s="1" t="str">
        <f>VLOOKUP(A52,ProductCatalog!$A$1:$BE$181,MATCH(B$7,ProductCatalog!$A$1:$AR$1,0),0)</f>
        <v xml:space="preserve"> Galaxy Watch5/Watch5 Pro Rugged Sport Band (S/M)</v>
      </c>
      <c r="C52" s="1" t="str">
        <f>VLOOKUP(A52,ProductCatalog!$A$1:$BE$181,MATCH(C$7,ProductCatalog!$A$1:$AR$1,0),0)</f>
        <v>APPROVED</v>
      </c>
      <c r="D52" s="1" t="str">
        <f>VLOOKUP(A52,ProductCatalog!$A$1:$BE$181,MATCH(D$7,ProductCatalog!$A$1:$AR$1,0),0)</f>
        <v>PDP_NOT_AVAILABLE</v>
      </c>
      <c r="E52" s="4" t="str">
        <f t="shared" si="0"/>
        <v>FALSE</v>
      </c>
      <c r="F52" s="4" t="str">
        <f t="shared" si="1"/>
        <v>FALSE</v>
      </c>
      <c r="G52" s="1" t="str">
        <f>VLOOKUP(A52,ProductCatalog!$A$1:$BE$181,MATCH(G$7,ProductCatalog!$A$1:$AR$1,0),0)</f>
        <v>ET-SXR90S</v>
      </c>
      <c r="H52" s="1" t="str">
        <f>VLOOKUP(A52,ProductCatalog!$A$1:$BE$181,MATCH(H$7,ProductCatalog!$A$1:$AR$1,0),0)</f>
        <v>AEM_ACCESSORIES</v>
      </c>
      <c r="I52" s="1" t="str">
        <f>VLOOKUP(A52,ProductCatalog!$A$1:$BE$181,MATCH(I$7,ProductCatalog!$A$1:$AR$1,0),0)</f>
        <v>false</v>
      </c>
      <c r="J52" s="4" t="str">
        <f t="shared" si="2"/>
        <v>TRUE</v>
      </c>
      <c r="K52" s="1" t="str">
        <f>VLOOKUP(A52,ProductCatalog!$A$1:$BE$181,MATCH(K$7,ProductCatalog!$A$1:$AR$1,0),0)</f>
        <v>true</v>
      </c>
      <c r="L52" s="1" t="str">
        <f t="shared" si="3"/>
        <v>main</v>
      </c>
      <c r="M52" s="1">
        <f t="shared" si="4"/>
        <v>1</v>
      </c>
      <c r="N52" s="4" t="str">
        <f t="shared" si="5"/>
        <v xml:space="preserve"> </v>
      </c>
      <c r="O52" s="1" t="str">
        <f>VLOOKUP(A52,ProductCatalog!$A$1:$BE$181,MATCH(O$7,ProductCatalog!$A$1:$AR$1,0),0)</f>
        <v>BLACK</v>
      </c>
      <c r="P52" s="1" t="str">
        <f>VLOOKUP(A52,ProductCatalog!$A$1:$BE$181,MATCH(P$7,ProductCatalog!$A$1:$AR$1,0),0)</f>
        <v xml:space="preserve"> 1</v>
      </c>
      <c r="Q52" s="1" t="str">
        <f t="shared" si="6"/>
        <v>ET-SXR90SBLACK 1</v>
      </c>
      <c r="R52" s="4">
        <f t="shared" si="7"/>
        <v>1</v>
      </c>
      <c r="S52" s="1" t="str">
        <f>VLOOKUP(A52,ProductCatalog!$A$1:$BE$181,MATCH(S$7,ProductCatalog!$A$1:$AR$1,0),0)</f>
        <v xml:space="preserve"> NORMAL</v>
      </c>
      <c r="T52" s="1" t="str">
        <f>VLOOKUP(A52,ProductCatalog!$A$1:$BE$181,MATCH(T$7,ProductCatalog!$A$1:$AR$1,0),0)</f>
        <v xml:space="preserve"> null</v>
      </c>
      <c r="U52" s="1" t="str">
        <f>VLOOKUP(A52,ProductCatalog!$A$1:$BE$181,MATCH(U$7,ProductCatalog!$A$1:$AR$1,0),0)</f>
        <v xml:space="preserve"> null</v>
      </c>
      <c r="V52" s="1" t="str">
        <f>VLOOKUP(A52,ProductCatalog!$A$1:$BE$181,MATCH(V$7,ProductCatalog!$A$1:$AR$1,0),0)</f>
        <v xml:space="preserve"> false</v>
      </c>
      <c r="W52" s="4" t="b">
        <f t="shared" si="8"/>
        <v>1</v>
      </c>
      <c r="X52" s="4" t="b">
        <f t="shared" si="9"/>
        <v>1</v>
      </c>
      <c r="Y52" s="4" t="b">
        <f t="shared" si="10"/>
        <v>1</v>
      </c>
      <c r="Z52" s="3" t="str">
        <f>VLOOKUP(A52,ProductCatalog!$A$1:$BE$181,MATCH(Z$7,ProductCatalog!$A$1:$AR$1,0),0)</f>
        <v xml:space="preserve"> </v>
      </c>
      <c r="AA52" s="1" t="str">
        <f t="shared" si="11"/>
        <v xml:space="preserve"> </v>
      </c>
      <c r="AB52" s="4" t="str">
        <f t="shared" si="12"/>
        <v>TRUE</v>
      </c>
      <c r="AC52" s="4" t="b">
        <f>IF(ISNUMBER(MATCH(A52,'AEM register'!$C:$C,0)),TRUE,FALSE)</f>
        <v>0</v>
      </c>
    </row>
    <row r="53" spans="1:29" ht="14.25" customHeight="1">
      <c r="A53" s="1" t="str">
        <f>ProductCatalog!A47</f>
        <v>ET-SXR90SJEGWW</v>
      </c>
      <c r="B53" s="1" t="str">
        <f>VLOOKUP(A53,ProductCatalog!$A$1:$BE$181,MATCH(B$7,ProductCatalog!$A$1:$AR$1,0),0)</f>
        <v xml:space="preserve"> Galaxy Watch5/Watch5 Pro Rugged Sport Band (S/M)</v>
      </c>
      <c r="C53" s="1" t="str">
        <f>VLOOKUP(A53,ProductCatalog!$A$1:$BE$181,MATCH(C$7,ProductCatalog!$A$1:$AR$1,0),0)</f>
        <v>APPROVED</v>
      </c>
      <c r="D53" s="1" t="str">
        <f>VLOOKUP(A53,ProductCatalog!$A$1:$BE$181,MATCH(D$7,ProductCatalog!$A$1:$AR$1,0),0)</f>
        <v>PDP_NOT_AVAILABLE</v>
      </c>
      <c r="E53" s="4" t="str">
        <f t="shared" si="0"/>
        <v>FALSE</v>
      </c>
      <c r="F53" s="4" t="str">
        <f t="shared" si="1"/>
        <v>FALSE</v>
      </c>
      <c r="G53" s="1" t="str">
        <f>VLOOKUP(A53,ProductCatalog!$A$1:$BE$181,MATCH(G$7,ProductCatalog!$A$1:$AR$1,0),0)</f>
        <v>ET-SXR90S</v>
      </c>
      <c r="H53" s="1" t="str">
        <f>VLOOKUP(A53,ProductCatalog!$A$1:$BE$181,MATCH(H$7,ProductCatalog!$A$1:$AR$1,0),0)</f>
        <v>AEM_ACCESSORIES</v>
      </c>
      <c r="I53" s="1" t="str">
        <f>VLOOKUP(A53,ProductCatalog!$A$1:$BE$181,MATCH(I$7,ProductCatalog!$A$1:$AR$1,0),0)</f>
        <v>false</v>
      </c>
      <c r="J53" s="4" t="str">
        <f t="shared" si="2"/>
        <v>TRUE</v>
      </c>
      <c r="K53" s="1" t="str">
        <f>VLOOKUP(A53,ProductCatalog!$A$1:$BE$181,MATCH(K$7,ProductCatalog!$A$1:$AR$1,0),0)</f>
        <v>false</v>
      </c>
      <c r="L53" s="1" t="str">
        <f t="shared" si="3"/>
        <v>variant</v>
      </c>
      <c r="M53" s="1">
        <f t="shared" si="4"/>
        <v>2</v>
      </c>
      <c r="N53" s="4" t="str">
        <f t="shared" si="5"/>
        <v xml:space="preserve"> </v>
      </c>
      <c r="O53" s="1" t="str">
        <f>VLOOKUP(A53,ProductCatalog!$A$1:$BE$181,MATCH(O$7,ProductCatalog!$A$1:$AR$1,0),0)</f>
        <v>GRAY</v>
      </c>
      <c r="P53" s="1" t="str">
        <f>VLOOKUP(A53,ProductCatalog!$A$1:$BE$181,MATCH(P$7,ProductCatalog!$A$1:$AR$1,0),0)</f>
        <v xml:space="preserve"> 1</v>
      </c>
      <c r="Q53" s="1" t="str">
        <f t="shared" si="6"/>
        <v>ET-SXR90SGRAY 1</v>
      </c>
      <c r="R53" s="4">
        <f t="shared" si="7"/>
        <v>1</v>
      </c>
      <c r="S53" s="1" t="str">
        <f>VLOOKUP(A53,ProductCatalog!$A$1:$BE$181,MATCH(S$7,ProductCatalog!$A$1:$AR$1,0),0)</f>
        <v xml:space="preserve"> NORMAL</v>
      </c>
      <c r="T53" s="1" t="str">
        <f>VLOOKUP(A53,ProductCatalog!$A$1:$BE$181,MATCH(T$7,ProductCatalog!$A$1:$AR$1,0),0)</f>
        <v xml:space="preserve"> null</v>
      </c>
      <c r="U53" s="1" t="str">
        <f>VLOOKUP(A53,ProductCatalog!$A$1:$BE$181,MATCH(U$7,ProductCatalog!$A$1:$AR$1,0),0)</f>
        <v xml:space="preserve"> null</v>
      </c>
      <c r="V53" s="1" t="str">
        <f>VLOOKUP(A53,ProductCatalog!$A$1:$BE$181,MATCH(V$7,ProductCatalog!$A$1:$AR$1,0),0)</f>
        <v xml:space="preserve"> false</v>
      </c>
      <c r="W53" s="4" t="b">
        <f t="shared" si="8"/>
        <v>1</v>
      </c>
      <c r="X53" s="4" t="b">
        <f t="shared" si="9"/>
        <v>1</v>
      </c>
      <c r="Y53" s="4" t="b">
        <f t="shared" si="10"/>
        <v>1</v>
      </c>
      <c r="Z53" s="3" t="str">
        <f>VLOOKUP(A53,ProductCatalog!$A$1:$BE$181,MATCH(Z$7,ProductCatalog!$A$1:$AR$1,0),0)</f>
        <v xml:space="preserve"> </v>
      </c>
      <c r="AA53" s="1" t="str">
        <f t="shared" si="11"/>
        <v xml:space="preserve"> </v>
      </c>
      <c r="AB53" s="4" t="str">
        <f t="shared" si="12"/>
        <v>TRUE</v>
      </c>
      <c r="AC53" s="4" t="b">
        <f>IF(ISNUMBER(MATCH(A53,'AEM register'!$C:$C,0)),TRUE,FALSE)</f>
        <v>0</v>
      </c>
    </row>
    <row r="54" spans="1:29" ht="14.25" customHeight="1">
      <c r="A54" s="1" t="str">
        <f>ProductCatalog!A48</f>
        <v>ET-SXR90SKEGWW</v>
      </c>
      <c r="B54" s="1" t="str">
        <f>VLOOKUP(A54,ProductCatalog!$A$1:$BE$181,MATCH(B$7,ProductCatalog!$A$1:$AR$1,0),0)</f>
        <v xml:space="preserve"> Galaxy Watch5/Watch5 Pro Rugged Sport Band (S/M)</v>
      </c>
      <c r="C54" s="1" t="str">
        <f>VLOOKUP(A54,ProductCatalog!$A$1:$BE$181,MATCH(C$7,ProductCatalog!$A$1:$AR$1,0),0)</f>
        <v>APPROVED</v>
      </c>
      <c r="D54" s="1" t="str">
        <f>VLOOKUP(A54,ProductCatalog!$A$1:$BE$181,MATCH(D$7,ProductCatalog!$A$1:$AR$1,0),0)</f>
        <v>PDP_NOT_AVAILABLE</v>
      </c>
      <c r="E54" s="4" t="str">
        <f t="shared" si="0"/>
        <v>FALSE</v>
      </c>
      <c r="F54" s="4" t="str">
        <f t="shared" si="1"/>
        <v>FALSE</v>
      </c>
      <c r="G54" s="1" t="str">
        <f>VLOOKUP(A54,ProductCatalog!$A$1:$BE$181,MATCH(G$7,ProductCatalog!$A$1:$AR$1,0),0)</f>
        <v>ET-SXR90S</v>
      </c>
      <c r="H54" s="1" t="str">
        <f>VLOOKUP(A54,ProductCatalog!$A$1:$BE$181,MATCH(H$7,ProductCatalog!$A$1:$AR$1,0),0)</f>
        <v>AEM_ACCESSORIES</v>
      </c>
      <c r="I54" s="1" t="str">
        <f>VLOOKUP(A54,ProductCatalog!$A$1:$BE$181,MATCH(I$7,ProductCatalog!$A$1:$AR$1,0),0)</f>
        <v>false</v>
      </c>
      <c r="J54" s="4" t="str">
        <f t="shared" si="2"/>
        <v>TRUE</v>
      </c>
      <c r="K54" s="1" t="str">
        <f>VLOOKUP(A54,ProductCatalog!$A$1:$BE$181,MATCH(K$7,ProductCatalog!$A$1:$AR$1,0),0)</f>
        <v>false</v>
      </c>
      <c r="L54" s="1" t="str">
        <f t="shared" si="3"/>
        <v>variant</v>
      </c>
      <c r="M54" s="1">
        <f t="shared" si="4"/>
        <v>3</v>
      </c>
      <c r="N54" s="4" t="str">
        <f t="shared" si="5"/>
        <v xml:space="preserve"> </v>
      </c>
      <c r="O54" s="1" t="str">
        <f>VLOOKUP(A54,ProductCatalog!$A$1:$BE$181,MATCH(O$7,ProductCatalog!$A$1:$AR$1,0),0)</f>
        <v>KHAKI</v>
      </c>
      <c r="P54" s="1" t="str">
        <f>VLOOKUP(A54,ProductCatalog!$A$1:$BE$181,MATCH(P$7,ProductCatalog!$A$1:$AR$1,0),0)</f>
        <v xml:space="preserve"> 1</v>
      </c>
      <c r="Q54" s="1" t="str">
        <f t="shared" si="6"/>
        <v>ET-SXR90SKHAKI 1</v>
      </c>
      <c r="R54" s="4">
        <f t="shared" si="7"/>
        <v>1</v>
      </c>
      <c r="S54" s="1" t="str">
        <f>VLOOKUP(A54,ProductCatalog!$A$1:$BE$181,MATCH(S$7,ProductCatalog!$A$1:$AR$1,0),0)</f>
        <v xml:space="preserve"> NORMAL</v>
      </c>
      <c r="T54" s="1" t="str">
        <f>VLOOKUP(A54,ProductCatalog!$A$1:$BE$181,MATCH(T$7,ProductCatalog!$A$1:$AR$1,0),0)</f>
        <v xml:space="preserve"> null</v>
      </c>
      <c r="U54" s="1" t="str">
        <f>VLOOKUP(A54,ProductCatalog!$A$1:$BE$181,MATCH(U$7,ProductCatalog!$A$1:$AR$1,0),0)</f>
        <v xml:space="preserve"> null</v>
      </c>
      <c r="V54" s="1" t="str">
        <f>VLOOKUP(A54,ProductCatalog!$A$1:$BE$181,MATCH(V$7,ProductCatalog!$A$1:$AR$1,0),0)</f>
        <v xml:space="preserve"> false</v>
      </c>
      <c r="W54" s="4" t="b">
        <f t="shared" si="8"/>
        <v>1</v>
      </c>
      <c r="X54" s="4" t="b">
        <f t="shared" si="9"/>
        <v>1</v>
      </c>
      <c r="Y54" s="4" t="b">
        <f t="shared" si="10"/>
        <v>1</v>
      </c>
      <c r="Z54" s="3" t="str">
        <f>VLOOKUP(A54,ProductCatalog!$A$1:$BE$181,MATCH(Z$7,ProductCatalog!$A$1:$AR$1,0),0)</f>
        <v xml:space="preserve"> </v>
      </c>
      <c r="AA54" s="1" t="str">
        <f t="shared" si="11"/>
        <v xml:space="preserve"> </v>
      </c>
      <c r="AB54" s="4" t="str">
        <f t="shared" si="12"/>
        <v>TRUE</v>
      </c>
      <c r="AC54" s="4" t="b">
        <f>IF(ISNUMBER(MATCH(A54,'AEM register'!$C:$C,0)),TRUE,FALSE)</f>
        <v>0</v>
      </c>
    </row>
    <row r="55" spans="1:29" ht="14.25" customHeight="1">
      <c r="A55" s="1" t="str">
        <f>ProductCatalog!A49</f>
        <v>ET-SXR90SSEGWW</v>
      </c>
      <c r="B55" s="1" t="str">
        <f>VLOOKUP(A55,ProductCatalog!$A$1:$BE$181,MATCH(B$7,ProductCatalog!$A$1:$AR$1,0),0)</f>
        <v xml:space="preserve"> Galaxy Watch5/Watch5 Pro Rugged Sport Band (S/M)</v>
      </c>
      <c r="C55" s="1" t="str">
        <f>VLOOKUP(A55,ProductCatalog!$A$1:$BE$181,MATCH(C$7,ProductCatalog!$A$1:$AR$1,0),0)</f>
        <v>APPROVED</v>
      </c>
      <c r="D55" s="1" t="str">
        <f>VLOOKUP(A55,ProductCatalog!$A$1:$BE$181,MATCH(D$7,ProductCatalog!$A$1:$AR$1,0),0)</f>
        <v>PDP_NOT_AVAILABLE</v>
      </c>
      <c r="E55" s="4" t="str">
        <f t="shared" si="0"/>
        <v>FALSE</v>
      </c>
      <c r="F55" s="4" t="str">
        <f t="shared" si="1"/>
        <v>FALSE</v>
      </c>
      <c r="G55" s="1" t="str">
        <f>VLOOKUP(A55,ProductCatalog!$A$1:$BE$181,MATCH(G$7,ProductCatalog!$A$1:$AR$1,0),0)</f>
        <v>ET-SXR90S</v>
      </c>
      <c r="H55" s="1" t="str">
        <f>VLOOKUP(A55,ProductCatalog!$A$1:$BE$181,MATCH(H$7,ProductCatalog!$A$1:$AR$1,0),0)</f>
        <v>AEM_ACCESSORIES</v>
      </c>
      <c r="I55" s="1" t="str">
        <f>VLOOKUP(A55,ProductCatalog!$A$1:$BE$181,MATCH(I$7,ProductCatalog!$A$1:$AR$1,0),0)</f>
        <v>false</v>
      </c>
      <c r="J55" s="4" t="str">
        <f t="shared" si="2"/>
        <v>TRUE</v>
      </c>
      <c r="K55" s="1" t="str">
        <f>VLOOKUP(A55,ProductCatalog!$A$1:$BE$181,MATCH(K$7,ProductCatalog!$A$1:$AR$1,0),0)</f>
        <v>false</v>
      </c>
      <c r="L55" s="1" t="str">
        <f t="shared" si="3"/>
        <v>variant</v>
      </c>
      <c r="M55" s="1">
        <f t="shared" si="4"/>
        <v>4</v>
      </c>
      <c r="N55" s="4">
        <f t="shared" si="5"/>
        <v>1</v>
      </c>
      <c r="O55" s="1" t="str">
        <f>VLOOKUP(A55,ProductCatalog!$A$1:$BE$181,MATCH(O$7,ProductCatalog!$A$1:$AR$1,0),0)</f>
        <v>SAND</v>
      </c>
      <c r="P55" s="1" t="str">
        <f>VLOOKUP(A55,ProductCatalog!$A$1:$BE$181,MATCH(P$7,ProductCatalog!$A$1:$AR$1,0),0)</f>
        <v xml:space="preserve"> 1</v>
      </c>
      <c r="Q55" s="1" t="str">
        <f t="shared" si="6"/>
        <v>ET-SXR90SSAND 1</v>
      </c>
      <c r="R55" s="4">
        <f t="shared" si="7"/>
        <v>1</v>
      </c>
      <c r="S55" s="1" t="str">
        <f>VLOOKUP(A55,ProductCatalog!$A$1:$BE$181,MATCH(S$7,ProductCatalog!$A$1:$AR$1,0),0)</f>
        <v xml:space="preserve"> NORMAL</v>
      </c>
      <c r="T55" s="1" t="str">
        <f>VLOOKUP(A55,ProductCatalog!$A$1:$BE$181,MATCH(T$7,ProductCatalog!$A$1:$AR$1,0),0)</f>
        <v xml:space="preserve"> null</v>
      </c>
      <c r="U55" s="1" t="str">
        <f>VLOOKUP(A55,ProductCatalog!$A$1:$BE$181,MATCH(U$7,ProductCatalog!$A$1:$AR$1,0),0)</f>
        <v xml:space="preserve"> null</v>
      </c>
      <c r="V55" s="1" t="str">
        <f>VLOOKUP(A55,ProductCatalog!$A$1:$BE$181,MATCH(V$7,ProductCatalog!$A$1:$AR$1,0),0)</f>
        <v xml:space="preserve"> false</v>
      </c>
      <c r="W55" s="4" t="b">
        <f t="shared" si="8"/>
        <v>1</v>
      </c>
      <c r="X55" s="4" t="b">
        <f t="shared" si="9"/>
        <v>1</v>
      </c>
      <c r="Y55" s="4" t="b">
        <f t="shared" si="10"/>
        <v>1</v>
      </c>
      <c r="Z55" s="3" t="str">
        <f>VLOOKUP(A55,ProductCatalog!$A$1:$BE$181,MATCH(Z$7,ProductCatalog!$A$1:$AR$1,0),0)</f>
        <v xml:space="preserve"> </v>
      </c>
      <c r="AA55" s="1" t="str">
        <f t="shared" si="11"/>
        <v xml:space="preserve"> </v>
      </c>
      <c r="AB55" s="4" t="str">
        <f t="shared" si="12"/>
        <v>TRUE</v>
      </c>
      <c r="AC55" s="4" t="b">
        <f>IF(ISNUMBER(MATCH(A55,'AEM register'!$C:$C,0)),TRUE,FALSE)</f>
        <v>0</v>
      </c>
    </row>
    <row r="56" spans="1:29" ht="14.25" customHeight="1">
      <c r="A56" s="1" t="str">
        <f>ProductCatalog!A50</f>
        <v>ET-SXR91LBEGWW</v>
      </c>
      <c r="B56" s="1" t="str">
        <f>VLOOKUP(A56,ProductCatalog!$A$1:$BE$181,MATCH(B$7,ProductCatalog!$A$1:$AR$1,0),0)</f>
        <v xml:space="preserve"> Galaxy Watch5/Watch5 Pro Rugged Sport Band (M/L)</v>
      </c>
      <c r="C56" s="1" t="str">
        <f>VLOOKUP(A56,ProductCatalog!$A$1:$BE$181,MATCH(C$7,ProductCatalog!$A$1:$AR$1,0),0)</f>
        <v>APPROVED</v>
      </c>
      <c r="D56" s="1" t="str">
        <f>VLOOKUP(A56,ProductCatalog!$A$1:$BE$181,MATCH(D$7,ProductCatalog!$A$1:$AR$1,0),0)</f>
        <v>PDP_NOT_AVAILABLE</v>
      </c>
      <c r="E56" s="4" t="str">
        <f t="shared" si="0"/>
        <v>FALSE</v>
      </c>
      <c r="F56" s="4" t="str">
        <f t="shared" si="1"/>
        <v>FALSE</v>
      </c>
      <c r="G56" s="1" t="str">
        <f>VLOOKUP(A56,ProductCatalog!$A$1:$BE$181,MATCH(G$7,ProductCatalog!$A$1:$AR$1,0),0)</f>
        <v>ET-SXR91L</v>
      </c>
      <c r="H56" s="1" t="str">
        <f>VLOOKUP(A56,ProductCatalog!$A$1:$BE$181,MATCH(H$7,ProductCatalog!$A$1:$AR$1,0),0)</f>
        <v xml:space="preserve"> </v>
      </c>
      <c r="I56" s="1" t="str">
        <f>VLOOKUP(A56,ProductCatalog!$A$1:$BE$181,MATCH(I$7,ProductCatalog!$A$1:$AR$1,0),0)</f>
        <v>false</v>
      </c>
      <c r="J56" s="4" t="str">
        <f t="shared" si="2"/>
        <v>TRUE</v>
      </c>
      <c r="K56" s="1" t="str">
        <f>VLOOKUP(A56,ProductCatalog!$A$1:$BE$181,MATCH(K$7,ProductCatalog!$A$1:$AR$1,0),0)</f>
        <v>true</v>
      </c>
      <c r="L56" s="1" t="str">
        <f t="shared" si="3"/>
        <v>main</v>
      </c>
      <c r="M56" s="1">
        <f t="shared" si="4"/>
        <v>1</v>
      </c>
      <c r="N56" s="4" t="str">
        <f t="shared" si="5"/>
        <v xml:space="preserve"> </v>
      </c>
      <c r="O56" s="1" t="str">
        <f>VLOOKUP(A56,ProductCatalog!$A$1:$BE$181,MATCH(O$7,ProductCatalog!$A$1:$AR$1,0),0)</f>
        <v>BLACK</v>
      </c>
      <c r="P56" s="1" t="str">
        <f>VLOOKUP(A56,ProductCatalog!$A$1:$BE$181,MATCH(P$7,ProductCatalog!$A$1:$AR$1,0),0)</f>
        <v xml:space="preserve"> 1</v>
      </c>
      <c r="Q56" s="1" t="str">
        <f t="shared" si="6"/>
        <v>ET-SXR91LBLACK 1</v>
      </c>
      <c r="R56" s="4">
        <f t="shared" si="7"/>
        <v>1</v>
      </c>
      <c r="S56" s="1" t="str">
        <f>VLOOKUP(A56,ProductCatalog!$A$1:$BE$181,MATCH(S$7,ProductCatalog!$A$1:$AR$1,0),0)</f>
        <v xml:space="preserve"> NORMAL</v>
      </c>
      <c r="T56" s="1" t="str">
        <f>VLOOKUP(A56,ProductCatalog!$A$1:$BE$181,MATCH(T$7,ProductCatalog!$A$1:$AR$1,0),0)</f>
        <v xml:space="preserve"> null</v>
      </c>
      <c r="U56" s="1" t="str">
        <f>VLOOKUP(A56,ProductCatalog!$A$1:$BE$181,MATCH(U$7,ProductCatalog!$A$1:$AR$1,0),0)</f>
        <v xml:space="preserve"> null</v>
      </c>
      <c r="V56" s="1" t="str">
        <f>VLOOKUP(A56,ProductCatalog!$A$1:$BE$181,MATCH(V$7,ProductCatalog!$A$1:$AR$1,0),0)</f>
        <v xml:space="preserve"> false</v>
      </c>
      <c r="W56" s="4" t="b">
        <f t="shared" si="8"/>
        <v>1</v>
      </c>
      <c r="X56" s="4" t="b">
        <f t="shared" si="9"/>
        <v>1</v>
      </c>
      <c r="Y56" s="4" t="b">
        <f t="shared" si="10"/>
        <v>1</v>
      </c>
      <c r="Z56" s="3" t="str">
        <f>VLOOKUP(A56,ProductCatalog!$A$1:$BE$181,MATCH(Z$7,ProductCatalog!$A$1:$AR$1,0),0)</f>
        <v xml:space="preserve"> </v>
      </c>
      <c r="AA56" s="1" t="str">
        <f t="shared" si="11"/>
        <v xml:space="preserve"> </v>
      </c>
      <c r="AB56" s="4" t="str">
        <f t="shared" si="12"/>
        <v>TRUE</v>
      </c>
      <c r="AC56" s="4" t="b">
        <f>IF(ISNUMBER(MATCH(A56,'AEM register'!$C:$C,0)),TRUE,FALSE)</f>
        <v>0</v>
      </c>
    </row>
    <row r="57" spans="1:29" ht="14.25" customHeight="1">
      <c r="A57" s="1" t="str">
        <f>ProductCatalog!A51</f>
        <v>ET-SXR91LJEGWW</v>
      </c>
      <c r="B57" s="1" t="str">
        <f>VLOOKUP(A57,ProductCatalog!$A$1:$BE$181,MATCH(B$7,ProductCatalog!$A$1:$AR$1,0),0)</f>
        <v xml:space="preserve"> Galaxy Watch5/Watch5 Pro Rugged Sport Band (M/L)</v>
      </c>
      <c r="C57" s="1" t="str">
        <f>VLOOKUP(A57,ProductCatalog!$A$1:$BE$181,MATCH(C$7,ProductCatalog!$A$1:$AR$1,0),0)</f>
        <v>APPROVED</v>
      </c>
      <c r="D57" s="1" t="str">
        <f>VLOOKUP(A57,ProductCatalog!$A$1:$BE$181,MATCH(D$7,ProductCatalog!$A$1:$AR$1,0),0)</f>
        <v>PDP_NOT_AVAILABLE</v>
      </c>
      <c r="E57" s="4" t="str">
        <f t="shared" si="0"/>
        <v>FALSE</v>
      </c>
      <c r="F57" s="4" t="str">
        <f t="shared" si="1"/>
        <v>FALSE</v>
      </c>
      <c r="G57" s="1" t="str">
        <f>VLOOKUP(A57,ProductCatalog!$A$1:$BE$181,MATCH(G$7,ProductCatalog!$A$1:$AR$1,0),0)</f>
        <v>ET-SXR91L</v>
      </c>
      <c r="H57" s="1" t="str">
        <f>VLOOKUP(A57,ProductCatalog!$A$1:$BE$181,MATCH(H$7,ProductCatalog!$A$1:$AR$1,0),0)</f>
        <v xml:space="preserve"> </v>
      </c>
      <c r="I57" s="1" t="str">
        <f>VLOOKUP(A57,ProductCatalog!$A$1:$BE$181,MATCH(I$7,ProductCatalog!$A$1:$AR$1,0),0)</f>
        <v>false</v>
      </c>
      <c r="J57" s="4" t="str">
        <f t="shared" si="2"/>
        <v>TRUE</v>
      </c>
      <c r="K57" s="1" t="str">
        <f>VLOOKUP(A57,ProductCatalog!$A$1:$BE$181,MATCH(K$7,ProductCatalog!$A$1:$AR$1,0),0)</f>
        <v>false</v>
      </c>
      <c r="L57" s="1" t="str">
        <f t="shared" si="3"/>
        <v>variant</v>
      </c>
      <c r="M57" s="1">
        <f t="shared" si="4"/>
        <v>2</v>
      </c>
      <c r="N57" s="4" t="str">
        <f t="shared" si="5"/>
        <v xml:space="preserve"> </v>
      </c>
      <c r="O57" s="1" t="str">
        <f>VLOOKUP(A57,ProductCatalog!$A$1:$BE$181,MATCH(O$7,ProductCatalog!$A$1:$AR$1,0),0)</f>
        <v>GRAY</v>
      </c>
      <c r="P57" s="1" t="str">
        <f>VLOOKUP(A57,ProductCatalog!$A$1:$BE$181,MATCH(P$7,ProductCatalog!$A$1:$AR$1,0),0)</f>
        <v xml:space="preserve"> 1</v>
      </c>
      <c r="Q57" s="1" t="str">
        <f t="shared" si="6"/>
        <v>ET-SXR91LGRAY 1</v>
      </c>
      <c r="R57" s="4">
        <f t="shared" si="7"/>
        <v>1</v>
      </c>
      <c r="S57" s="1" t="str">
        <f>VLOOKUP(A57,ProductCatalog!$A$1:$BE$181,MATCH(S$7,ProductCatalog!$A$1:$AR$1,0),0)</f>
        <v xml:space="preserve"> NORMAL</v>
      </c>
      <c r="T57" s="1" t="str">
        <f>VLOOKUP(A57,ProductCatalog!$A$1:$BE$181,MATCH(T$7,ProductCatalog!$A$1:$AR$1,0),0)</f>
        <v xml:space="preserve"> null</v>
      </c>
      <c r="U57" s="1" t="str">
        <f>VLOOKUP(A57,ProductCatalog!$A$1:$BE$181,MATCH(U$7,ProductCatalog!$A$1:$AR$1,0),0)</f>
        <v xml:space="preserve"> null</v>
      </c>
      <c r="V57" s="1" t="str">
        <f>VLOOKUP(A57,ProductCatalog!$A$1:$BE$181,MATCH(V$7,ProductCatalog!$A$1:$AR$1,0),0)</f>
        <v xml:space="preserve"> false</v>
      </c>
      <c r="W57" s="4" t="b">
        <f t="shared" si="8"/>
        <v>1</v>
      </c>
      <c r="X57" s="4" t="b">
        <f t="shared" si="9"/>
        <v>1</v>
      </c>
      <c r="Y57" s="4" t="b">
        <f t="shared" si="10"/>
        <v>1</v>
      </c>
      <c r="Z57" s="3" t="str">
        <f>VLOOKUP(A57,ProductCatalog!$A$1:$BE$181,MATCH(Z$7,ProductCatalog!$A$1:$AR$1,0),0)</f>
        <v xml:space="preserve"> </v>
      </c>
      <c r="AA57" s="1" t="str">
        <f t="shared" si="11"/>
        <v xml:space="preserve"> </v>
      </c>
      <c r="AB57" s="4" t="str">
        <f t="shared" si="12"/>
        <v>TRUE</v>
      </c>
      <c r="AC57" s="4" t="b">
        <f>IF(ISNUMBER(MATCH(A57,'AEM register'!$C:$C,0)),TRUE,FALSE)</f>
        <v>0</v>
      </c>
    </row>
    <row r="58" spans="1:29" ht="14.25" customHeight="1">
      <c r="A58" s="1" t="str">
        <f>ProductCatalog!A52</f>
        <v>ET-SXR91LKEGWW</v>
      </c>
      <c r="B58" s="1" t="str">
        <f>VLOOKUP(A58,ProductCatalog!$A$1:$BE$181,MATCH(B$7,ProductCatalog!$A$1:$AR$1,0),0)</f>
        <v xml:space="preserve"> Galaxy Watch5/Watch5 Pro Rugged Sport Band (M/L)</v>
      </c>
      <c r="C58" s="1" t="str">
        <f>VLOOKUP(A58,ProductCatalog!$A$1:$BE$181,MATCH(C$7,ProductCatalog!$A$1:$AR$1,0),0)</f>
        <v>APPROVED</v>
      </c>
      <c r="D58" s="1" t="str">
        <f>VLOOKUP(A58,ProductCatalog!$A$1:$BE$181,MATCH(D$7,ProductCatalog!$A$1:$AR$1,0),0)</f>
        <v>PDP_NOT_AVAILABLE</v>
      </c>
      <c r="E58" s="4" t="str">
        <f t="shared" si="0"/>
        <v>FALSE</v>
      </c>
      <c r="F58" s="4" t="str">
        <f t="shared" si="1"/>
        <v>FALSE</v>
      </c>
      <c r="G58" s="1" t="str">
        <f>VLOOKUP(A58,ProductCatalog!$A$1:$BE$181,MATCH(G$7,ProductCatalog!$A$1:$AR$1,0),0)</f>
        <v>ET-SXR91L</v>
      </c>
      <c r="H58" s="1" t="str">
        <f>VLOOKUP(A58,ProductCatalog!$A$1:$BE$181,MATCH(H$7,ProductCatalog!$A$1:$AR$1,0),0)</f>
        <v>AEM_ACCESSORIES</v>
      </c>
      <c r="I58" s="1" t="str">
        <f>VLOOKUP(A58,ProductCatalog!$A$1:$BE$181,MATCH(I$7,ProductCatalog!$A$1:$AR$1,0),0)</f>
        <v>false</v>
      </c>
      <c r="J58" s="4" t="str">
        <f t="shared" si="2"/>
        <v>TRUE</v>
      </c>
      <c r="K58" s="1" t="str">
        <f>VLOOKUP(A58,ProductCatalog!$A$1:$BE$181,MATCH(K$7,ProductCatalog!$A$1:$AR$1,0),0)</f>
        <v>false</v>
      </c>
      <c r="L58" s="1" t="str">
        <f t="shared" si="3"/>
        <v>variant</v>
      </c>
      <c r="M58" s="1">
        <f t="shared" si="4"/>
        <v>3</v>
      </c>
      <c r="N58" s="4" t="str">
        <f t="shared" si="5"/>
        <v xml:space="preserve"> </v>
      </c>
      <c r="O58" s="1" t="str">
        <f>VLOOKUP(A58,ProductCatalog!$A$1:$BE$181,MATCH(O$7,ProductCatalog!$A$1:$AR$1,0),0)</f>
        <v>KHAKI</v>
      </c>
      <c r="P58" s="1" t="str">
        <f>VLOOKUP(A58,ProductCatalog!$A$1:$BE$181,MATCH(P$7,ProductCatalog!$A$1:$AR$1,0),0)</f>
        <v xml:space="preserve"> 1</v>
      </c>
      <c r="Q58" s="1" t="str">
        <f t="shared" si="6"/>
        <v>ET-SXR91LKHAKI 1</v>
      </c>
      <c r="R58" s="4">
        <f t="shared" si="7"/>
        <v>1</v>
      </c>
      <c r="S58" s="1" t="str">
        <f>VLOOKUP(A58,ProductCatalog!$A$1:$BE$181,MATCH(S$7,ProductCatalog!$A$1:$AR$1,0),0)</f>
        <v xml:space="preserve"> NORMAL</v>
      </c>
      <c r="T58" s="1" t="str">
        <f>VLOOKUP(A58,ProductCatalog!$A$1:$BE$181,MATCH(T$7,ProductCatalog!$A$1:$AR$1,0),0)</f>
        <v xml:space="preserve"> null</v>
      </c>
      <c r="U58" s="1" t="str">
        <f>VLOOKUP(A58,ProductCatalog!$A$1:$BE$181,MATCH(U$7,ProductCatalog!$A$1:$AR$1,0),0)</f>
        <v xml:space="preserve"> null</v>
      </c>
      <c r="V58" s="1" t="str">
        <f>VLOOKUP(A58,ProductCatalog!$A$1:$BE$181,MATCH(V$7,ProductCatalog!$A$1:$AR$1,0),0)</f>
        <v xml:space="preserve"> false</v>
      </c>
      <c r="W58" s="4" t="b">
        <f t="shared" si="8"/>
        <v>1</v>
      </c>
      <c r="X58" s="4" t="b">
        <f t="shared" si="9"/>
        <v>1</v>
      </c>
      <c r="Y58" s="4" t="b">
        <f t="shared" si="10"/>
        <v>1</v>
      </c>
      <c r="Z58" s="3" t="str">
        <f>VLOOKUP(A58,ProductCatalog!$A$1:$BE$181,MATCH(Z$7,ProductCatalog!$A$1:$AR$1,0),0)</f>
        <v xml:space="preserve"> </v>
      </c>
      <c r="AA58" s="1" t="str">
        <f t="shared" si="11"/>
        <v xml:space="preserve"> </v>
      </c>
      <c r="AB58" s="4" t="str">
        <f t="shared" si="12"/>
        <v>TRUE</v>
      </c>
      <c r="AC58" s="4" t="b">
        <f>IF(ISNUMBER(MATCH(A58,'AEM register'!$C:$C,0)),TRUE,FALSE)</f>
        <v>0</v>
      </c>
    </row>
    <row r="59" spans="1:29" ht="14.25" customHeight="1">
      <c r="A59" s="1" t="str">
        <f>ProductCatalog!A53</f>
        <v>ET-SXR91LSEGWW</v>
      </c>
      <c r="B59" s="1" t="str">
        <f>VLOOKUP(A59,ProductCatalog!$A$1:$BE$181,MATCH(B$7,ProductCatalog!$A$1:$AR$1,0),0)</f>
        <v xml:space="preserve"> Galaxy Watch5/Watch5 Pro Rugged Sport Band (M/L)</v>
      </c>
      <c r="C59" s="1" t="str">
        <f>VLOOKUP(A59,ProductCatalog!$A$1:$BE$181,MATCH(C$7,ProductCatalog!$A$1:$AR$1,0),0)</f>
        <v>APPROVED</v>
      </c>
      <c r="D59" s="1" t="str">
        <f>VLOOKUP(A59,ProductCatalog!$A$1:$BE$181,MATCH(D$7,ProductCatalog!$A$1:$AR$1,0),0)</f>
        <v>PDP_NOT_AVAILABLE</v>
      </c>
      <c r="E59" s="4" t="str">
        <f t="shared" si="0"/>
        <v>FALSE</v>
      </c>
      <c r="F59" s="4" t="str">
        <f t="shared" si="1"/>
        <v>FALSE</v>
      </c>
      <c r="G59" s="1" t="str">
        <f>VLOOKUP(A59,ProductCatalog!$A$1:$BE$181,MATCH(G$7,ProductCatalog!$A$1:$AR$1,0),0)</f>
        <v>ET-SXR91L</v>
      </c>
      <c r="H59" s="1" t="str">
        <f>VLOOKUP(A59,ProductCatalog!$A$1:$BE$181,MATCH(H$7,ProductCatalog!$A$1:$AR$1,0),0)</f>
        <v>AEM_ACCESSORIES</v>
      </c>
      <c r="I59" s="1" t="str">
        <f>VLOOKUP(A59,ProductCatalog!$A$1:$BE$181,MATCH(I$7,ProductCatalog!$A$1:$AR$1,0),0)</f>
        <v>false</v>
      </c>
      <c r="J59" s="4" t="str">
        <f t="shared" si="2"/>
        <v>TRUE</v>
      </c>
      <c r="K59" s="1" t="str">
        <f>VLOOKUP(A59,ProductCatalog!$A$1:$BE$181,MATCH(K$7,ProductCatalog!$A$1:$AR$1,0),0)</f>
        <v>false</v>
      </c>
      <c r="L59" s="1" t="str">
        <f t="shared" si="3"/>
        <v>variant</v>
      </c>
      <c r="M59" s="1">
        <f t="shared" si="4"/>
        <v>4</v>
      </c>
      <c r="N59" s="4">
        <f t="shared" si="5"/>
        <v>1</v>
      </c>
      <c r="O59" s="1" t="str">
        <f>VLOOKUP(A59,ProductCatalog!$A$1:$BE$181,MATCH(O$7,ProductCatalog!$A$1:$AR$1,0),0)</f>
        <v>SAND</v>
      </c>
      <c r="P59" s="1" t="str">
        <f>VLOOKUP(A59,ProductCatalog!$A$1:$BE$181,MATCH(P$7,ProductCatalog!$A$1:$AR$1,0),0)</f>
        <v xml:space="preserve"> 1</v>
      </c>
      <c r="Q59" s="1" t="str">
        <f t="shared" si="6"/>
        <v>ET-SXR91LSAND 1</v>
      </c>
      <c r="R59" s="4">
        <f t="shared" si="7"/>
        <v>1</v>
      </c>
      <c r="S59" s="1" t="str">
        <f>VLOOKUP(A59,ProductCatalog!$A$1:$BE$181,MATCH(S$7,ProductCatalog!$A$1:$AR$1,0),0)</f>
        <v xml:space="preserve"> NORMAL</v>
      </c>
      <c r="T59" s="1" t="str">
        <f>VLOOKUP(A59,ProductCatalog!$A$1:$BE$181,MATCH(T$7,ProductCatalog!$A$1:$AR$1,0),0)</f>
        <v xml:space="preserve"> null</v>
      </c>
      <c r="U59" s="1" t="str">
        <f>VLOOKUP(A59,ProductCatalog!$A$1:$BE$181,MATCH(U$7,ProductCatalog!$A$1:$AR$1,0),0)</f>
        <v xml:space="preserve"> null</v>
      </c>
      <c r="V59" s="1" t="str">
        <f>VLOOKUP(A59,ProductCatalog!$A$1:$BE$181,MATCH(V$7,ProductCatalog!$A$1:$AR$1,0),0)</f>
        <v xml:space="preserve"> false</v>
      </c>
      <c r="W59" s="4" t="b">
        <f t="shared" si="8"/>
        <v>1</v>
      </c>
      <c r="X59" s="4" t="b">
        <f t="shared" si="9"/>
        <v>1</v>
      </c>
      <c r="Y59" s="4" t="b">
        <f t="shared" si="10"/>
        <v>1</v>
      </c>
      <c r="Z59" s="3" t="str">
        <f>VLOOKUP(A59,ProductCatalog!$A$1:$BE$181,MATCH(Z$7,ProductCatalog!$A$1:$AR$1,0),0)</f>
        <v xml:space="preserve"> </v>
      </c>
      <c r="AA59" s="1" t="str">
        <f t="shared" si="11"/>
        <v xml:space="preserve"> </v>
      </c>
      <c r="AB59" s="4" t="str">
        <f t="shared" si="12"/>
        <v>TRUE</v>
      </c>
      <c r="AC59" s="4" t="b">
        <f>IF(ISNUMBER(MATCH(A59,'AEM register'!$C:$C,0)),TRUE,FALSE)</f>
        <v>0</v>
      </c>
    </row>
    <row r="60" spans="1:29" ht="14.25" customHeight="1">
      <c r="A60" s="1" t="str">
        <f>ProductCatalog!A54</f>
        <v>GP-FPR925SAABW</v>
      </c>
      <c r="B60" s="1" t="str">
        <f>VLOOKUP(A60,ProductCatalog!$A$1:$BE$181,MATCH(B$7,ProductCatalog!$A$1:$AR$1,0),0)</f>
        <v xml:space="preserve"> Galaxy Watch5 Pro Rugged Cover</v>
      </c>
      <c r="C60" s="1" t="str">
        <f>VLOOKUP(A60,ProductCatalog!$A$1:$BE$181,MATCH(C$7,ProductCatalog!$A$1:$AR$1,0),0)</f>
        <v>APPROVED</v>
      </c>
      <c r="D60" s="1" t="str">
        <f>VLOOKUP(A60,ProductCatalog!$A$1:$BE$181,MATCH(D$7,ProductCatalog!$A$1:$AR$1,0),0)</f>
        <v>PDP_NOT_AVAILABLE</v>
      </c>
      <c r="E60" s="4" t="str">
        <f t="shared" si="0"/>
        <v>FALSE</v>
      </c>
      <c r="F60" s="4" t="str">
        <f t="shared" si="1"/>
        <v>FALSE</v>
      </c>
      <c r="G60" s="1" t="str">
        <f>VLOOKUP(A60,ProductCatalog!$A$1:$BE$181,MATCH(G$7,ProductCatalog!$A$1:$AR$1,0),0)</f>
        <v>GP-FPR925S</v>
      </c>
      <c r="H60" s="1" t="str">
        <f>VLOOKUP(A60,ProductCatalog!$A$1:$BE$181,MATCH(H$7,ProductCatalog!$A$1:$AR$1,0),0)</f>
        <v xml:space="preserve"> </v>
      </c>
      <c r="I60" s="1" t="str">
        <f>VLOOKUP(A60,ProductCatalog!$A$1:$BE$181,MATCH(I$7,ProductCatalog!$A$1:$AR$1,0),0)</f>
        <v>false</v>
      </c>
      <c r="J60" s="4" t="str">
        <f t="shared" si="2"/>
        <v>TRUE</v>
      </c>
      <c r="K60" s="1" t="str">
        <f>VLOOKUP(A60,ProductCatalog!$A$1:$BE$181,MATCH(K$7,ProductCatalog!$A$1:$AR$1,0),0)</f>
        <v>true</v>
      </c>
      <c r="L60" s="1" t="str">
        <f t="shared" si="3"/>
        <v>main</v>
      </c>
      <c r="M60" s="1">
        <f t="shared" si="4"/>
        <v>1</v>
      </c>
      <c r="N60" s="4" t="str">
        <f t="shared" si="5"/>
        <v xml:space="preserve"> </v>
      </c>
      <c r="O60" s="1" t="str">
        <f>VLOOKUP(A60,ProductCatalog!$A$1:$BE$181,MATCH(O$7,ProductCatalog!$A$1:$AR$1,0),0)</f>
        <v>BLACK</v>
      </c>
      <c r="P60" s="1" t="str">
        <f>VLOOKUP(A60,ProductCatalog!$A$1:$BE$181,MATCH(P$7,ProductCatalog!$A$1:$AR$1,0),0)</f>
        <v xml:space="preserve"> 1</v>
      </c>
      <c r="Q60" s="1" t="str">
        <f t="shared" si="6"/>
        <v>GP-FPR925SBLACK 1</v>
      </c>
      <c r="R60" s="4">
        <f t="shared" si="7"/>
        <v>1</v>
      </c>
      <c r="S60" s="1" t="str">
        <f>VLOOKUP(A60,ProductCatalog!$A$1:$BE$181,MATCH(S$7,ProductCatalog!$A$1:$AR$1,0),0)</f>
        <v xml:space="preserve"> NORMAL</v>
      </c>
      <c r="T60" s="1" t="str">
        <f>VLOOKUP(A60,ProductCatalog!$A$1:$BE$181,MATCH(T$7,ProductCatalog!$A$1:$AR$1,0),0)</f>
        <v xml:space="preserve"> null</v>
      </c>
      <c r="U60" s="1" t="str">
        <f>VLOOKUP(A60,ProductCatalog!$A$1:$BE$181,MATCH(U$7,ProductCatalog!$A$1:$AR$1,0),0)</f>
        <v xml:space="preserve"> null</v>
      </c>
      <c r="V60" s="1" t="str">
        <f>VLOOKUP(A60,ProductCatalog!$A$1:$BE$181,MATCH(V$7,ProductCatalog!$A$1:$AR$1,0),0)</f>
        <v xml:space="preserve"> false</v>
      </c>
      <c r="W60" s="4" t="b">
        <f t="shared" si="8"/>
        <v>1</v>
      </c>
      <c r="X60" s="4" t="b">
        <f t="shared" si="9"/>
        <v>1</v>
      </c>
      <c r="Y60" s="4" t="b">
        <f t="shared" si="10"/>
        <v>1</v>
      </c>
      <c r="Z60" s="3" t="str">
        <f>VLOOKUP(A60,ProductCatalog!$A$1:$BE$181,MATCH(Z$7,ProductCatalog!$A$1:$AR$1,0),0)</f>
        <v xml:space="preserve"> </v>
      </c>
      <c r="AA60" s="1" t="str">
        <f t="shared" si="11"/>
        <v xml:space="preserve"> </v>
      </c>
      <c r="AB60" s="4" t="str">
        <f t="shared" si="12"/>
        <v>TRUE</v>
      </c>
      <c r="AC60" s="4" t="b">
        <f>IF(ISNUMBER(MATCH(A60,'AEM register'!$C:$C,0)),TRUE,FALSE)</f>
        <v>0</v>
      </c>
    </row>
    <row r="61" spans="1:29" ht="14.25" customHeight="1">
      <c r="A61" s="1" t="str">
        <f>ProductCatalog!A55</f>
        <v>GP-FPR925SAAJW</v>
      </c>
      <c r="B61" s="1" t="str">
        <f>VLOOKUP(A61,ProductCatalog!$A$1:$BE$181,MATCH(B$7,ProductCatalog!$A$1:$AR$1,0),0)</f>
        <v xml:space="preserve"> Galaxy Watch5 Pro Rugged Cover</v>
      </c>
      <c r="C61" s="1" t="str">
        <f>VLOOKUP(A61,ProductCatalog!$A$1:$BE$181,MATCH(C$7,ProductCatalog!$A$1:$AR$1,0),0)</f>
        <v>APPROVED</v>
      </c>
      <c r="D61" s="1" t="str">
        <f>VLOOKUP(A61,ProductCatalog!$A$1:$BE$181,MATCH(D$7,ProductCatalog!$A$1:$AR$1,0),0)</f>
        <v>PDP_NOT_AVAILABLE</v>
      </c>
      <c r="E61" s="4" t="str">
        <f t="shared" si="0"/>
        <v>FALSE</v>
      </c>
      <c r="F61" s="4" t="str">
        <f t="shared" si="1"/>
        <v>FALSE</v>
      </c>
      <c r="G61" s="1" t="str">
        <f>VLOOKUP(A61,ProductCatalog!$A$1:$BE$181,MATCH(G$7,ProductCatalog!$A$1:$AR$1,0),0)</f>
        <v>GP-FPR925S</v>
      </c>
      <c r="H61" s="1" t="str">
        <f>VLOOKUP(A61,ProductCatalog!$A$1:$BE$181,MATCH(H$7,ProductCatalog!$A$1:$AR$1,0),0)</f>
        <v xml:space="preserve"> </v>
      </c>
      <c r="I61" s="1" t="str">
        <f>VLOOKUP(A61,ProductCatalog!$A$1:$BE$181,MATCH(I$7,ProductCatalog!$A$1:$AR$1,0),0)</f>
        <v>false</v>
      </c>
      <c r="J61" s="4" t="str">
        <f t="shared" si="2"/>
        <v>TRUE</v>
      </c>
      <c r="K61" s="1" t="str">
        <f>VLOOKUP(A61,ProductCatalog!$A$1:$BE$181,MATCH(K$7,ProductCatalog!$A$1:$AR$1,0),0)</f>
        <v>false</v>
      </c>
      <c r="L61" s="1" t="str">
        <f t="shared" si="3"/>
        <v>variant</v>
      </c>
      <c r="M61" s="1">
        <f t="shared" si="4"/>
        <v>2</v>
      </c>
      <c r="N61" s="4" t="str">
        <f t="shared" si="5"/>
        <v xml:space="preserve"> </v>
      </c>
      <c r="O61" s="1" t="str">
        <f>VLOOKUP(A61,ProductCatalog!$A$1:$BE$181,MATCH(O$7,ProductCatalog!$A$1:$AR$1,0),0)</f>
        <v>GRAYTITANIUM</v>
      </c>
      <c r="P61" s="1" t="str">
        <f>VLOOKUP(A61,ProductCatalog!$A$1:$BE$181,MATCH(P$7,ProductCatalog!$A$1:$AR$1,0),0)</f>
        <v xml:space="preserve"> 1</v>
      </c>
      <c r="Q61" s="1" t="str">
        <f t="shared" si="6"/>
        <v>GP-FPR925SGRAYTITANIUM 1</v>
      </c>
      <c r="R61" s="4">
        <f t="shared" si="7"/>
        <v>1</v>
      </c>
      <c r="S61" s="1" t="str">
        <f>VLOOKUP(A61,ProductCatalog!$A$1:$BE$181,MATCH(S$7,ProductCatalog!$A$1:$AR$1,0),0)</f>
        <v xml:space="preserve"> NORMAL</v>
      </c>
      <c r="T61" s="1" t="str">
        <f>VLOOKUP(A61,ProductCatalog!$A$1:$BE$181,MATCH(T$7,ProductCatalog!$A$1:$AR$1,0),0)</f>
        <v xml:space="preserve"> null</v>
      </c>
      <c r="U61" s="1" t="str">
        <f>VLOOKUP(A61,ProductCatalog!$A$1:$BE$181,MATCH(U$7,ProductCatalog!$A$1:$AR$1,0),0)</f>
        <v xml:space="preserve"> null</v>
      </c>
      <c r="V61" s="1" t="str">
        <f>VLOOKUP(A61,ProductCatalog!$A$1:$BE$181,MATCH(V$7,ProductCatalog!$A$1:$AR$1,0),0)</f>
        <v xml:space="preserve"> false</v>
      </c>
      <c r="W61" s="4" t="b">
        <f t="shared" si="8"/>
        <v>1</v>
      </c>
      <c r="X61" s="4" t="b">
        <f t="shared" si="9"/>
        <v>1</v>
      </c>
      <c r="Y61" s="4" t="b">
        <f t="shared" si="10"/>
        <v>1</v>
      </c>
      <c r="Z61" s="3" t="str">
        <f>VLOOKUP(A61,ProductCatalog!$A$1:$BE$181,MATCH(Z$7,ProductCatalog!$A$1:$AR$1,0),0)</f>
        <v xml:space="preserve"> </v>
      </c>
      <c r="AA61" s="1" t="str">
        <f t="shared" si="11"/>
        <v xml:space="preserve"> </v>
      </c>
      <c r="AB61" s="4" t="str">
        <f t="shared" si="12"/>
        <v>TRUE</v>
      </c>
      <c r="AC61" s="4" t="b">
        <f>IF(ISNUMBER(MATCH(A61,'AEM register'!$C:$C,0)),TRUE,FALSE)</f>
        <v>0</v>
      </c>
    </row>
    <row r="62" spans="1:29" ht="14.25" customHeight="1">
      <c r="A62" s="1" t="str">
        <f>ProductCatalog!A56</f>
        <v>GP-FPR925SAAUW</v>
      </c>
      <c r="B62" s="1" t="str">
        <f>VLOOKUP(A62,ProductCatalog!$A$1:$BE$181,MATCH(B$7,ProductCatalog!$A$1:$AR$1,0),0)</f>
        <v xml:space="preserve"> Galaxy Watch5 Pro Rugged Cover</v>
      </c>
      <c r="C62" s="1" t="str">
        <f>VLOOKUP(A62,ProductCatalog!$A$1:$BE$181,MATCH(C$7,ProductCatalog!$A$1:$AR$1,0),0)</f>
        <v>APPROVED</v>
      </c>
      <c r="D62" s="1" t="str">
        <f>VLOOKUP(A62,ProductCatalog!$A$1:$BE$181,MATCH(D$7,ProductCatalog!$A$1:$AR$1,0),0)</f>
        <v>PDP_NOT_AVAILABLE</v>
      </c>
      <c r="E62" s="4" t="str">
        <f t="shared" si="0"/>
        <v>FALSE</v>
      </c>
      <c r="F62" s="4" t="str">
        <f t="shared" si="1"/>
        <v>FALSE</v>
      </c>
      <c r="G62" s="1" t="str">
        <f>VLOOKUP(A62,ProductCatalog!$A$1:$BE$181,MATCH(G$7,ProductCatalog!$A$1:$AR$1,0),0)</f>
        <v>GP-FPR925S</v>
      </c>
      <c r="H62" s="1" t="str">
        <f>VLOOKUP(A62,ProductCatalog!$A$1:$BE$181,MATCH(H$7,ProductCatalog!$A$1:$AR$1,0),0)</f>
        <v>AEM_ACCESSORIES</v>
      </c>
      <c r="I62" s="1" t="str">
        <f>VLOOKUP(A62,ProductCatalog!$A$1:$BE$181,MATCH(I$7,ProductCatalog!$A$1:$AR$1,0),0)</f>
        <v>false</v>
      </c>
      <c r="J62" s="4" t="str">
        <f t="shared" si="2"/>
        <v>TRUE</v>
      </c>
      <c r="K62" s="1" t="str">
        <f>VLOOKUP(A62,ProductCatalog!$A$1:$BE$181,MATCH(K$7,ProductCatalog!$A$1:$AR$1,0),0)</f>
        <v>false</v>
      </c>
      <c r="L62" s="1" t="str">
        <f t="shared" si="3"/>
        <v>variant</v>
      </c>
      <c r="M62" s="1">
        <f t="shared" si="4"/>
        <v>3</v>
      </c>
      <c r="N62" s="4">
        <f t="shared" si="5"/>
        <v>1</v>
      </c>
      <c r="O62" s="1" t="str">
        <f>VLOOKUP(A62,ProductCatalog!$A$1:$BE$181,MATCH(O$7,ProductCatalog!$A$1:$AR$1,0),0)</f>
        <v>SAND</v>
      </c>
      <c r="P62" s="1" t="str">
        <f>VLOOKUP(A62,ProductCatalog!$A$1:$BE$181,MATCH(P$7,ProductCatalog!$A$1:$AR$1,0),0)</f>
        <v xml:space="preserve"> 1</v>
      </c>
      <c r="Q62" s="1" t="str">
        <f t="shared" si="6"/>
        <v>GP-FPR925SSAND 1</v>
      </c>
      <c r="R62" s="4">
        <f t="shared" si="7"/>
        <v>1</v>
      </c>
      <c r="S62" s="1" t="str">
        <f>VLOOKUP(A62,ProductCatalog!$A$1:$BE$181,MATCH(S$7,ProductCatalog!$A$1:$AR$1,0),0)</f>
        <v xml:space="preserve"> NORMAL</v>
      </c>
      <c r="T62" s="1" t="str">
        <f>VLOOKUP(A62,ProductCatalog!$A$1:$BE$181,MATCH(T$7,ProductCatalog!$A$1:$AR$1,0),0)</f>
        <v xml:space="preserve"> null</v>
      </c>
      <c r="U62" s="1" t="str">
        <f>VLOOKUP(A62,ProductCatalog!$A$1:$BE$181,MATCH(U$7,ProductCatalog!$A$1:$AR$1,0),0)</f>
        <v xml:space="preserve"> null</v>
      </c>
      <c r="V62" s="1" t="str">
        <f>VLOOKUP(A62,ProductCatalog!$A$1:$BE$181,MATCH(V$7,ProductCatalog!$A$1:$AR$1,0),0)</f>
        <v xml:space="preserve"> false</v>
      </c>
      <c r="W62" s="4" t="b">
        <f t="shared" si="8"/>
        <v>1</v>
      </c>
      <c r="X62" s="4" t="b">
        <f t="shared" si="9"/>
        <v>1</v>
      </c>
      <c r="Y62" s="4" t="b">
        <f t="shared" si="10"/>
        <v>1</v>
      </c>
      <c r="Z62" s="3" t="str">
        <f>VLOOKUP(A62,ProductCatalog!$A$1:$BE$181,MATCH(Z$7,ProductCatalog!$A$1:$AR$1,0),0)</f>
        <v xml:space="preserve"> </v>
      </c>
      <c r="AA62" s="1" t="str">
        <f t="shared" si="11"/>
        <v xml:space="preserve"> </v>
      </c>
      <c r="AB62" s="4" t="str">
        <f t="shared" si="12"/>
        <v>TRUE</v>
      </c>
      <c r="AC62" s="4" t="b">
        <f>IF(ISNUMBER(MATCH(A62,'AEM register'!$C:$C,0)),TRUE,FALSE)</f>
        <v>0</v>
      </c>
    </row>
    <row r="63" spans="1:29" ht="14.25" customHeight="1">
      <c r="A63" s="1" t="str">
        <f>ProductCatalog!A57</f>
        <v>GP-TYR905HCABW</v>
      </c>
      <c r="B63" s="1" t="str">
        <f>VLOOKUP(A63,ProductCatalog!$A$1:$BE$181,MATCH(B$7,ProductCatalog!$A$1:$AR$1,0),0)</f>
        <v xml:space="preserve"> null</v>
      </c>
      <c r="C63" s="1" t="str">
        <f>VLOOKUP(A63,ProductCatalog!$A$1:$BE$181,MATCH(C$7,ProductCatalog!$A$1:$AR$1,0),0)</f>
        <v>APPROVED</v>
      </c>
      <c r="D63" s="1" t="str">
        <f>VLOOKUP(A63,ProductCatalog!$A$1:$BE$181,MATCH(D$7,ProductCatalog!$A$1:$AR$1,0),0)</f>
        <v>PDP_NOT_AVAILABLE</v>
      </c>
      <c r="E63" s="4" t="str">
        <f t="shared" si="0"/>
        <v>FALSE</v>
      </c>
      <c r="F63" s="4" t="str">
        <f t="shared" si="1"/>
        <v>FALSE</v>
      </c>
      <c r="G63" s="1" t="str">
        <f>VLOOKUP(A63,ProductCatalog!$A$1:$BE$181,MATCH(G$7,ProductCatalog!$A$1:$AR$1,0),0)</f>
        <v>GP-TYR905HCA</v>
      </c>
      <c r="H63" s="1" t="str">
        <f>VLOOKUP(A63,ProductCatalog!$A$1:$BE$181,MATCH(H$7,ProductCatalog!$A$1:$AR$1,0),0)</f>
        <v>AEM_ACCESSORIES</v>
      </c>
      <c r="I63" s="1" t="str">
        <f>VLOOKUP(A63,ProductCatalog!$A$1:$BE$181,MATCH(I$7,ProductCatalog!$A$1:$AR$1,0),0)</f>
        <v>false</v>
      </c>
      <c r="J63" s="4" t="str">
        <f t="shared" si="2"/>
        <v>TRUE</v>
      </c>
      <c r="K63" s="1" t="str">
        <f>VLOOKUP(A63,ProductCatalog!$A$1:$BE$181,MATCH(K$7,ProductCatalog!$A$1:$AR$1,0),0)</f>
        <v>false</v>
      </c>
      <c r="L63" s="1" t="str">
        <f t="shared" si="3"/>
        <v>variant</v>
      </c>
      <c r="M63" s="1">
        <f t="shared" si="4"/>
        <v>1</v>
      </c>
      <c r="N63" s="4" t="str">
        <f t="shared" si="5"/>
        <v xml:space="preserve"> </v>
      </c>
      <c r="O63" s="1" t="str">
        <f>VLOOKUP(A63,ProductCatalog!$A$1:$BE$181,MATCH(O$7,ProductCatalog!$A$1:$AR$1,0),0)</f>
        <v xml:space="preserve"> </v>
      </c>
      <c r="P63" s="1" t="str">
        <f>VLOOKUP(A63,ProductCatalog!$A$1:$BE$181,MATCH(P$7,ProductCatalog!$A$1:$AR$1,0),0)</f>
        <v xml:space="preserve"> 1</v>
      </c>
      <c r="Q63" s="1" t="str">
        <f t="shared" si="6"/>
        <v>GP-TYR905HCA  1</v>
      </c>
      <c r="R63" s="4">
        <f t="shared" si="7"/>
        <v>2</v>
      </c>
      <c r="S63" s="1" t="str">
        <f>VLOOKUP(A63,ProductCatalog!$A$1:$BE$181,MATCH(S$7,ProductCatalog!$A$1:$AR$1,0),0)</f>
        <v xml:space="preserve"> NORMAL</v>
      </c>
      <c r="T63" s="1" t="str">
        <f>VLOOKUP(A63,ProductCatalog!$A$1:$BE$181,MATCH(T$7,ProductCatalog!$A$1:$AR$1,0),0)</f>
        <v xml:space="preserve"> null</v>
      </c>
      <c r="U63" s="1" t="str">
        <f>VLOOKUP(A63,ProductCatalog!$A$1:$BE$181,MATCH(U$7,ProductCatalog!$A$1:$AR$1,0),0)</f>
        <v xml:space="preserve"> null</v>
      </c>
      <c r="V63" s="1" t="str">
        <f>VLOOKUP(A63,ProductCatalog!$A$1:$BE$181,MATCH(V$7,ProductCatalog!$A$1:$AR$1,0),0)</f>
        <v xml:space="preserve"> false</v>
      </c>
      <c r="W63" s="4" t="b">
        <f t="shared" si="8"/>
        <v>1</v>
      </c>
      <c r="X63" s="4" t="b">
        <f t="shared" si="9"/>
        <v>1</v>
      </c>
      <c r="Y63" s="4" t="b">
        <f t="shared" si="10"/>
        <v>1</v>
      </c>
      <c r="Z63" s="3" t="str">
        <f>VLOOKUP(A63,ProductCatalog!$A$1:$BE$181,MATCH(Z$7,ProductCatalog!$A$1:$AR$1,0),0)</f>
        <v xml:space="preserve"> </v>
      </c>
      <c r="AA63" s="1" t="str">
        <f t="shared" si="11"/>
        <v xml:space="preserve"> </v>
      </c>
      <c r="AB63" s="4" t="str">
        <f t="shared" si="12"/>
        <v>TRUE</v>
      </c>
      <c r="AC63" s="4" t="b">
        <f>IF(ISNUMBER(MATCH(A63,'AEM register'!$C:$C,0)),TRUE,FALSE)</f>
        <v>0</v>
      </c>
    </row>
    <row r="64" spans="1:29" ht="14.25" customHeight="1">
      <c r="A64" s="1" t="str">
        <f>ProductCatalog!A58</f>
        <v>GP-TYR905HCASW</v>
      </c>
      <c r="B64" s="1" t="str">
        <f>VLOOKUP(A64,ProductCatalog!$A$1:$BE$181,MATCH(B$7,ProductCatalog!$A$1:$AR$1,0),0)</f>
        <v xml:space="preserve"> null</v>
      </c>
      <c r="C64" s="1" t="str">
        <f>VLOOKUP(A64,ProductCatalog!$A$1:$BE$181,MATCH(C$7,ProductCatalog!$A$1:$AR$1,0),0)</f>
        <v>APPROVED</v>
      </c>
      <c r="D64" s="1" t="str">
        <f>VLOOKUP(A64,ProductCatalog!$A$1:$BE$181,MATCH(D$7,ProductCatalog!$A$1:$AR$1,0),0)</f>
        <v>PDP_NOT_AVAILABLE</v>
      </c>
      <c r="E64" s="4" t="str">
        <f t="shared" si="0"/>
        <v>FALSE</v>
      </c>
      <c r="F64" s="4" t="str">
        <f t="shared" si="1"/>
        <v>FALSE</v>
      </c>
      <c r="G64" s="1" t="str">
        <f>VLOOKUP(A64,ProductCatalog!$A$1:$BE$181,MATCH(G$7,ProductCatalog!$A$1:$AR$1,0),0)</f>
        <v>GP-TYR905HCA</v>
      </c>
      <c r="H64" s="1" t="str">
        <f>VLOOKUP(A64,ProductCatalog!$A$1:$BE$181,MATCH(H$7,ProductCatalog!$A$1:$AR$1,0),0)</f>
        <v>AEM_ACCESSORIES</v>
      </c>
      <c r="I64" s="1" t="str">
        <f>VLOOKUP(A64,ProductCatalog!$A$1:$BE$181,MATCH(I$7,ProductCatalog!$A$1:$AR$1,0),0)</f>
        <v>false</v>
      </c>
      <c r="J64" s="4" t="str">
        <f t="shared" si="2"/>
        <v>TRUE</v>
      </c>
      <c r="K64" s="1" t="str">
        <f>VLOOKUP(A64,ProductCatalog!$A$1:$BE$181,MATCH(K$7,ProductCatalog!$A$1:$AR$1,0),0)</f>
        <v>false</v>
      </c>
      <c r="L64" s="1" t="str">
        <f t="shared" si="3"/>
        <v>variant</v>
      </c>
      <c r="M64" s="1">
        <f t="shared" si="4"/>
        <v>2</v>
      </c>
      <c r="N64" s="4">
        <f t="shared" si="5"/>
        <v>0</v>
      </c>
      <c r="O64" s="1" t="str">
        <f>VLOOKUP(A64,ProductCatalog!$A$1:$BE$181,MATCH(O$7,ProductCatalog!$A$1:$AR$1,0),0)</f>
        <v xml:space="preserve"> </v>
      </c>
      <c r="P64" s="1" t="str">
        <f>VLOOKUP(A64,ProductCatalog!$A$1:$BE$181,MATCH(P$7,ProductCatalog!$A$1:$AR$1,0),0)</f>
        <v xml:space="preserve"> 1</v>
      </c>
      <c r="Q64" s="1" t="str">
        <f t="shared" si="6"/>
        <v>GP-TYR905HCA  1</v>
      </c>
      <c r="R64" s="4">
        <f t="shared" si="7"/>
        <v>2</v>
      </c>
      <c r="S64" s="1" t="str">
        <f>VLOOKUP(A64,ProductCatalog!$A$1:$BE$181,MATCH(S$7,ProductCatalog!$A$1:$AR$1,0),0)</f>
        <v xml:space="preserve"> NORMAL</v>
      </c>
      <c r="T64" s="1" t="str">
        <f>VLOOKUP(A64,ProductCatalog!$A$1:$BE$181,MATCH(T$7,ProductCatalog!$A$1:$AR$1,0),0)</f>
        <v xml:space="preserve"> null</v>
      </c>
      <c r="U64" s="1" t="str">
        <f>VLOOKUP(A64,ProductCatalog!$A$1:$BE$181,MATCH(U$7,ProductCatalog!$A$1:$AR$1,0),0)</f>
        <v xml:space="preserve"> null</v>
      </c>
      <c r="V64" s="1" t="str">
        <f>VLOOKUP(A64,ProductCatalog!$A$1:$BE$181,MATCH(V$7,ProductCatalog!$A$1:$AR$1,0),0)</f>
        <v xml:space="preserve"> false</v>
      </c>
      <c r="W64" s="4" t="b">
        <f t="shared" si="8"/>
        <v>1</v>
      </c>
      <c r="X64" s="4" t="b">
        <f t="shared" si="9"/>
        <v>1</v>
      </c>
      <c r="Y64" s="4" t="b">
        <f t="shared" si="10"/>
        <v>1</v>
      </c>
      <c r="Z64" s="3" t="str">
        <f>VLOOKUP(A64,ProductCatalog!$A$1:$BE$181,MATCH(Z$7,ProductCatalog!$A$1:$AR$1,0),0)</f>
        <v xml:space="preserve"> </v>
      </c>
      <c r="AA64" s="1" t="str">
        <f t="shared" si="11"/>
        <v xml:space="preserve"> </v>
      </c>
      <c r="AB64" s="4" t="str">
        <f t="shared" si="12"/>
        <v>TRUE</v>
      </c>
      <c r="AC64" s="4" t="b">
        <f>IF(ISNUMBER(MATCH(A64,'AEM register'!$C:$C,0)),TRUE,FALSE)</f>
        <v>0</v>
      </c>
    </row>
    <row r="65" spans="1:29" ht="14.25" customHeight="1">
      <c r="A65" s="1" t="str">
        <f>ProductCatalog!A59</f>
        <v>GP-TYR915HCABW</v>
      </c>
      <c r="B65" s="1" t="str">
        <f>VLOOKUP(A65,ProductCatalog!$A$1:$BE$181,MATCH(B$7,ProductCatalog!$A$1:$AR$1,0),0)</f>
        <v xml:space="preserve"> null</v>
      </c>
      <c r="C65" s="1" t="str">
        <f>VLOOKUP(A65,ProductCatalog!$A$1:$BE$181,MATCH(C$7,ProductCatalog!$A$1:$AR$1,0),0)</f>
        <v>APPROVED</v>
      </c>
      <c r="D65" s="1" t="str">
        <f>VLOOKUP(A65,ProductCatalog!$A$1:$BE$181,MATCH(D$7,ProductCatalog!$A$1:$AR$1,0),0)</f>
        <v>PDP_NOT_AVAILABLE</v>
      </c>
      <c r="E65" s="4" t="str">
        <f t="shared" si="0"/>
        <v>FALSE</v>
      </c>
      <c r="F65" s="4" t="str">
        <f t="shared" si="1"/>
        <v>FALSE</v>
      </c>
      <c r="G65" s="1" t="str">
        <f>VLOOKUP(A65,ProductCatalog!$A$1:$BE$181,MATCH(G$7,ProductCatalog!$A$1:$AR$1,0),0)</f>
        <v>GP-TYR915HCA</v>
      </c>
      <c r="H65" s="1" t="str">
        <f>VLOOKUP(A65,ProductCatalog!$A$1:$BE$181,MATCH(H$7,ProductCatalog!$A$1:$AR$1,0),0)</f>
        <v>AEM_ACCESSORIES</v>
      </c>
      <c r="I65" s="1" t="str">
        <f>VLOOKUP(A65,ProductCatalog!$A$1:$BE$181,MATCH(I$7,ProductCatalog!$A$1:$AR$1,0),0)</f>
        <v>false</v>
      </c>
      <c r="J65" s="4" t="str">
        <f t="shared" si="2"/>
        <v>TRUE</v>
      </c>
      <c r="K65" s="1" t="str">
        <f>VLOOKUP(A65,ProductCatalog!$A$1:$BE$181,MATCH(K$7,ProductCatalog!$A$1:$AR$1,0),0)</f>
        <v>false</v>
      </c>
      <c r="L65" s="1" t="str">
        <f t="shared" si="3"/>
        <v>variant</v>
      </c>
      <c r="M65" s="1">
        <f t="shared" si="4"/>
        <v>1</v>
      </c>
      <c r="N65" s="4" t="str">
        <f t="shared" si="5"/>
        <v xml:space="preserve"> </v>
      </c>
      <c r="O65" s="1" t="str">
        <f>VLOOKUP(A65,ProductCatalog!$A$1:$BE$181,MATCH(O$7,ProductCatalog!$A$1:$AR$1,0),0)</f>
        <v xml:space="preserve"> </v>
      </c>
      <c r="P65" s="1" t="str">
        <f>VLOOKUP(A65,ProductCatalog!$A$1:$BE$181,MATCH(P$7,ProductCatalog!$A$1:$AR$1,0),0)</f>
        <v xml:space="preserve"> 1</v>
      </c>
      <c r="Q65" s="1" t="str">
        <f t="shared" si="6"/>
        <v>GP-TYR915HCA  1</v>
      </c>
      <c r="R65" s="4">
        <f t="shared" si="7"/>
        <v>2</v>
      </c>
      <c r="S65" s="1" t="str">
        <f>VLOOKUP(A65,ProductCatalog!$A$1:$BE$181,MATCH(S$7,ProductCatalog!$A$1:$AR$1,0),0)</f>
        <v xml:space="preserve"> NORMAL</v>
      </c>
      <c r="T65" s="1" t="str">
        <f>VLOOKUP(A65,ProductCatalog!$A$1:$BE$181,MATCH(T$7,ProductCatalog!$A$1:$AR$1,0),0)</f>
        <v xml:space="preserve"> null</v>
      </c>
      <c r="U65" s="1" t="str">
        <f>VLOOKUP(A65,ProductCatalog!$A$1:$BE$181,MATCH(U$7,ProductCatalog!$A$1:$AR$1,0),0)</f>
        <v xml:space="preserve"> null</v>
      </c>
      <c r="V65" s="1" t="str">
        <f>VLOOKUP(A65,ProductCatalog!$A$1:$BE$181,MATCH(V$7,ProductCatalog!$A$1:$AR$1,0),0)</f>
        <v xml:space="preserve"> false</v>
      </c>
      <c r="W65" s="4" t="b">
        <f t="shared" si="8"/>
        <v>1</v>
      </c>
      <c r="X65" s="4" t="b">
        <f t="shared" si="9"/>
        <v>1</v>
      </c>
      <c r="Y65" s="4" t="b">
        <f t="shared" si="10"/>
        <v>1</v>
      </c>
      <c r="Z65" s="3" t="str">
        <f>VLOOKUP(A65,ProductCatalog!$A$1:$BE$181,MATCH(Z$7,ProductCatalog!$A$1:$AR$1,0),0)</f>
        <v xml:space="preserve"> </v>
      </c>
      <c r="AA65" s="1" t="str">
        <f t="shared" si="11"/>
        <v xml:space="preserve"> </v>
      </c>
      <c r="AB65" s="4" t="str">
        <f t="shared" si="12"/>
        <v>TRUE</v>
      </c>
      <c r="AC65" s="4" t="b">
        <f>IF(ISNUMBER(MATCH(A65,'AEM register'!$C:$C,0)),TRUE,FALSE)</f>
        <v>0</v>
      </c>
    </row>
    <row r="66" spans="1:29" ht="14.25" customHeight="1">
      <c r="A66" s="1" t="str">
        <f>ProductCatalog!A60</f>
        <v>GP-TYR915HCASW</v>
      </c>
      <c r="B66" s="1" t="str">
        <f>VLOOKUP(A66,ProductCatalog!$A$1:$BE$181,MATCH(B$7,ProductCatalog!$A$1:$AR$1,0),0)</f>
        <v xml:space="preserve"> null</v>
      </c>
      <c r="C66" s="1" t="str">
        <f>VLOOKUP(A66,ProductCatalog!$A$1:$BE$181,MATCH(C$7,ProductCatalog!$A$1:$AR$1,0),0)</f>
        <v>APPROVED</v>
      </c>
      <c r="D66" s="1" t="str">
        <f>VLOOKUP(A66,ProductCatalog!$A$1:$BE$181,MATCH(D$7,ProductCatalog!$A$1:$AR$1,0),0)</f>
        <v>PDP_NOT_AVAILABLE</v>
      </c>
      <c r="E66" s="4" t="str">
        <f t="shared" si="0"/>
        <v>FALSE</v>
      </c>
      <c r="F66" s="4" t="str">
        <f t="shared" si="1"/>
        <v>FALSE</v>
      </c>
      <c r="G66" s="1" t="str">
        <f>VLOOKUP(A66,ProductCatalog!$A$1:$BE$181,MATCH(G$7,ProductCatalog!$A$1:$AR$1,0),0)</f>
        <v>GP-TYR915HCA</v>
      </c>
      <c r="H66" s="1" t="str">
        <f>VLOOKUP(A66,ProductCatalog!$A$1:$BE$181,MATCH(H$7,ProductCatalog!$A$1:$AR$1,0),0)</f>
        <v>AEM_ACCESSORIES</v>
      </c>
      <c r="I66" s="1" t="str">
        <f>VLOOKUP(A66,ProductCatalog!$A$1:$BE$181,MATCH(I$7,ProductCatalog!$A$1:$AR$1,0),0)</f>
        <v>false</v>
      </c>
      <c r="J66" s="4" t="str">
        <f t="shared" si="2"/>
        <v>TRUE</v>
      </c>
      <c r="K66" s="1" t="str">
        <f>VLOOKUP(A66,ProductCatalog!$A$1:$BE$181,MATCH(K$7,ProductCatalog!$A$1:$AR$1,0),0)</f>
        <v>false</v>
      </c>
      <c r="L66" s="1" t="str">
        <f t="shared" si="3"/>
        <v>variant</v>
      </c>
      <c r="M66" s="1">
        <f t="shared" si="4"/>
        <v>2</v>
      </c>
      <c r="N66" s="4">
        <f t="shared" si="5"/>
        <v>0</v>
      </c>
      <c r="O66" s="1" t="str">
        <f>VLOOKUP(A66,ProductCatalog!$A$1:$BE$181,MATCH(O$7,ProductCatalog!$A$1:$AR$1,0),0)</f>
        <v xml:space="preserve"> </v>
      </c>
      <c r="P66" s="1" t="str">
        <f>VLOOKUP(A66,ProductCatalog!$A$1:$BE$181,MATCH(P$7,ProductCatalog!$A$1:$AR$1,0),0)</f>
        <v xml:space="preserve"> 1</v>
      </c>
      <c r="Q66" s="1" t="str">
        <f t="shared" si="6"/>
        <v>GP-TYR915HCA  1</v>
      </c>
      <c r="R66" s="4">
        <f t="shared" si="7"/>
        <v>2</v>
      </c>
      <c r="S66" s="1" t="str">
        <f>VLOOKUP(A66,ProductCatalog!$A$1:$BE$181,MATCH(S$7,ProductCatalog!$A$1:$AR$1,0),0)</f>
        <v xml:space="preserve"> NORMAL</v>
      </c>
      <c r="T66" s="1" t="str">
        <f>VLOOKUP(A66,ProductCatalog!$A$1:$BE$181,MATCH(T$7,ProductCatalog!$A$1:$AR$1,0),0)</f>
        <v xml:space="preserve"> null</v>
      </c>
      <c r="U66" s="1" t="str">
        <f>VLOOKUP(A66,ProductCatalog!$A$1:$BE$181,MATCH(U$7,ProductCatalog!$A$1:$AR$1,0),0)</f>
        <v xml:space="preserve"> null</v>
      </c>
      <c r="V66" s="1" t="str">
        <f>VLOOKUP(A66,ProductCatalog!$A$1:$BE$181,MATCH(V$7,ProductCatalog!$A$1:$AR$1,0),0)</f>
        <v xml:space="preserve"> false</v>
      </c>
      <c r="W66" s="4" t="b">
        <f t="shared" si="8"/>
        <v>1</v>
      </c>
      <c r="X66" s="4" t="b">
        <f t="shared" si="9"/>
        <v>1</v>
      </c>
      <c r="Y66" s="4" t="b">
        <f t="shared" si="10"/>
        <v>1</v>
      </c>
      <c r="Z66" s="3" t="str">
        <f>VLOOKUP(A66,ProductCatalog!$A$1:$BE$181,MATCH(Z$7,ProductCatalog!$A$1:$AR$1,0),0)</f>
        <v xml:space="preserve"> </v>
      </c>
      <c r="AA66" s="1" t="str">
        <f t="shared" si="11"/>
        <v xml:space="preserve"> </v>
      </c>
      <c r="AB66" s="4" t="str">
        <f t="shared" si="12"/>
        <v>TRUE</v>
      </c>
      <c r="AC66" s="4" t="b">
        <f>IF(ISNUMBER(MATCH(A66,'AEM register'!$C:$C,0)),TRUE,FALSE)</f>
        <v>0</v>
      </c>
    </row>
    <row r="67" spans="1:29" ht="14.25" customHeight="1">
      <c r="A67" s="1" t="str">
        <f>ProductCatalog!A61</f>
        <v>GP-TYR925HCABW</v>
      </c>
      <c r="B67" s="1" t="str">
        <f>VLOOKUP(A67,ProductCatalog!$A$1:$BE$181,MATCH(B$7,ProductCatalog!$A$1:$AR$1,0),0)</f>
        <v xml:space="preserve"> Galaxy Watch5 Pro Link Bracelet Titanium Edition</v>
      </c>
      <c r="C67" s="1" t="str">
        <f>VLOOKUP(A67,ProductCatalog!$A$1:$BE$181,MATCH(C$7,ProductCatalog!$A$1:$AR$1,0),0)</f>
        <v>APPROVED</v>
      </c>
      <c r="D67" s="1" t="str">
        <f>VLOOKUP(A67,ProductCatalog!$A$1:$BE$181,MATCH(D$7,ProductCatalog!$A$1:$AR$1,0),0)</f>
        <v>PDP_NOT_AVAILABLE</v>
      </c>
      <c r="E67" s="4" t="str">
        <f t="shared" si="0"/>
        <v>FALSE</v>
      </c>
      <c r="F67" s="4" t="str">
        <f t="shared" si="1"/>
        <v>FALSE</v>
      </c>
      <c r="G67" s="1" t="str">
        <f>VLOOKUP(A67,ProductCatalog!$A$1:$BE$181,MATCH(G$7,ProductCatalog!$A$1:$AR$1,0),0)</f>
        <v>GP-TYR925HCA</v>
      </c>
      <c r="H67" s="1" t="str">
        <f>VLOOKUP(A67,ProductCatalog!$A$1:$BE$181,MATCH(H$7,ProductCatalog!$A$1:$AR$1,0),0)</f>
        <v>AEM_ACCESSORIES</v>
      </c>
      <c r="I67" s="1" t="str">
        <f>VLOOKUP(A67,ProductCatalog!$A$1:$BE$181,MATCH(I$7,ProductCatalog!$A$1:$AR$1,0),0)</f>
        <v>false</v>
      </c>
      <c r="J67" s="4" t="str">
        <f t="shared" si="2"/>
        <v>TRUE</v>
      </c>
      <c r="K67" s="1" t="str">
        <f>VLOOKUP(A67,ProductCatalog!$A$1:$BE$181,MATCH(K$7,ProductCatalog!$A$1:$AR$1,0),0)</f>
        <v>true</v>
      </c>
      <c r="L67" s="1" t="str">
        <f t="shared" si="3"/>
        <v>main</v>
      </c>
      <c r="M67" s="1">
        <f t="shared" si="4"/>
        <v>1</v>
      </c>
      <c r="N67" s="4" t="str">
        <f t="shared" si="5"/>
        <v xml:space="preserve"> </v>
      </c>
      <c r="O67" s="1" t="str">
        <f>VLOOKUP(A67,ProductCatalog!$A$1:$BE$181,MATCH(O$7,ProductCatalog!$A$1:$AR$1,0),0)</f>
        <v>BLACKTITANIUM</v>
      </c>
      <c r="P67" s="1" t="str">
        <f>VLOOKUP(A67,ProductCatalog!$A$1:$BE$181,MATCH(P$7,ProductCatalog!$A$1:$AR$1,0),0)</f>
        <v xml:space="preserve"> 1</v>
      </c>
      <c r="Q67" s="1" t="str">
        <f t="shared" si="6"/>
        <v>GP-TYR925HCABLACKTITANIUM 1</v>
      </c>
      <c r="R67" s="4">
        <f t="shared" si="7"/>
        <v>1</v>
      </c>
      <c r="S67" s="1" t="str">
        <f>VLOOKUP(A67,ProductCatalog!$A$1:$BE$181,MATCH(S$7,ProductCatalog!$A$1:$AR$1,0),0)</f>
        <v xml:space="preserve"> NORMAL</v>
      </c>
      <c r="T67" s="1" t="str">
        <f>VLOOKUP(A67,ProductCatalog!$A$1:$BE$181,MATCH(T$7,ProductCatalog!$A$1:$AR$1,0),0)</f>
        <v xml:space="preserve"> null</v>
      </c>
      <c r="U67" s="1" t="str">
        <f>VLOOKUP(A67,ProductCatalog!$A$1:$BE$181,MATCH(U$7,ProductCatalog!$A$1:$AR$1,0),0)</f>
        <v xml:space="preserve"> null</v>
      </c>
      <c r="V67" s="1" t="str">
        <f>VLOOKUP(A67,ProductCatalog!$A$1:$BE$181,MATCH(V$7,ProductCatalog!$A$1:$AR$1,0),0)</f>
        <v xml:space="preserve"> false</v>
      </c>
      <c r="W67" s="4" t="b">
        <f t="shared" si="8"/>
        <v>1</v>
      </c>
      <c r="X67" s="4" t="b">
        <f t="shared" si="9"/>
        <v>1</v>
      </c>
      <c r="Y67" s="4" t="b">
        <f t="shared" si="10"/>
        <v>1</v>
      </c>
      <c r="Z67" s="3" t="str">
        <f>VLOOKUP(A67,ProductCatalog!$A$1:$BE$181,MATCH(Z$7,ProductCatalog!$A$1:$AR$1,0),0)</f>
        <v xml:space="preserve"> </v>
      </c>
      <c r="AA67" s="1" t="str">
        <f t="shared" si="11"/>
        <v xml:space="preserve"> </v>
      </c>
      <c r="AB67" s="4" t="str">
        <f t="shared" si="12"/>
        <v>TRUE</v>
      </c>
      <c r="AC67" s="4" t="b">
        <f>IF(ISNUMBER(MATCH(A67,'AEM register'!$C:$C,0)),TRUE,FALSE)</f>
        <v>0</v>
      </c>
    </row>
    <row r="68" spans="1:29" ht="14.25" customHeight="1">
      <c r="A68" s="1" t="str">
        <f>ProductCatalog!A62</f>
        <v>GP-TYR925HCASW</v>
      </c>
      <c r="B68" s="1" t="str">
        <f>VLOOKUP(A68,ProductCatalog!$A$1:$BE$181,MATCH(B$7,ProductCatalog!$A$1:$AR$1,0),0)</f>
        <v xml:space="preserve"> Galaxy Watch5 Pro Link Bracelet Titanium Edition</v>
      </c>
      <c r="C68" s="1" t="str">
        <f>VLOOKUP(A68,ProductCatalog!$A$1:$BE$181,MATCH(C$7,ProductCatalog!$A$1:$AR$1,0),0)</f>
        <v>APPROVED</v>
      </c>
      <c r="D68" s="1" t="str">
        <f>VLOOKUP(A68,ProductCatalog!$A$1:$BE$181,MATCH(D$7,ProductCatalog!$A$1:$AR$1,0),0)</f>
        <v>PDP_NOT_AVAILABLE</v>
      </c>
      <c r="E68" s="4" t="str">
        <f t="shared" si="0"/>
        <v>FALSE</v>
      </c>
      <c r="F68" s="4" t="str">
        <f t="shared" si="1"/>
        <v>FALSE</v>
      </c>
      <c r="G68" s="1" t="str">
        <f>VLOOKUP(A68,ProductCatalog!$A$1:$BE$181,MATCH(G$7,ProductCatalog!$A$1:$AR$1,0),0)</f>
        <v>GP-TYR925HCA</v>
      </c>
      <c r="H68" s="1" t="str">
        <f>VLOOKUP(A68,ProductCatalog!$A$1:$BE$181,MATCH(H$7,ProductCatalog!$A$1:$AR$1,0),0)</f>
        <v>AEM_ACCESSORIES</v>
      </c>
      <c r="I68" s="1" t="str">
        <f>VLOOKUP(A68,ProductCatalog!$A$1:$BE$181,MATCH(I$7,ProductCatalog!$A$1:$AR$1,0),0)</f>
        <v>false</v>
      </c>
      <c r="J68" s="4" t="str">
        <f t="shared" si="2"/>
        <v>TRUE</v>
      </c>
      <c r="K68" s="1" t="str">
        <f>VLOOKUP(A68,ProductCatalog!$A$1:$BE$181,MATCH(K$7,ProductCatalog!$A$1:$AR$1,0),0)</f>
        <v>false</v>
      </c>
      <c r="L68" s="1" t="str">
        <f t="shared" si="3"/>
        <v>variant</v>
      </c>
      <c r="M68" s="1">
        <f t="shared" si="4"/>
        <v>2</v>
      </c>
      <c r="N68" s="4">
        <f t="shared" si="5"/>
        <v>1</v>
      </c>
      <c r="O68" s="1" t="str">
        <f>VLOOKUP(A68,ProductCatalog!$A$1:$BE$181,MATCH(O$7,ProductCatalog!$A$1:$AR$1,0),0)</f>
        <v>GRAYTITANIUM</v>
      </c>
      <c r="P68" s="1" t="str">
        <f>VLOOKUP(A68,ProductCatalog!$A$1:$BE$181,MATCH(P$7,ProductCatalog!$A$1:$AR$1,0),0)</f>
        <v xml:space="preserve"> 1</v>
      </c>
      <c r="Q68" s="1" t="str">
        <f t="shared" si="6"/>
        <v>GP-TYR925HCAGRAYTITANIUM 1</v>
      </c>
      <c r="R68" s="4">
        <f t="shared" si="7"/>
        <v>1</v>
      </c>
      <c r="S68" s="1" t="str">
        <f>VLOOKUP(A68,ProductCatalog!$A$1:$BE$181,MATCH(S$7,ProductCatalog!$A$1:$AR$1,0),0)</f>
        <v xml:space="preserve"> NORMAL</v>
      </c>
      <c r="T68" s="1" t="str">
        <f>VLOOKUP(A68,ProductCatalog!$A$1:$BE$181,MATCH(T$7,ProductCatalog!$A$1:$AR$1,0),0)</f>
        <v xml:space="preserve"> null</v>
      </c>
      <c r="U68" s="1" t="str">
        <f>VLOOKUP(A68,ProductCatalog!$A$1:$BE$181,MATCH(U$7,ProductCatalog!$A$1:$AR$1,0),0)</f>
        <v xml:space="preserve"> null</v>
      </c>
      <c r="V68" s="1" t="str">
        <f>VLOOKUP(A68,ProductCatalog!$A$1:$BE$181,MATCH(V$7,ProductCatalog!$A$1:$AR$1,0),0)</f>
        <v xml:space="preserve"> false</v>
      </c>
      <c r="W68" s="4" t="b">
        <f t="shared" si="8"/>
        <v>1</v>
      </c>
      <c r="X68" s="4" t="b">
        <f t="shared" si="9"/>
        <v>1</v>
      </c>
      <c r="Y68" s="4" t="b">
        <f t="shared" si="10"/>
        <v>1</v>
      </c>
      <c r="Z68" s="3" t="str">
        <f>VLOOKUP(A68,ProductCatalog!$A$1:$BE$181,MATCH(Z$7,ProductCatalog!$A$1:$AR$1,0),0)</f>
        <v xml:space="preserve"> </v>
      </c>
      <c r="AA68" s="1" t="str">
        <f t="shared" si="11"/>
        <v xml:space="preserve"> </v>
      </c>
      <c r="AB68" s="4" t="str">
        <f t="shared" si="12"/>
        <v>TRUE</v>
      </c>
      <c r="AC68" s="4" t="b">
        <f>IF(ISNUMBER(MATCH(A68,'AEM register'!$C:$C,0)),TRUE,FALSE)</f>
        <v>0</v>
      </c>
    </row>
    <row r="69" spans="1:29" ht="14.25" customHeight="1">
      <c r="A69" s="1" t="str">
        <f>ProductCatalog!A63</f>
        <v>SM-F721B1SEXME</v>
      </c>
      <c r="B69" s="1" t="str">
        <f>VLOOKUP(A69,ProductCatalog!$A$1:$BE$181,MATCH(B$7,ProductCatalog!$A$1:$AR$1,0),0)</f>
        <v xml:space="preserve"> Galaxy Z Flip4 Bespoke Edition</v>
      </c>
      <c r="C69" s="1" t="str">
        <f>VLOOKUP(A69,ProductCatalog!$A$1:$BE$181,MATCH(C$7,ProductCatalog!$A$1:$AR$1,0),0)</f>
        <v>APPROVED</v>
      </c>
      <c r="D69" s="1" t="str">
        <f>VLOOKUP(A69,ProductCatalog!$A$1:$BE$181,MATCH(D$7,ProductCatalog!$A$1:$AR$1,0),0)</f>
        <v>PDP_NOT_AVAILABLE</v>
      </c>
      <c r="E69" s="4" t="str">
        <f t="shared" si="0"/>
        <v>FALSE</v>
      </c>
      <c r="F69" s="4" t="str">
        <f t="shared" si="1"/>
        <v>FALSE</v>
      </c>
      <c r="G69" s="1" t="str">
        <f>VLOOKUP(A69,ProductCatalog!$A$1:$BE$181,MATCH(G$7,ProductCatalog!$A$1:$AR$1,0),0)</f>
        <v>SM-F721B</v>
      </c>
      <c r="H69" s="1" t="str">
        <f>VLOOKUP(A69,ProductCatalog!$A$1:$BE$181,MATCH(H$7,ProductCatalog!$A$1:$AR$1,0),0)</f>
        <v xml:space="preserve"> </v>
      </c>
      <c r="I69" s="1" t="str">
        <f>VLOOKUP(A69,ProductCatalog!$A$1:$BE$181,MATCH(I$7,ProductCatalog!$A$1:$AR$1,0),0)</f>
        <v>false</v>
      </c>
      <c r="J69" s="4" t="b">
        <f t="shared" si="2"/>
        <v>0</v>
      </c>
      <c r="K69" s="1" t="str">
        <f>VLOOKUP(A69,ProductCatalog!$A$1:$BE$181,MATCH(K$7,ProductCatalog!$A$1:$AR$1,0),0)</f>
        <v>false</v>
      </c>
      <c r="L69" s="1" t="str">
        <f t="shared" si="3"/>
        <v>variant</v>
      </c>
      <c r="M69" s="1">
        <f t="shared" si="4"/>
        <v>1</v>
      </c>
      <c r="N69" s="4" t="str">
        <f t="shared" si="5"/>
        <v xml:space="preserve"> </v>
      </c>
      <c r="O69" s="1" t="str">
        <f>VLOOKUP(A69,ProductCatalog!$A$1:$BE$181,MATCH(O$7,ProductCatalog!$A$1:$AR$1,0),0)</f>
        <v>BLACK/WHITE/WHITE</v>
      </c>
      <c r="P69" s="1" t="str">
        <f>VLOOKUP(A69,ProductCatalog!$A$1:$BE$181,MATCH(P$7,ProductCatalog!$A$1:$AR$1,0),0)</f>
        <v xml:space="preserve"> 256 GB 8GB</v>
      </c>
      <c r="Q69" s="1" t="str">
        <f t="shared" si="6"/>
        <v>SM-F721BBLACK/WHITE/WHITE 256 GB 8GB</v>
      </c>
      <c r="R69" s="4">
        <f t="shared" si="7"/>
        <v>1</v>
      </c>
      <c r="S69" s="1" t="str">
        <f>VLOOKUP(A69,ProductCatalog!$A$1:$BE$181,MATCH(S$7,ProductCatalog!$A$1:$AR$1,0),0)</f>
        <v xml:space="preserve"> TOP_SKU</v>
      </c>
      <c r="T69" s="1" t="str">
        <f>VLOOKUP(A69,ProductCatalog!$A$1:$BE$181,MATCH(T$7,ProductCatalog!$A$1:$AR$1,0),0)</f>
        <v xml:space="preserve"> CUSTOM</v>
      </c>
      <c r="U69" s="1" t="str">
        <f>VLOOKUP(A69,ProductCatalog!$A$1:$BE$181,MATCH(U$7,ProductCatalog!$A$1:$AR$1,0),0)</f>
        <v xml:space="preserve"> 21</v>
      </c>
      <c r="V69" s="1" t="str">
        <f>VLOOKUP(A69,ProductCatalog!$A$1:$BE$181,MATCH(V$7,ProductCatalog!$A$1:$AR$1,0),0)</f>
        <v xml:space="preserve"> false</v>
      </c>
      <c r="W69" s="4" t="b">
        <f t="shared" si="8"/>
        <v>1</v>
      </c>
      <c r="X69" s="4" t="b">
        <f t="shared" si="9"/>
        <v>1</v>
      </c>
      <c r="Y69" s="4" t="b">
        <f t="shared" si="10"/>
        <v>0</v>
      </c>
      <c r="Z69" s="3" t="str">
        <f>VLOOKUP(A69,ProductCatalog!$A$1:$BE$181,MATCH(Z$7,ProductCatalog!$A$1:$AR$1,0),0)</f>
        <v xml:space="preserve"> IMEI</v>
      </c>
      <c r="AA69" s="1" t="str">
        <f t="shared" si="11"/>
        <v xml:space="preserve"> </v>
      </c>
      <c r="AB69" s="4" t="str">
        <f t="shared" si="12"/>
        <v>FALSE</v>
      </c>
      <c r="AC69" s="4" t="b">
        <f>IF(ISNUMBER(MATCH(A69,'AEM register'!$C:$C,0)),TRUE,FALSE)</f>
        <v>0</v>
      </c>
    </row>
    <row r="70" spans="1:29" ht="14.25" customHeight="1">
      <c r="A70" s="1" t="str">
        <f>ProductCatalog!A64</f>
        <v>SM-F721B1TEXME</v>
      </c>
      <c r="B70" s="1" t="str">
        <f>VLOOKUP(A70,ProductCatalog!$A$1:$BE$181,MATCH(B$7,ProductCatalog!$A$1:$AR$1,0),0)</f>
        <v xml:space="preserve"> Galaxy Z Flip4 Bespoke Edition</v>
      </c>
      <c r="C70" s="1" t="str">
        <f>VLOOKUP(A70,ProductCatalog!$A$1:$BE$181,MATCH(C$7,ProductCatalog!$A$1:$AR$1,0),0)</f>
        <v>APPROVED</v>
      </c>
      <c r="D70" s="1" t="str">
        <f>VLOOKUP(A70,ProductCatalog!$A$1:$BE$181,MATCH(D$7,ProductCatalog!$A$1:$AR$1,0),0)</f>
        <v>PDP_NOT_AVAILABLE</v>
      </c>
      <c r="E70" s="4" t="str">
        <f t="shared" si="0"/>
        <v>FALSE</v>
      </c>
      <c r="F70" s="4" t="str">
        <f t="shared" si="1"/>
        <v>FALSE</v>
      </c>
      <c r="G70" s="1" t="str">
        <f>VLOOKUP(A70,ProductCatalog!$A$1:$BE$181,MATCH(G$7,ProductCatalog!$A$1:$AR$1,0),0)</f>
        <v>SM-F721B</v>
      </c>
      <c r="H70" s="1" t="str">
        <f>VLOOKUP(A70,ProductCatalog!$A$1:$BE$181,MATCH(H$7,ProductCatalog!$A$1:$AR$1,0),0)</f>
        <v xml:space="preserve"> </v>
      </c>
      <c r="I70" s="1" t="str">
        <f>VLOOKUP(A70,ProductCatalog!$A$1:$BE$181,MATCH(I$7,ProductCatalog!$A$1:$AR$1,0),0)</f>
        <v>false</v>
      </c>
      <c r="J70" s="4" t="b">
        <f t="shared" si="2"/>
        <v>0</v>
      </c>
      <c r="K70" s="1" t="str">
        <f>VLOOKUP(A70,ProductCatalog!$A$1:$BE$181,MATCH(K$7,ProductCatalog!$A$1:$AR$1,0),0)</f>
        <v>false</v>
      </c>
      <c r="L70" s="1" t="str">
        <f t="shared" si="3"/>
        <v>variant</v>
      </c>
      <c r="M70" s="1">
        <f t="shared" si="4"/>
        <v>2</v>
      </c>
      <c r="N70" s="4" t="str">
        <f t="shared" si="5"/>
        <v xml:space="preserve"> </v>
      </c>
      <c r="O70" s="1" t="str">
        <f>VLOOKUP(A70,ProductCatalog!$A$1:$BE$181,MATCH(O$7,ProductCatalog!$A$1:$AR$1,0),0)</f>
        <v>BLACK/WHITE/YELLOW</v>
      </c>
      <c r="P70" s="1" t="str">
        <f>VLOOKUP(A70,ProductCatalog!$A$1:$BE$181,MATCH(P$7,ProductCatalog!$A$1:$AR$1,0),0)</f>
        <v xml:space="preserve"> 256 GB 8GB</v>
      </c>
      <c r="Q70" s="1" t="str">
        <f t="shared" si="6"/>
        <v>SM-F721BBLACK/WHITE/YELLOW 256 GB 8GB</v>
      </c>
      <c r="R70" s="4">
        <f t="shared" si="7"/>
        <v>1</v>
      </c>
      <c r="S70" s="1" t="str">
        <f>VLOOKUP(A70,ProductCatalog!$A$1:$BE$181,MATCH(S$7,ProductCatalog!$A$1:$AR$1,0),0)</f>
        <v xml:space="preserve"> TOP_SKU</v>
      </c>
      <c r="T70" s="1" t="str">
        <f>VLOOKUP(A70,ProductCatalog!$A$1:$BE$181,MATCH(T$7,ProductCatalog!$A$1:$AR$1,0),0)</f>
        <v xml:space="preserve"> CUSTOM</v>
      </c>
      <c r="U70" s="1" t="str">
        <f>VLOOKUP(A70,ProductCatalog!$A$1:$BE$181,MATCH(U$7,ProductCatalog!$A$1:$AR$1,0),0)</f>
        <v xml:space="preserve"> 21</v>
      </c>
      <c r="V70" s="1" t="str">
        <f>VLOOKUP(A70,ProductCatalog!$A$1:$BE$181,MATCH(V$7,ProductCatalog!$A$1:$AR$1,0),0)</f>
        <v xml:space="preserve"> false</v>
      </c>
      <c r="W70" s="4" t="b">
        <f t="shared" si="8"/>
        <v>1</v>
      </c>
      <c r="X70" s="4" t="b">
        <f t="shared" si="9"/>
        <v>1</v>
      </c>
      <c r="Y70" s="4" t="b">
        <f t="shared" si="10"/>
        <v>0</v>
      </c>
      <c r="Z70" s="3" t="str">
        <f>VLOOKUP(A70,ProductCatalog!$A$1:$BE$181,MATCH(Z$7,ProductCatalog!$A$1:$AR$1,0),0)</f>
        <v xml:space="preserve"> IMEI</v>
      </c>
      <c r="AA70" s="1" t="str">
        <f t="shared" si="11"/>
        <v xml:space="preserve"> </v>
      </c>
      <c r="AB70" s="4" t="str">
        <f t="shared" si="12"/>
        <v>FALSE</v>
      </c>
      <c r="AC70" s="4" t="b">
        <f>IF(ISNUMBER(MATCH(A70,'AEM register'!$C:$C,0)),TRUE,FALSE)</f>
        <v>0</v>
      </c>
    </row>
    <row r="71" spans="1:29" ht="14.25" customHeight="1">
      <c r="A71" s="1" t="str">
        <f>ProductCatalog!A65</f>
        <v>SM-F721B1XEXME</v>
      </c>
      <c r="B71" s="1" t="str">
        <f>VLOOKUP(A71,ProductCatalog!$A$1:$BE$181,MATCH(B$7,ProductCatalog!$A$1:$AR$1,0),0)</f>
        <v xml:space="preserve"> Galaxy Flip 4 with Yellow front cover</v>
      </c>
      <c r="C71" s="1" t="str">
        <f>VLOOKUP(A71,ProductCatalog!$A$1:$BE$181,MATCH(C$7,ProductCatalog!$A$1:$AR$1,0),0)</f>
        <v>APPROVED</v>
      </c>
      <c r="D71" s="1" t="str">
        <f>VLOOKUP(A71,ProductCatalog!$A$1:$BE$181,MATCH(D$7,ProductCatalog!$A$1:$AR$1,0),0)</f>
        <v>PDP_NOT_AVAILABLE</v>
      </c>
      <c r="E71" s="4" t="str">
        <f t="shared" si="0"/>
        <v>FALSE</v>
      </c>
      <c r="F71" s="4" t="str">
        <f t="shared" si="1"/>
        <v>FALSE</v>
      </c>
      <c r="G71" s="1" t="str">
        <f>VLOOKUP(A71,ProductCatalog!$A$1:$BE$181,MATCH(G$7,ProductCatalog!$A$1:$AR$1,0),0)</f>
        <v>SM-F721B</v>
      </c>
      <c r="H71" s="1" t="str">
        <f>VLOOKUP(A71,ProductCatalog!$A$1:$BE$181,MATCH(H$7,ProductCatalog!$A$1:$AR$1,0),0)</f>
        <v xml:space="preserve"> </v>
      </c>
      <c r="I71" s="1" t="str">
        <f>VLOOKUP(A71,ProductCatalog!$A$1:$BE$181,MATCH(I$7,ProductCatalog!$A$1:$AR$1,0),0)</f>
        <v>false</v>
      </c>
      <c r="J71" s="4" t="b">
        <f t="shared" si="2"/>
        <v>0</v>
      </c>
      <c r="K71" s="1" t="str">
        <f>VLOOKUP(A71,ProductCatalog!$A$1:$BE$181,MATCH(K$7,ProductCatalog!$A$1:$AR$1,0),0)</f>
        <v>false</v>
      </c>
      <c r="L71" s="1" t="str">
        <f t="shared" si="3"/>
        <v>variant</v>
      </c>
      <c r="M71" s="1">
        <f t="shared" si="4"/>
        <v>3</v>
      </c>
      <c r="N71" s="4" t="str">
        <f t="shared" si="5"/>
        <v xml:space="preserve"> </v>
      </c>
      <c r="O71" s="1" t="str">
        <f>VLOOKUP(A71,ProductCatalog!$A$1:$BE$181,MATCH(O$7,ProductCatalog!$A$1:$AR$1,0),0)</f>
        <v>BLACK/YELLOW/WHITE</v>
      </c>
      <c r="P71" s="1" t="str">
        <f>VLOOKUP(A71,ProductCatalog!$A$1:$BE$181,MATCH(P$7,ProductCatalog!$A$1:$AR$1,0),0)</f>
        <v xml:space="preserve"> 256 GB 8GB</v>
      </c>
      <c r="Q71" s="1" t="str">
        <f t="shared" si="6"/>
        <v>SM-F721BBLACK/YELLOW/WHITE 256 GB 8GB</v>
      </c>
      <c r="R71" s="4">
        <f t="shared" si="7"/>
        <v>1</v>
      </c>
      <c r="S71" s="1" t="str">
        <f>VLOOKUP(A71,ProductCatalog!$A$1:$BE$181,MATCH(S$7,ProductCatalog!$A$1:$AR$1,0),0)</f>
        <v xml:space="preserve"> TOP_SKU</v>
      </c>
      <c r="T71" s="1" t="str">
        <f>VLOOKUP(A71,ProductCatalog!$A$1:$BE$181,MATCH(T$7,ProductCatalog!$A$1:$AR$1,0),0)</f>
        <v xml:space="preserve"> CUSTOM</v>
      </c>
      <c r="U71" s="1" t="str">
        <f>VLOOKUP(A71,ProductCatalog!$A$1:$BE$181,MATCH(U$7,ProductCatalog!$A$1:$AR$1,0),0)</f>
        <v xml:space="preserve"> 21</v>
      </c>
      <c r="V71" s="1" t="str">
        <f>VLOOKUP(A71,ProductCatalog!$A$1:$BE$181,MATCH(V$7,ProductCatalog!$A$1:$AR$1,0),0)</f>
        <v xml:space="preserve"> false</v>
      </c>
      <c r="W71" s="4" t="b">
        <f t="shared" si="8"/>
        <v>1</v>
      </c>
      <c r="X71" s="4" t="b">
        <f t="shared" si="9"/>
        <v>1</v>
      </c>
      <c r="Y71" s="4" t="b">
        <f t="shared" si="10"/>
        <v>0</v>
      </c>
      <c r="Z71" s="3" t="str">
        <f>VLOOKUP(A71,ProductCatalog!$A$1:$BE$181,MATCH(Z$7,ProductCatalog!$A$1:$AR$1,0),0)</f>
        <v xml:space="preserve"> IMEI</v>
      </c>
      <c r="AA71" s="1" t="str">
        <f t="shared" si="11"/>
        <v xml:space="preserve"> </v>
      </c>
      <c r="AB71" s="4" t="str">
        <f t="shared" si="12"/>
        <v>FALSE</v>
      </c>
      <c r="AC71" s="4" t="b">
        <f>IF(ISNUMBER(MATCH(A71,'AEM register'!$C:$C,0)),TRUE,FALSE)</f>
        <v>0</v>
      </c>
    </row>
    <row r="72" spans="1:29" ht="14.25" customHeight="1">
      <c r="A72" s="1" t="str">
        <f>ProductCatalog!A66</f>
        <v>SM-F721B1YEXME</v>
      </c>
      <c r="B72" s="1" t="str">
        <f>VLOOKUP(A72,ProductCatalog!$A$1:$BE$181,MATCH(B$7,ProductCatalog!$A$1:$AR$1,0),0)</f>
        <v xml:space="preserve"> Galaxy Flip 4 with Yellow front cover</v>
      </c>
      <c r="C72" s="1" t="str">
        <f>VLOOKUP(A72,ProductCatalog!$A$1:$BE$181,MATCH(C$7,ProductCatalog!$A$1:$AR$1,0),0)</f>
        <v>APPROVED</v>
      </c>
      <c r="D72" s="1" t="str">
        <f>VLOOKUP(A72,ProductCatalog!$A$1:$BE$181,MATCH(D$7,ProductCatalog!$A$1:$AR$1,0),0)</f>
        <v>PDP_NOT_AVAILABLE</v>
      </c>
      <c r="E72" s="4" t="str">
        <f t="shared" si="0"/>
        <v>FALSE</v>
      </c>
      <c r="F72" s="4" t="str">
        <f t="shared" si="1"/>
        <v>FALSE</v>
      </c>
      <c r="G72" s="1" t="str">
        <f>VLOOKUP(A72,ProductCatalog!$A$1:$BE$181,MATCH(G$7,ProductCatalog!$A$1:$AR$1,0),0)</f>
        <v>SM-F721B</v>
      </c>
      <c r="H72" s="1" t="str">
        <f>VLOOKUP(A72,ProductCatalog!$A$1:$BE$181,MATCH(H$7,ProductCatalog!$A$1:$AR$1,0),0)</f>
        <v xml:space="preserve"> </v>
      </c>
      <c r="I72" s="1" t="str">
        <f>VLOOKUP(A72,ProductCatalog!$A$1:$BE$181,MATCH(I$7,ProductCatalog!$A$1:$AR$1,0),0)</f>
        <v>false</v>
      </c>
      <c r="J72" s="4" t="b">
        <f t="shared" si="2"/>
        <v>0</v>
      </c>
      <c r="K72" s="1" t="str">
        <f>VLOOKUP(A72,ProductCatalog!$A$1:$BE$181,MATCH(K$7,ProductCatalog!$A$1:$AR$1,0),0)</f>
        <v>false</v>
      </c>
      <c r="L72" s="1" t="str">
        <f t="shared" si="3"/>
        <v>variant</v>
      </c>
      <c r="M72" s="1">
        <f t="shared" si="4"/>
        <v>4</v>
      </c>
      <c r="N72" s="4" t="str">
        <f t="shared" si="5"/>
        <v xml:space="preserve"> </v>
      </c>
      <c r="O72" s="1" t="str">
        <f>VLOOKUP(A72,ProductCatalog!$A$1:$BE$181,MATCH(O$7,ProductCatalog!$A$1:$AR$1,0),0)</f>
        <v>BLACK/YELLOW/YELLOW</v>
      </c>
      <c r="P72" s="1" t="str">
        <f>VLOOKUP(A72,ProductCatalog!$A$1:$BE$181,MATCH(P$7,ProductCatalog!$A$1:$AR$1,0),0)</f>
        <v xml:space="preserve"> 256 GB 8GB</v>
      </c>
      <c r="Q72" s="1" t="str">
        <f t="shared" si="6"/>
        <v>SM-F721BBLACK/YELLOW/YELLOW 256 GB 8GB</v>
      </c>
      <c r="R72" s="4">
        <f t="shared" si="7"/>
        <v>1</v>
      </c>
      <c r="S72" s="1" t="str">
        <f>VLOOKUP(A72,ProductCatalog!$A$1:$BE$181,MATCH(S$7,ProductCatalog!$A$1:$AR$1,0),0)</f>
        <v xml:space="preserve"> TOP_SKU</v>
      </c>
      <c r="T72" s="1" t="str">
        <f>VLOOKUP(A72,ProductCatalog!$A$1:$BE$181,MATCH(T$7,ProductCatalog!$A$1:$AR$1,0),0)</f>
        <v xml:space="preserve"> CUSTOM</v>
      </c>
      <c r="U72" s="1" t="str">
        <f>VLOOKUP(A72,ProductCatalog!$A$1:$BE$181,MATCH(U$7,ProductCatalog!$A$1:$AR$1,0),0)</f>
        <v xml:space="preserve"> 21</v>
      </c>
      <c r="V72" s="1" t="str">
        <f>VLOOKUP(A72,ProductCatalog!$A$1:$BE$181,MATCH(V$7,ProductCatalog!$A$1:$AR$1,0),0)</f>
        <v xml:space="preserve"> false</v>
      </c>
      <c r="W72" s="4" t="b">
        <f t="shared" si="8"/>
        <v>1</v>
      </c>
      <c r="X72" s="4" t="b">
        <f t="shared" si="9"/>
        <v>1</v>
      </c>
      <c r="Y72" s="4" t="b">
        <f t="shared" si="10"/>
        <v>0</v>
      </c>
      <c r="Z72" s="3" t="str">
        <f>VLOOKUP(A72,ProductCatalog!$A$1:$BE$181,MATCH(Z$7,ProductCatalog!$A$1:$AR$1,0),0)</f>
        <v xml:space="preserve"> IMEI</v>
      </c>
      <c r="AA72" s="1" t="str">
        <f t="shared" si="11"/>
        <v xml:space="preserve"> </v>
      </c>
      <c r="AB72" s="4" t="str">
        <f t="shared" si="12"/>
        <v>FALSE</v>
      </c>
      <c r="AC72" s="4" t="b">
        <f>IF(ISNUMBER(MATCH(A72,'AEM register'!$C:$C,0)),TRUE,FALSE)</f>
        <v>0</v>
      </c>
    </row>
    <row r="73" spans="1:29" ht="14.25" customHeight="1">
      <c r="A73" s="1" t="str">
        <f>ProductCatalog!A67</f>
        <v>SM-F721B2AEXME</v>
      </c>
      <c r="B73" s="1" t="str">
        <f>VLOOKUP(A73,ProductCatalog!$A$1:$BE$181,MATCH(B$7,ProductCatalog!$A$1:$AR$1,0),0)</f>
        <v xml:space="preserve"> Galaxy Flip 4 with Green front cover</v>
      </c>
      <c r="C73" s="1" t="str">
        <f>VLOOKUP(A73,ProductCatalog!$A$1:$BE$181,MATCH(C$7,ProductCatalog!$A$1:$AR$1,0),0)</f>
        <v>APPROVED</v>
      </c>
      <c r="D73" s="1" t="str">
        <f>VLOOKUP(A73,ProductCatalog!$A$1:$BE$181,MATCH(D$7,ProductCatalog!$A$1:$AR$1,0),0)</f>
        <v>PDP_NOT_AVAILABLE</v>
      </c>
      <c r="E73" s="4" t="str">
        <f t="shared" si="0"/>
        <v>FALSE</v>
      </c>
      <c r="F73" s="4" t="str">
        <f t="shared" si="1"/>
        <v>FALSE</v>
      </c>
      <c r="G73" s="1" t="str">
        <f>VLOOKUP(A73,ProductCatalog!$A$1:$BE$181,MATCH(G$7,ProductCatalog!$A$1:$AR$1,0),0)</f>
        <v>SM-F721B</v>
      </c>
      <c r="H73" s="1" t="str">
        <f>VLOOKUP(A73,ProductCatalog!$A$1:$BE$181,MATCH(H$7,ProductCatalog!$A$1:$AR$1,0),0)</f>
        <v xml:space="preserve"> </v>
      </c>
      <c r="I73" s="1" t="str">
        <f>VLOOKUP(A73,ProductCatalog!$A$1:$BE$181,MATCH(I$7,ProductCatalog!$A$1:$AR$1,0),0)</f>
        <v>false</v>
      </c>
      <c r="J73" s="4" t="b">
        <f t="shared" si="2"/>
        <v>0</v>
      </c>
      <c r="K73" s="1" t="str">
        <f>VLOOKUP(A73,ProductCatalog!$A$1:$BE$181,MATCH(K$7,ProductCatalog!$A$1:$AR$1,0),0)</f>
        <v>true</v>
      </c>
      <c r="L73" s="1" t="str">
        <f t="shared" si="3"/>
        <v>main</v>
      </c>
      <c r="M73" s="1">
        <f t="shared" si="4"/>
        <v>5</v>
      </c>
      <c r="N73" s="4" t="str">
        <f t="shared" si="5"/>
        <v xml:space="preserve"> </v>
      </c>
      <c r="O73" s="1" t="str">
        <f>VLOOKUP(A73,ProductCatalog!$A$1:$BE$181,MATCH(O$7,ProductCatalog!$A$1:$AR$1,0),0)</f>
        <v>BLACK/KHAKI/KHAKI</v>
      </c>
      <c r="P73" s="1" t="str">
        <f>VLOOKUP(A73,ProductCatalog!$A$1:$BE$181,MATCH(P$7,ProductCatalog!$A$1:$AR$1,0),0)</f>
        <v xml:space="preserve"> 256 GB 8GB</v>
      </c>
      <c r="Q73" s="1" t="str">
        <f t="shared" si="6"/>
        <v>SM-F721BBLACK/KHAKI/KHAKI 256 GB 8GB</v>
      </c>
      <c r="R73" s="4">
        <f t="shared" si="7"/>
        <v>1</v>
      </c>
      <c r="S73" s="1" t="str">
        <f>VLOOKUP(A73,ProductCatalog!$A$1:$BE$181,MATCH(S$7,ProductCatalog!$A$1:$AR$1,0),0)</f>
        <v xml:space="preserve"> TOP_SKU</v>
      </c>
      <c r="T73" s="1" t="str">
        <f>VLOOKUP(A73,ProductCatalog!$A$1:$BE$181,MATCH(T$7,ProductCatalog!$A$1:$AR$1,0),0)</f>
        <v xml:space="preserve"> CUSTOM</v>
      </c>
      <c r="U73" s="1" t="str">
        <f>VLOOKUP(A73,ProductCatalog!$A$1:$BE$181,MATCH(U$7,ProductCatalog!$A$1:$AR$1,0),0)</f>
        <v xml:space="preserve"> 21</v>
      </c>
      <c r="V73" s="1" t="str">
        <f>VLOOKUP(A73,ProductCatalog!$A$1:$BE$181,MATCH(V$7,ProductCatalog!$A$1:$AR$1,0),0)</f>
        <v xml:space="preserve"> false</v>
      </c>
      <c r="W73" s="4" t="b">
        <f t="shared" si="8"/>
        <v>1</v>
      </c>
      <c r="X73" s="4" t="b">
        <f t="shared" si="9"/>
        <v>1</v>
      </c>
      <c r="Y73" s="4" t="b">
        <f t="shared" si="10"/>
        <v>0</v>
      </c>
      <c r="Z73" s="3" t="str">
        <f>VLOOKUP(A73,ProductCatalog!$A$1:$BE$181,MATCH(Z$7,ProductCatalog!$A$1:$AR$1,0),0)</f>
        <v xml:space="preserve"> IMEI</v>
      </c>
      <c r="AA73" s="1" t="str">
        <f t="shared" si="11"/>
        <v xml:space="preserve"> </v>
      </c>
      <c r="AB73" s="4" t="str">
        <f t="shared" si="12"/>
        <v>FALSE</v>
      </c>
      <c r="AC73" s="4" t="b">
        <f>IF(ISNUMBER(MATCH(A73,'AEM register'!$C:$C,0)),TRUE,FALSE)</f>
        <v>0</v>
      </c>
    </row>
    <row r="74" spans="1:29" ht="14.25" customHeight="1">
      <c r="A74" s="1" t="str">
        <f>ProductCatalog!A68</f>
        <v>SM-F721B2BEXME</v>
      </c>
      <c r="B74" s="1" t="str">
        <f>VLOOKUP(A74,ProductCatalog!$A$1:$BE$181,MATCH(B$7,ProductCatalog!$A$1:$AR$1,0),0)</f>
        <v xml:space="preserve"> Galaxy Flip 4 with Green front cover</v>
      </c>
      <c r="C74" s="1" t="str">
        <f>VLOOKUP(A74,ProductCatalog!$A$1:$BE$181,MATCH(C$7,ProductCatalog!$A$1:$AR$1,0),0)</f>
        <v>APPROVED</v>
      </c>
      <c r="D74" s="1" t="str">
        <f>VLOOKUP(A74,ProductCatalog!$A$1:$BE$181,MATCH(D$7,ProductCatalog!$A$1:$AR$1,0),0)</f>
        <v>PDP_NOT_AVAILABLE</v>
      </c>
      <c r="E74" s="4" t="str">
        <f t="shared" si="0"/>
        <v>FALSE</v>
      </c>
      <c r="F74" s="4" t="str">
        <f t="shared" si="1"/>
        <v>FALSE</v>
      </c>
      <c r="G74" s="1" t="str">
        <f>VLOOKUP(A74,ProductCatalog!$A$1:$BE$181,MATCH(G$7,ProductCatalog!$A$1:$AR$1,0),0)</f>
        <v>SM-F721B</v>
      </c>
      <c r="H74" s="1" t="str">
        <f>VLOOKUP(A74,ProductCatalog!$A$1:$BE$181,MATCH(H$7,ProductCatalog!$A$1:$AR$1,0),0)</f>
        <v xml:space="preserve"> </v>
      </c>
      <c r="I74" s="1" t="str">
        <f>VLOOKUP(A74,ProductCatalog!$A$1:$BE$181,MATCH(I$7,ProductCatalog!$A$1:$AR$1,0),0)</f>
        <v>false</v>
      </c>
      <c r="J74" s="4" t="b">
        <f t="shared" si="2"/>
        <v>0</v>
      </c>
      <c r="K74" s="1" t="str">
        <f>VLOOKUP(A74,ProductCatalog!$A$1:$BE$181,MATCH(K$7,ProductCatalog!$A$1:$AR$1,0),0)</f>
        <v>false</v>
      </c>
      <c r="L74" s="1" t="str">
        <f t="shared" si="3"/>
        <v>variant</v>
      </c>
      <c r="M74" s="1">
        <f t="shared" si="4"/>
        <v>6</v>
      </c>
      <c r="N74" s="4" t="str">
        <f t="shared" si="5"/>
        <v xml:space="preserve"> </v>
      </c>
      <c r="O74" s="1" t="str">
        <f>VLOOKUP(A74,ProductCatalog!$A$1:$BE$181,MATCH(O$7,ProductCatalog!$A$1:$AR$1,0),0)</f>
        <v>BLACK/KHAKI/NAVY</v>
      </c>
      <c r="P74" s="1" t="str">
        <f>VLOOKUP(A74,ProductCatalog!$A$1:$BE$181,MATCH(P$7,ProductCatalog!$A$1:$AR$1,0),0)</f>
        <v xml:space="preserve"> 256 GB 8GB</v>
      </c>
      <c r="Q74" s="1" t="str">
        <f t="shared" si="6"/>
        <v>SM-F721BBLACK/KHAKI/NAVY 256 GB 8GB</v>
      </c>
      <c r="R74" s="4">
        <f t="shared" si="7"/>
        <v>1</v>
      </c>
      <c r="S74" s="1" t="str">
        <f>VLOOKUP(A74,ProductCatalog!$A$1:$BE$181,MATCH(S$7,ProductCatalog!$A$1:$AR$1,0),0)</f>
        <v xml:space="preserve"> TOP_SKU</v>
      </c>
      <c r="T74" s="1" t="str">
        <f>VLOOKUP(A74,ProductCatalog!$A$1:$BE$181,MATCH(T$7,ProductCatalog!$A$1:$AR$1,0),0)</f>
        <v xml:space="preserve"> CUSTOM</v>
      </c>
      <c r="U74" s="1" t="str">
        <f>VLOOKUP(A74,ProductCatalog!$A$1:$BE$181,MATCH(U$7,ProductCatalog!$A$1:$AR$1,0),0)</f>
        <v xml:space="preserve"> 21</v>
      </c>
      <c r="V74" s="1" t="str">
        <f>VLOOKUP(A74,ProductCatalog!$A$1:$BE$181,MATCH(V$7,ProductCatalog!$A$1:$AR$1,0),0)</f>
        <v xml:space="preserve"> false</v>
      </c>
      <c r="W74" s="4" t="b">
        <f t="shared" si="8"/>
        <v>1</v>
      </c>
      <c r="X74" s="4" t="b">
        <f t="shared" si="9"/>
        <v>1</v>
      </c>
      <c r="Y74" s="4" t="b">
        <f t="shared" si="10"/>
        <v>0</v>
      </c>
      <c r="Z74" s="3" t="str">
        <f>VLOOKUP(A74,ProductCatalog!$A$1:$BE$181,MATCH(Z$7,ProductCatalog!$A$1:$AR$1,0),0)</f>
        <v xml:space="preserve"> IMEI</v>
      </c>
      <c r="AA74" s="1" t="str">
        <f t="shared" si="11"/>
        <v xml:space="preserve"> </v>
      </c>
      <c r="AB74" s="4" t="str">
        <f t="shared" si="12"/>
        <v>FALSE</v>
      </c>
      <c r="AC74" s="4" t="b">
        <f>IF(ISNUMBER(MATCH(A74,'AEM register'!$C:$C,0)),TRUE,FALSE)</f>
        <v>0</v>
      </c>
    </row>
    <row r="75" spans="1:29" ht="14.25" customHeight="1">
      <c r="A75" s="1" t="str">
        <f>ProductCatalog!A69</f>
        <v>SM-F721B2CEXME</v>
      </c>
      <c r="B75" s="1" t="str">
        <f>VLOOKUP(A75,ProductCatalog!$A$1:$BE$181,MATCH(B$7,ProductCatalog!$A$1:$AR$1,0),0)</f>
        <v xml:space="preserve"> Galaxy Flip 4 with Green front cover</v>
      </c>
      <c r="C75" s="1" t="str">
        <f>VLOOKUP(A75,ProductCatalog!$A$1:$BE$181,MATCH(C$7,ProductCatalog!$A$1:$AR$1,0),0)</f>
        <v>APPROVED</v>
      </c>
      <c r="D75" s="1" t="str">
        <f>VLOOKUP(A75,ProductCatalog!$A$1:$BE$181,MATCH(D$7,ProductCatalog!$A$1:$AR$1,0),0)</f>
        <v>PDP_NOT_AVAILABLE</v>
      </c>
      <c r="E75" s="4" t="str">
        <f t="shared" si="0"/>
        <v>FALSE</v>
      </c>
      <c r="F75" s="4" t="str">
        <f t="shared" si="1"/>
        <v>FALSE</v>
      </c>
      <c r="G75" s="1" t="str">
        <f>VLOOKUP(A75,ProductCatalog!$A$1:$BE$181,MATCH(G$7,ProductCatalog!$A$1:$AR$1,0),0)</f>
        <v>SM-F721B</v>
      </c>
      <c r="H75" s="1" t="str">
        <f>VLOOKUP(A75,ProductCatalog!$A$1:$BE$181,MATCH(H$7,ProductCatalog!$A$1:$AR$1,0),0)</f>
        <v xml:space="preserve"> </v>
      </c>
      <c r="I75" s="1" t="str">
        <f>VLOOKUP(A75,ProductCatalog!$A$1:$BE$181,MATCH(I$7,ProductCatalog!$A$1:$AR$1,0),0)</f>
        <v>false</v>
      </c>
      <c r="J75" s="4" t="b">
        <f t="shared" si="2"/>
        <v>0</v>
      </c>
      <c r="K75" s="1" t="str">
        <f>VLOOKUP(A75,ProductCatalog!$A$1:$BE$181,MATCH(K$7,ProductCatalog!$A$1:$AR$1,0),0)</f>
        <v>false</v>
      </c>
      <c r="L75" s="1" t="str">
        <f t="shared" si="3"/>
        <v>variant</v>
      </c>
      <c r="M75" s="1">
        <f t="shared" si="4"/>
        <v>7</v>
      </c>
      <c r="N75" s="4" t="str">
        <f t="shared" si="5"/>
        <v xml:space="preserve"> </v>
      </c>
      <c r="O75" s="1" t="str">
        <f>VLOOKUP(A75,ProductCatalog!$A$1:$BE$181,MATCH(O$7,ProductCatalog!$A$1:$AR$1,0),0)</f>
        <v>BLACK/KHAKI/RED</v>
      </c>
      <c r="P75" s="1" t="str">
        <f>VLOOKUP(A75,ProductCatalog!$A$1:$BE$181,MATCH(P$7,ProductCatalog!$A$1:$AR$1,0),0)</f>
        <v xml:space="preserve"> 256 GB 8GB</v>
      </c>
      <c r="Q75" s="1" t="str">
        <f t="shared" si="6"/>
        <v>SM-F721BBLACK/KHAKI/RED 256 GB 8GB</v>
      </c>
      <c r="R75" s="4">
        <f t="shared" si="7"/>
        <v>1</v>
      </c>
      <c r="S75" s="1" t="str">
        <f>VLOOKUP(A75,ProductCatalog!$A$1:$BE$181,MATCH(S$7,ProductCatalog!$A$1:$AR$1,0),0)</f>
        <v xml:space="preserve"> TOP_SKU</v>
      </c>
      <c r="T75" s="1" t="str">
        <f>VLOOKUP(A75,ProductCatalog!$A$1:$BE$181,MATCH(T$7,ProductCatalog!$A$1:$AR$1,0),0)</f>
        <v xml:space="preserve"> CUSTOM</v>
      </c>
      <c r="U75" s="1" t="str">
        <f>VLOOKUP(A75,ProductCatalog!$A$1:$BE$181,MATCH(U$7,ProductCatalog!$A$1:$AR$1,0),0)</f>
        <v xml:space="preserve"> 21</v>
      </c>
      <c r="V75" s="1" t="str">
        <f>VLOOKUP(A75,ProductCatalog!$A$1:$BE$181,MATCH(V$7,ProductCatalog!$A$1:$AR$1,0),0)</f>
        <v xml:space="preserve"> false</v>
      </c>
      <c r="W75" s="4" t="b">
        <f t="shared" si="8"/>
        <v>1</v>
      </c>
      <c r="X75" s="4" t="b">
        <f t="shared" si="9"/>
        <v>1</v>
      </c>
      <c r="Y75" s="4" t="b">
        <f t="shared" si="10"/>
        <v>0</v>
      </c>
      <c r="Z75" s="3" t="str">
        <f>VLOOKUP(A75,ProductCatalog!$A$1:$BE$181,MATCH(Z$7,ProductCatalog!$A$1:$AR$1,0),0)</f>
        <v xml:space="preserve"> IMEI</v>
      </c>
      <c r="AA75" s="1" t="str">
        <f t="shared" si="11"/>
        <v xml:space="preserve"> </v>
      </c>
      <c r="AB75" s="4" t="str">
        <f t="shared" si="12"/>
        <v>FALSE</v>
      </c>
      <c r="AC75" s="4" t="b">
        <f>IF(ISNUMBER(MATCH(A75,'AEM register'!$C:$C,0)),TRUE,FALSE)</f>
        <v>0</v>
      </c>
    </row>
    <row r="76" spans="1:29" ht="14.25" customHeight="1">
      <c r="A76" s="1" t="str">
        <f>ProductCatalog!A70</f>
        <v>SM-F721B2DEXME</v>
      </c>
      <c r="B76" s="1" t="str">
        <f>VLOOKUP(A76,ProductCatalog!$A$1:$BE$181,MATCH(B$7,ProductCatalog!$A$1:$AR$1,0),0)</f>
        <v xml:space="preserve"> Galaxy Flip 4 with Green front cover</v>
      </c>
      <c r="C76" s="1" t="str">
        <f>VLOOKUP(A76,ProductCatalog!$A$1:$BE$181,MATCH(C$7,ProductCatalog!$A$1:$AR$1,0),0)</f>
        <v>APPROVED</v>
      </c>
      <c r="D76" s="1" t="str">
        <f>VLOOKUP(A76,ProductCatalog!$A$1:$BE$181,MATCH(D$7,ProductCatalog!$A$1:$AR$1,0),0)</f>
        <v>PDP_NOT_AVAILABLE</v>
      </c>
      <c r="E76" s="4" t="str">
        <f t="shared" si="0"/>
        <v>FALSE</v>
      </c>
      <c r="F76" s="4" t="str">
        <f t="shared" si="1"/>
        <v>FALSE</v>
      </c>
      <c r="G76" s="1" t="str">
        <f>VLOOKUP(A76,ProductCatalog!$A$1:$BE$181,MATCH(G$7,ProductCatalog!$A$1:$AR$1,0),0)</f>
        <v>SM-F721B</v>
      </c>
      <c r="H76" s="1" t="str">
        <f>VLOOKUP(A76,ProductCatalog!$A$1:$BE$181,MATCH(H$7,ProductCatalog!$A$1:$AR$1,0),0)</f>
        <v xml:space="preserve"> </v>
      </c>
      <c r="I76" s="1" t="str">
        <f>VLOOKUP(A76,ProductCatalog!$A$1:$BE$181,MATCH(I$7,ProductCatalog!$A$1:$AR$1,0),0)</f>
        <v>false</v>
      </c>
      <c r="J76" s="4" t="b">
        <f t="shared" si="2"/>
        <v>0</v>
      </c>
      <c r="K76" s="1" t="str">
        <f>VLOOKUP(A76,ProductCatalog!$A$1:$BE$181,MATCH(K$7,ProductCatalog!$A$1:$AR$1,0),0)</f>
        <v>false</v>
      </c>
      <c r="L76" s="1" t="str">
        <f t="shared" si="3"/>
        <v>variant</v>
      </c>
      <c r="M76" s="1">
        <f t="shared" si="4"/>
        <v>8</v>
      </c>
      <c r="N76" s="4" t="str">
        <f t="shared" si="5"/>
        <v xml:space="preserve"> </v>
      </c>
      <c r="O76" s="1" t="str">
        <f>VLOOKUP(A76,ProductCatalog!$A$1:$BE$181,MATCH(O$7,ProductCatalog!$A$1:$AR$1,0),0)</f>
        <v>BLACK/KHAKI/WHITE</v>
      </c>
      <c r="P76" s="1" t="str">
        <f>VLOOKUP(A76,ProductCatalog!$A$1:$BE$181,MATCH(P$7,ProductCatalog!$A$1:$AR$1,0),0)</f>
        <v xml:space="preserve"> 256 GB 8GB</v>
      </c>
      <c r="Q76" s="1" t="str">
        <f t="shared" si="6"/>
        <v>SM-F721BBLACK/KHAKI/WHITE 256 GB 8GB</v>
      </c>
      <c r="R76" s="4">
        <f t="shared" si="7"/>
        <v>1</v>
      </c>
      <c r="S76" s="1" t="str">
        <f>VLOOKUP(A76,ProductCatalog!$A$1:$BE$181,MATCH(S$7,ProductCatalog!$A$1:$AR$1,0),0)</f>
        <v xml:space="preserve"> TOP_SKU</v>
      </c>
      <c r="T76" s="1" t="str">
        <f>VLOOKUP(A76,ProductCatalog!$A$1:$BE$181,MATCH(T$7,ProductCatalog!$A$1:$AR$1,0),0)</f>
        <v xml:space="preserve"> CUSTOM</v>
      </c>
      <c r="U76" s="1" t="str">
        <f>VLOOKUP(A76,ProductCatalog!$A$1:$BE$181,MATCH(U$7,ProductCatalog!$A$1:$AR$1,0),0)</f>
        <v xml:space="preserve"> 21</v>
      </c>
      <c r="V76" s="1" t="str">
        <f>VLOOKUP(A76,ProductCatalog!$A$1:$BE$181,MATCH(V$7,ProductCatalog!$A$1:$AR$1,0),0)</f>
        <v xml:space="preserve"> false</v>
      </c>
      <c r="W76" s="4" t="b">
        <f t="shared" si="8"/>
        <v>1</v>
      </c>
      <c r="X76" s="4" t="b">
        <f t="shared" si="9"/>
        <v>1</v>
      </c>
      <c r="Y76" s="4" t="b">
        <f t="shared" si="10"/>
        <v>0</v>
      </c>
      <c r="Z76" s="3" t="str">
        <f>VLOOKUP(A76,ProductCatalog!$A$1:$BE$181,MATCH(Z$7,ProductCatalog!$A$1:$AR$1,0),0)</f>
        <v xml:space="preserve"> IMEI</v>
      </c>
      <c r="AA76" s="1" t="str">
        <f t="shared" si="11"/>
        <v xml:space="preserve"> </v>
      </c>
      <c r="AB76" s="4" t="str">
        <f t="shared" si="12"/>
        <v>FALSE</v>
      </c>
      <c r="AC76" s="4" t="b">
        <f>IF(ISNUMBER(MATCH(A76,'AEM register'!$C:$C,0)),TRUE,FALSE)</f>
        <v>0</v>
      </c>
    </row>
    <row r="77" spans="1:29" ht="14.25" customHeight="1">
      <c r="A77" s="1" t="str">
        <f>ProductCatalog!A71</f>
        <v>SM-F721B2EEXME</v>
      </c>
      <c r="B77" s="1" t="str">
        <f>VLOOKUP(A77,ProductCatalog!$A$1:$BE$181,MATCH(B$7,ProductCatalog!$A$1:$AR$1,0),0)</f>
        <v xml:space="preserve"> Galaxy Flip 4 with Green front cover</v>
      </c>
      <c r="C77" s="1" t="str">
        <f>VLOOKUP(A77,ProductCatalog!$A$1:$BE$181,MATCH(C$7,ProductCatalog!$A$1:$AR$1,0),0)</f>
        <v>APPROVED</v>
      </c>
      <c r="D77" s="1" t="str">
        <f>VLOOKUP(A77,ProductCatalog!$A$1:$BE$181,MATCH(D$7,ProductCatalog!$A$1:$AR$1,0),0)</f>
        <v>PDP_NOT_AVAILABLE</v>
      </c>
      <c r="E77" s="4" t="str">
        <f t="shared" si="0"/>
        <v>FALSE</v>
      </c>
      <c r="F77" s="4" t="str">
        <f t="shared" si="1"/>
        <v>FALSE</v>
      </c>
      <c r="G77" s="1" t="str">
        <f>VLOOKUP(A77,ProductCatalog!$A$1:$BE$181,MATCH(G$7,ProductCatalog!$A$1:$AR$1,0),0)</f>
        <v>SM-F721B</v>
      </c>
      <c r="H77" s="1" t="str">
        <f>VLOOKUP(A77,ProductCatalog!$A$1:$BE$181,MATCH(H$7,ProductCatalog!$A$1:$AR$1,0),0)</f>
        <v xml:space="preserve"> </v>
      </c>
      <c r="I77" s="1" t="str">
        <f>VLOOKUP(A77,ProductCatalog!$A$1:$BE$181,MATCH(I$7,ProductCatalog!$A$1:$AR$1,0),0)</f>
        <v>false</v>
      </c>
      <c r="J77" s="4" t="b">
        <f t="shared" si="2"/>
        <v>0</v>
      </c>
      <c r="K77" s="1" t="str">
        <f>VLOOKUP(A77,ProductCatalog!$A$1:$BE$181,MATCH(K$7,ProductCatalog!$A$1:$AR$1,0),0)</f>
        <v>false</v>
      </c>
      <c r="L77" s="1" t="str">
        <f t="shared" si="3"/>
        <v>variant</v>
      </c>
      <c r="M77" s="1">
        <f t="shared" si="4"/>
        <v>9</v>
      </c>
      <c r="N77" s="4" t="str">
        <f t="shared" si="5"/>
        <v xml:space="preserve"> </v>
      </c>
      <c r="O77" s="1" t="str">
        <f>VLOOKUP(A77,ProductCatalog!$A$1:$BE$181,MATCH(O$7,ProductCatalog!$A$1:$AR$1,0),0)</f>
        <v>BLACK/KHAKI/YELLOW</v>
      </c>
      <c r="P77" s="1" t="str">
        <f>VLOOKUP(A77,ProductCatalog!$A$1:$BE$181,MATCH(P$7,ProductCatalog!$A$1:$AR$1,0),0)</f>
        <v xml:space="preserve"> 256 GB 8GB</v>
      </c>
      <c r="Q77" s="1" t="str">
        <f t="shared" si="6"/>
        <v>SM-F721BBLACK/KHAKI/YELLOW 256 GB 8GB</v>
      </c>
      <c r="R77" s="4">
        <f t="shared" si="7"/>
        <v>1</v>
      </c>
      <c r="S77" s="1" t="str">
        <f>VLOOKUP(A77,ProductCatalog!$A$1:$BE$181,MATCH(S$7,ProductCatalog!$A$1:$AR$1,0),0)</f>
        <v xml:space="preserve"> TOP_SKU</v>
      </c>
      <c r="T77" s="1" t="str">
        <f>VLOOKUP(A77,ProductCatalog!$A$1:$BE$181,MATCH(T$7,ProductCatalog!$A$1:$AR$1,0),0)</f>
        <v xml:space="preserve"> CUSTOM</v>
      </c>
      <c r="U77" s="1" t="str">
        <f>VLOOKUP(A77,ProductCatalog!$A$1:$BE$181,MATCH(U$7,ProductCatalog!$A$1:$AR$1,0),0)</f>
        <v xml:space="preserve"> 21</v>
      </c>
      <c r="V77" s="1" t="str">
        <f>VLOOKUP(A77,ProductCatalog!$A$1:$BE$181,MATCH(V$7,ProductCatalog!$A$1:$AR$1,0),0)</f>
        <v xml:space="preserve"> false</v>
      </c>
      <c r="W77" s="4" t="b">
        <f t="shared" si="8"/>
        <v>1</v>
      </c>
      <c r="X77" s="4" t="b">
        <f t="shared" si="9"/>
        <v>1</v>
      </c>
      <c r="Y77" s="4" t="b">
        <f t="shared" si="10"/>
        <v>0</v>
      </c>
      <c r="Z77" s="3" t="str">
        <f>VLOOKUP(A77,ProductCatalog!$A$1:$BE$181,MATCH(Z$7,ProductCatalog!$A$1:$AR$1,0),0)</f>
        <v xml:space="preserve"> IMEI</v>
      </c>
      <c r="AA77" s="1" t="str">
        <f t="shared" si="11"/>
        <v xml:space="preserve"> </v>
      </c>
      <c r="AB77" s="4" t="str">
        <f t="shared" si="12"/>
        <v>FALSE</v>
      </c>
      <c r="AC77" s="4" t="b">
        <f>IF(ISNUMBER(MATCH(A77,'AEM register'!$C:$C,0)),TRUE,FALSE)</f>
        <v>0</v>
      </c>
    </row>
    <row r="78" spans="1:29" ht="14.25" customHeight="1">
      <c r="A78" s="1" t="str">
        <f>ProductCatalog!A72</f>
        <v>SM-F721B2FEXME</v>
      </c>
      <c r="B78" s="1" t="str">
        <f>VLOOKUP(A78,ProductCatalog!$A$1:$BE$181,MATCH(B$7,ProductCatalog!$A$1:$AR$1,0),0)</f>
        <v xml:space="preserve"> Galaxy Z Flip4 Bespoke Edition</v>
      </c>
      <c r="C78" s="1" t="str">
        <f>VLOOKUP(A78,ProductCatalog!$A$1:$BE$181,MATCH(C$7,ProductCatalog!$A$1:$AR$1,0),0)</f>
        <v>APPROVED</v>
      </c>
      <c r="D78" s="1" t="str">
        <f>VLOOKUP(A78,ProductCatalog!$A$1:$BE$181,MATCH(D$7,ProductCatalog!$A$1:$AR$1,0),0)</f>
        <v>PDP_NOT_AVAILABLE</v>
      </c>
      <c r="E78" s="4" t="str">
        <f t="shared" si="0"/>
        <v>FALSE</v>
      </c>
      <c r="F78" s="4" t="str">
        <f t="shared" si="1"/>
        <v>FALSE</v>
      </c>
      <c r="G78" s="1" t="str">
        <f>VLOOKUP(A78,ProductCatalog!$A$1:$BE$181,MATCH(G$7,ProductCatalog!$A$1:$AR$1,0),0)</f>
        <v>SM-F721B</v>
      </c>
      <c r="H78" s="1" t="str">
        <f>VLOOKUP(A78,ProductCatalog!$A$1:$BE$181,MATCH(H$7,ProductCatalog!$A$1:$AR$1,0),0)</f>
        <v xml:space="preserve"> </v>
      </c>
      <c r="I78" s="1" t="str">
        <f>VLOOKUP(A78,ProductCatalog!$A$1:$BE$181,MATCH(I$7,ProductCatalog!$A$1:$AR$1,0),0)</f>
        <v>false</v>
      </c>
      <c r="J78" s="4" t="b">
        <f t="shared" si="2"/>
        <v>0</v>
      </c>
      <c r="K78" s="1" t="str">
        <f>VLOOKUP(A78,ProductCatalog!$A$1:$BE$181,MATCH(K$7,ProductCatalog!$A$1:$AR$1,0),0)</f>
        <v>false</v>
      </c>
      <c r="L78" s="1" t="str">
        <f t="shared" si="3"/>
        <v>variant</v>
      </c>
      <c r="M78" s="1">
        <f t="shared" si="4"/>
        <v>10</v>
      </c>
      <c r="N78" s="4" t="str">
        <f t="shared" si="5"/>
        <v xml:space="preserve"> </v>
      </c>
      <c r="O78" s="1" t="str">
        <f>VLOOKUP(A78,ProductCatalog!$A$1:$BE$181,MATCH(O$7,ProductCatalog!$A$1:$AR$1,0),0)</f>
        <v>BLACK/NAVY/KHAKI</v>
      </c>
      <c r="P78" s="1" t="str">
        <f>VLOOKUP(A78,ProductCatalog!$A$1:$BE$181,MATCH(P$7,ProductCatalog!$A$1:$AR$1,0),0)</f>
        <v xml:space="preserve"> 256 GB 8GB</v>
      </c>
      <c r="Q78" s="1" t="str">
        <f t="shared" si="6"/>
        <v>SM-F721BBLACK/NAVY/KHAKI 256 GB 8GB</v>
      </c>
      <c r="R78" s="4">
        <f t="shared" si="7"/>
        <v>1</v>
      </c>
      <c r="S78" s="1" t="str">
        <f>VLOOKUP(A78,ProductCatalog!$A$1:$BE$181,MATCH(S$7,ProductCatalog!$A$1:$AR$1,0),0)</f>
        <v xml:space="preserve"> TOP_SKU</v>
      </c>
      <c r="T78" s="1" t="str">
        <f>VLOOKUP(A78,ProductCatalog!$A$1:$BE$181,MATCH(T$7,ProductCatalog!$A$1:$AR$1,0),0)</f>
        <v xml:space="preserve"> CUSTOM</v>
      </c>
      <c r="U78" s="1" t="str">
        <f>VLOOKUP(A78,ProductCatalog!$A$1:$BE$181,MATCH(U$7,ProductCatalog!$A$1:$AR$1,0),0)</f>
        <v xml:space="preserve"> 21</v>
      </c>
      <c r="V78" s="1" t="str">
        <f>VLOOKUP(A78,ProductCatalog!$A$1:$BE$181,MATCH(V$7,ProductCatalog!$A$1:$AR$1,0),0)</f>
        <v xml:space="preserve"> false</v>
      </c>
      <c r="W78" s="4" t="b">
        <f t="shared" si="8"/>
        <v>1</v>
      </c>
      <c r="X78" s="4" t="b">
        <f t="shared" si="9"/>
        <v>1</v>
      </c>
      <c r="Y78" s="4" t="b">
        <f t="shared" si="10"/>
        <v>0</v>
      </c>
      <c r="Z78" s="3" t="str">
        <f>VLOOKUP(A78,ProductCatalog!$A$1:$BE$181,MATCH(Z$7,ProductCatalog!$A$1:$AR$1,0),0)</f>
        <v xml:space="preserve"> IMEI</v>
      </c>
      <c r="AA78" s="1" t="str">
        <f t="shared" si="11"/>
        <v xml:space="preserve"> </v>
      </c>
      <c r="AB78" s="4" t="str">
        <f t="shared" si="12"/>
        <v>FALSE</v>
      </c>
      <c r="AC78" s="4" t="b">
        <f>IF(ISNUMBER(MATCH(A78,'AEM register'!$C:$C,0)),TRUE,FALSE)</f>
        <v>0</v>
      </c>
    </row>
    <row r="79" spans="1:29" ht="14.25" customHeight="1">
      <c r="A79" s="1" t="str">
        <f>ProductCatalog!A73</f>
        <v>SM-F721B2GEXME</v>
      </c>
      <c r="B79" s="1" t="str">
        <f>VLOOKUP(A79,ProductCatalog!$A$1:$BE$181,MATCH(B$7,ProductCatalog!$A$1:$AR$1,0),0)</f>
        <v xml:space="preserve"> Galaxy Z Flip4 Bespoke Edition</v>
      </c>
      <c r="C79" s="1" t="str">
        <f>VLOOKUP(A79,ProductCatalog!$A$1:$BE$181,MATCH(C$7,ProductCatalog!$A$1:$AR$1,0),0)</f>
        <v>APPROVED</v>
      </c>
      <c r="D79" s="1" t="str">
        <f>VLOOKUP(A79,ProductCatalog!$A$1:$BE$181,MATCH(D$7,ProductCatalog!$A$1:$AR$1,0),0)</f>
        <v>PDP_NOT_AVAILABLE</v>
      </c>
      <c r="E79" s="4" t="str">
        <f t="shared" si="0"/>
        <v>FALSE</v>
      </c>
      <c r="F79" s="4" t="str">
        <f t="shared" si="1"/>
        <v>FALSE</v>
      </c>
      <c r="G79" s="1" t="str">
        <f>VLOOKUP(A79,ProductCatalog!$A$1:$BE$181,MATCH(G$7,ProductCatalog!$A$1:$AR$1,0),0)</f>
        <v>SM-F721B</v>
      </c>
      <c r="H79" s="1" t="str">
        <f>VLOOKUP(A79,ProductCatalog!$A$1:$BE$181,MATCH(H$7,ProductCatalog!$A$1:$AR$1,0),0)</f>
        <v xml:space="preserve"> </v>
      </c>
      <c r="I79" s="1" t="str">
        <f>VLOOKUP(A79,ProductCatalog!$A$1:$BE$181,MATCH(I$7,ProductCatalog!$A$1:$AR$1,0),0)</f>
        <v>false</v>
      </c>
      <c r="J79" s="4" t="b">
        <f t="shared" si="2"/>
        <v>0</v>
      </c>
      <c r="K79" s="1" t="str">
        <f>VLOOKUP(A79,ProductCatalog!$A$1:$BE$181,MATCH(K$7,ProductCatalog!$A$1:$AR$1,0),0)</f>
        <v>false</v>
      </c>
      <c r="L79" s="1" t="str">
        <f t="shared" si="3"/>
        <v>variant</v>
      </c>
      <c r="M79" s="1">
        <f t="shared" si="4"/>
        <v>11</v>
      </c>
      <c r="N79" s="4" t="str">
        <f t="shared" si="5"/>
        <v xml:space="preserve"> </v>
      </c>
      <c r="O79" s="1" t="str">
        <f>VLOOKUP(A79,ProductCatalog!$A$1:$BE$181,MATCH(O$7,ProductCatalog!$A$1:$AR$1,0),0)</f>
        <v>BLACK/NAVY/NAVY</v>
      </c>
      <c r="P79" s="1" t="str">
        <f>VLOOKUP(A79,ProductCatalog!$A$1:$BE$181,MATCH(P$7,ProductCatalog!$A$1:$AR$1,0),0)</f>
        <v xml:space="preserve"> 256 GB 8GB</v>
      </c>
      <c r="Q79" s="1" t="str">
        <f t="shared" si="6"/>
        <v>SM-F721BBLACK/NAVY/NAVY 256 GB 8GB</v>
      </c>
      <c r="R79" s="4">
        <f t="shared" si="7"/>
        <v>1</v>
      </c>
      <c r="S79" s="1" t="str">
        <f>VLOOKUP(A79,ProductCatalog!$A$1:$BE$181,MATCH(S$7,ProductCatalog!$A$1:$AR$1,0),0)</f>
        <v xml:space="preserve"> TOP_SKU</v>
      </c>
      <c r="T79" s="1" t="str">
        <f>VLOOKUP(A79,ProductCatalog!$A$1:$BE$181,MATCH(T$7,ProductCatalog!$A$1:$AR$1,0),0)</f>
        <v xml:space="preserve"> CUSTOM</v>
      </c>
      <c r="U79" s="1" t="str">
        <f>VLOOKUP(A79,ProductCatalog!$A$1:$BE$181,MATCH(U$7,ProductCatalog!$A$1:$AR$1,0),0)</f>
        <v xml:space="preserve"> 21</v>
      </c>
      <c r="V79" s="1" t="str">
        <f>VLOOKUP(A79,ProductCatalog!$A$1:$BE$181,MATCH(V$7,ProductCatalog!$A$1:$AR$1,0),0)</f>
        <v xml:space="preserve"> false</v>
      </c>
      <c r="W79" s="4" t="b">
        <f t="shared" si="8"/>
        <v>1</v>
      </c>
      <c r="X79" s="4" t="b">
        <f t="shared" si="9"/>
        <v>1</v>
      </c>
      <c r="Y79" s="4" t="b">
        <f t="shared" si="10"/>
        <v>0</v>
      </c>
      <c r="Z79" s="3" t="str">
        <f>VLOOKUP(A79,ProductCatalog!$A$1:$BE$181,MATCH(Z$7,ProductCatalog!$A$1:$AR$1,0),0)</f>
        <v xml:space="preserve"> IMEI</v>
      </c>
      <c r="AA79" s="1" t="str">
        <f t="shared" si="11"/>
        <v xml:space="preserve"> </v>
      </c>
      <c r="AB79" s="4" t="str">
        <f t="shared" si="12"/>
        <v>FALSE</v>
      </c>
      <c r="AC79" s="4" t="b">
        <f>IF(ISNUMBER(MATCH(A79,'AEM register'!$C:$C,0)),TRUE,FALSE)</f>
        <v>0</v>
      </c>
    </row>
    <row r="80" spans="1:29" ht="14.25" customHeight="1">
      <c r="A80" s="1" t="str">
        <f>ProductCatalog!A74</f>
        <v>SM-F721B2HEXME</v>
      </c>
      <c r="B80" s="1" t="str">
        <f>VLOOKUP(A80,ProductCatalog!$A$1:$BE$181,MATCH(B$7,ProductCatalog!$A$1:$AR$1,0),0)</f>
        <v xml:space="preserve"> Galaxy Z Flip4 Bespoke Edition</v>
      </c>
      <c r="C80" s="1" t="str">
        <f>VLOOKUP(A80,ProductCatalog!$A$1:$BE$181,MATCH(C$7,ProductCatalog!$A$1:$AR$1,0),0)</f>
        <v>APPROVED</v>
      </c>
      <c r="D80" s="1" t="str">
        <f>VLOOKUP(A80,ProductCatalog!$A$1:$BE$181,MATCH(D$7,ProductCatalog!$A$1:$AR$1,0),0)</f>
        <v>PDP_NOT_AVAILABLE</v>
      </c>
      <c r="E80" s="4" t="str">
        <f t="shared" si="0"/>
        <v>FALSE</v>
      </c>
      <c r="F80" s="4" t="str">
        <f t="shared" si="1"/>
        <v>FALSE</v>
      </c>
      <c r="G80" s="1" t="str">
        <f>VLOOKUP(A80,ProductCatalog!$A$1:$BE$181,MATCH(G$7,ProductCatalog!$A$1:$AR$1,0),0)</f>
        <v>SM-F721B</v>
      </c>
      <c r="H80" s="1" t="str">
        <f>VLOOKUP(A80,ProductCatalog!$A$1:$BE$181,MATCH(H$7,ProductCatalog!$A$1:$AR$1,0),0)</f>
        <v xml:space="preserve"> </v>
      </c>
      <c r="I80" s="1" t="str">
        <f>VLOOKUP(A80,ProductCatalog!$A$1:$BE$181,MATCH(I$7,ProductCatalog!$A$1:$AR$1,0),0)</f>
        <v>false</v>
      </c>
      <c r="J80" s="4" t="b">
        <f t="shared" si="2"/>
        <v>0</v>
      </c>
      <c r="K80" s="1" t="str">
        <f>VLOOKUP(A80,ProductCatalog!$A$1:$BE$181,MATCH(K$7,ProductCatalog!$A$1:$AR$1,0),0)</f>
        <v>false</v>
      </c>
      <c r="L80" s="1" t="str">
        <f t="shared" si="3"/>
        <v>variant</v>
      </c>
      <c r="M80" s="1">
        <f t="shared" si="4"/>
        <v>12</v>
      </c>
      <c r="N80" s="4" t="str">
        <f t="shared" si="5"/>
        <v xml:space="preserve"> </v>
      </c>
      <c r="O80" s="1" t="str">
        <f>VLOOKUP(A80,ProductCatalog!$A$1:$BE$181,MATCH(O$7,ProductCatalog!$A$1:$AR$1,0),0)</f>
        <v>BLACK/NAVY/RED</v>
      </c>
      <c r="P80" s="1" t="str">
        <f>VLOOKUP(A80,ProductCatalog!$A$1:$BE$181,MATCH(P$7,ProductCatalog!$A$1:$AR$1,0),0)</f>
        <v xml:space="preserve"> 256 GB 8GB</v>
      </c>
      <c r="Q80" s="1" t="str">
        <f t="shared" si="6"/>
        <v>SM-F721BBLACK/NAVY/RED 256 GB 8GB</v>
      </c>
      <c r="R80" s="4">
        <f t="shared" si="7"/>
        <v>1</v>
      </c>
      <c r="S80" s="1" t="str">
        <f>VLOOKUP(A80,ProductCatalog!$A$1:$BE$181,MATCH(S$7,ProductCatalog!$A$1:$AR$1,0),0)</f>
        <v xml:space="preserve"> TOP_SKU</v>
      </c>
      <c r="T80" s="1" t="str">
        <f>VLOOKUP(A80,ProductCatalog!$A$1:$BE$181,MATCH(T$7,ProductCatalog!$A$1:$AR$1,0),0)</f>
        <v xml:space="preserve"> CUSTOM</v>
      </c>
      <c r="U80" s="1" t="str">
        <f>VLOOKUP(A80,ProductCatalog!$A$1:$BE$181,MATCH(U$7,ProductCatalog!$A$1:$AR$1,0),0)</f>
        <v xml:space="preserve"> 21</v>
      </c>
      <c r="V80" s="1" t="str">
        <f>VLOOKUP(A80,ProductCatalog!$A$1:$BE$181,MATCH(V$7,ProductCatalog!$A$1:$AR$1,0),0)</f>
        <v xml:space="preserve"> false</v>
      </c>
      <c r="W80" s="4" t="b">
        <f t="shared" si="8"/>
        <v>1</v>
      </c>
      <c r="X80" s="4" t="b">
        <f t="shared" si="9"/>
        <v>1</v>
      </c>
      <c r="Y80" s="4" t="b">
        <f t="shared" si="10"/>
        <v>0</v>
      </c>
      <c r="Z80" s="3" t="str">
        <f>VLOOKUP(A80,ProductCatalog!$A$1:$BE$181,MATCH(Z$7,ProductCatalog!$A$1:$AR$1,0),0)</f>
        <v xml:space="preserve"> IMEI</v>
      </c>
      <c r="AA80" s="1" t="str">
        <f t="shared" si="11"/>
        <v xml:space="preserve"> </v>
      </c>
      <c r="AB80" s="4" t="str">
        <f t="shared" si="12"/>
        <v>FALSE</v>
      </c>
      <c r="AC80" s="4" t="b">
        <f>IF(ISNUMBER(MATCH(A80,'AEM register'!$C:$C,0)),TRUE,FALSE)</f>
        <v>0</v>
      </c>
    </row>
    <row r="81" spans="1:29" ht="14.25" customHeight="1">
      <c r="A81" s="1" t="str">
        <f>ProductCatalog!A75</f>
        <v>SM-F721B2IEXME</v>
      </c>
      <c r="B81" s="1" t="str">
        <f>VLOOKUP(A81,ProductCatalog!$A$1:$BE$181,MATCH(B$7,ProductCatalog!$A$1:$AR$1,0),0)</f>
        <v xml:space="preserve"> Galaxy Z Flip4 Bespoke Edition</v>
      </c>
      <c r="C81" s="1" t="str">
        <f>VLOOKUP(A81,ProductCatalog!$A$1:$BE$181,MATCH(C$7,ProductCatalog!$A$1:$AR$1,0),0)</f>
        <v>APPROVED</v>
      </c>
      <c r="D81" s="1" t="str">
        <f>VLOOKUP(A81,ProductCatalog!$A$1:$BE$181,MATCH(D$7,ProductCatalog!$A$1:$AR$1,0),0)</f>
        <v>PDP_NOT_AVAILABLE</v>
      </c>
      <c r="E81" s="4" t="str">
        <f t="shared" si="0"/>
        <v>FALSE</v>
      </c>
      <c r="F81" s="4" t="str">
        <f t="shared" si="1"/>
        <v>FALSE</v>
      </c>
      <c r="G81" s="1" t="str">
        <f>VLOOKUP(A81,ProductCatalog!$A$1:$BE$181,MATCH(G$7,ProductCatalog!$A$1:$AR$1,0),0)</f>
        <v>SM-F721B</v>
      </c>
      <c r="H81" s="1" t="str">
        <f>VLOOKUP(A81,ProductCatalog!$A$1:$BE$181,MATCH(H$7,ProductCatalog!$A$1:$AR$1,0),0)</f>
        <v xml:space="preserve"> </v>
      </c>
      <c r="I81" s="1" t="str">
        <f>VLOOKUP(A81,ProductCatalog!$A$1:$BE$181,MATCH(I$7,ProductCatalog!$A$1:$AR$1,0),0)</f>
        <v>false</v>
      </c>
      <c r="J81" s="4" t="b">
        <f t="shared" si="2"/>
        <v>0</v>
      </c>
      <c r="K81" s="1" t="str">
        <f>VLOOKUP(A81,ProductCatalog!$A$1:$BE$181,MATCH(K$7,ProductCatalog!$A$1:$AR$1,0),0)</f>
        <v>false</v>
      </c>
      <c r="L81" s="1" t="str">
        <f t="shared" si="3"/>
        <v>variant</v>
      </c>
      <c r="M81" s="1">
        <f t="shared" si="4"/>
        <v>13</v>
      </c>
      <c r="N81" s="4" t="str">
        <f t="shared" si="5"/>
        <v xml:space="preserve"> </v>
      </c>
      <c r="O81" s="1" t="str">
        <f>VLOOKUP(A81,ProductCatalog!$A$1:$BE$181,MATCH(O$7,ProductCatalog!$A$1:$AR$1,0),0)</f>
        <v>BLACK/NAVY/WHITE</v>
      </c>
      <c r="P81" s="1" t="str">
        <f>VLOOKUP(A81,ProductCatalog!$A$1:$BE$181,MATCH(P$7,ProductCatalog!$A$1:$AR$1,0),0)</f>
        <v xml:space="preserve"> 256 GB 8GB</v>
      </c>
      <c r="Q81" s="1" t="str">
        <f t="shared" si="6"/>
        <v>SM-F721BBLACK/NAVY/WHITE 256 GB 8GB</v>
      </c>
      <c r="R81" s="4">
        <f t="shared" si="7"/>
        <v>1</v>
      </c>
      <c r="S81" s="1" t="str">
        <f>VLOOKUP(A81,ProductCatalog!$A$1:$BE$181,MATCH(S$7,ProductCatalog!$A$1:$AR$1,0),0)</f>
        <v xml:space="preserve"> TOP_SKU</v>
      </c>
      <c r="T81" s="1" t="str">
        <f>VLOOKUP(A81,ProductCatalog!$A$1:$BE$181,MATCH(T$7,ProductCatalog!$A$1:$AR$1,0),0)</f>
        <v xml:space="preserve"> CUSTOM</v>
      </c>
      <c r="U81" s="1" t="str">
        <f>VLOOKUP(A81,ProductCatalog!$A$1:$BE$181,MATCH(U$7,ProductCatalog!$A$1:$AR$1,0),0)</f>
        <v xml:space="preserve"> 21</v>
      </c>
      <c r="V81" s="1" t="str">
        <f>VLOOKUP(A81,ProductCatalog!$A$1:$BE$181,MATCH(V$7,ProductCatalog!$A$1:$AR$1,0),0)</f>
        <v xml:space="preserve"> false</v>
      </c>
      <c r="W81" s="4" t="b">
        <f t="shared" si="8"/>
        <v>1</v>
      </c>
      <c r="X81" s="4" t="b">
        <f t="shared" si="9"/>
        <v>1</v>
      </c>
      <c r="Y81" s="4" t="b">
        <f t="shared" si="10"/>
        <v>0</v>
      </c>
      <c r="Z81" s="3" t="str">
        <f>VLOOKUP(A81,ProductCatalog!$A$1:$BE$181,MATCH(Z$7,ProductCatalog!$A$1:$AR$1,0),0)</f>
        <v xml:space="preserve"> IMEI</v>
      </c>
      <c r="AA81" s="1" t="str">
        <f t="shared" si="11"/>
        <v xml:space="preserve"> </v>
      </c>
      <c r="AB81" s="4" t="str">
        <f t="shared" si="12"/>
        <v>FALSE</v>
      </c>
      <c r="AC81" s="4" t="b">
        <f>IF(ISNUMBER(MATCH(A81,'AEM register'!$C:$C,0)),TRUE,FALSE)</f>
        <v>0</v>
      </c>
    </row>
    <row r="82" spans="1:29" ht="14.25" customHeight="1">
      <c r="A82" s="1" t="str">
        <f>ProductCatalog!A76</f>
        <v>SM-F721B2JEXME</v>
      </c>
      <c r="B82" s="1" t="str">
        <f>VLOOKUP(A82,ProductCatalog!$A$1:$BE$181,MATCH(B$7,ProductCatalog!$A$1:$AR$1,0),0)</f>
        <v xml:space="preserve"> Galaxy Z Flip4 Bespoke Edition</v>
      </c>
      <c r="C82" s="1" t="str">
        <f>VLOOKUP(A82,ProductCatalog!$A$1:$BE$181,MATCH(C$7,ProductCatalog!$A$1:$AR$1,0),0)</f>
        <v>APPROVED</v>
      </c>
      <c r="D82" s="1" t="str">
        <f>VLOOKUP(A82,ProductCatalog!$A$1:$BE$181,MATCH(D$7,ProductCatalog!$A$1:$AR$1,0),0)</f>
        <v>PDP_NOT_AVAILABLE</v>
      </c>
      <c r="E82" s="4" t="str">
        <f t="shared" si="0"/>
        <v>FALSE</v>
      </c>
      <c r="F82" s="4" t="str">
        <f t="shared" si="1"/>
        <v>FALSE</v>
      </c>
      <c r="G82" s="1" t="str">
        <f>VLOOKUP(A82,ProductCatalog!$A$1:$BE$181,MATCH(G$7,ProductCatalog!$A$1:$AR$1,0),0)</f>
        <v>SM-F721B</v>
      </c>
      <c r="H82" s="1" t="str">
        <f>VLOOKUP(A82,ProductCatalog!$A$1:$BE$181,MATCH(H$7,ProductCatalog!$A$1:$AR$1,0),0)</f>
        <v xml:space="preserve"> </v>
      </c>
      <c r="I82" s="1" t="str">
        <f>VLOOKUP(A82,ProductCatalog!$A$1:$BE$181,MATCH(I$7,ProductCatalog!$A$1:$AR$1,0),0)</f>
        <v>false</v>
      </c>
      <c r="J82" s="4" t="b">
        <f t="shared" si="2"/>
        <v>0</v>
      </c>
      <c r="K82" s="1" t="str">
        <f>VLOOKUP(A82,ProductCatalog!$A$1:$BE$181,MATCH(K$7,ProductCatalog!$A$1:$AR$1,0),0)</f>
        <v>false</v>
      </c>
      <c r="L82" s="1" t="str">
        <f t="shared" si="3"/>
        <v>variant</v>
      </c>
      <c r="M82" s="1">
        <f t="shared" si="4"/>
        <v>14</v>
      </c>
      <c r="N82" s="4" t="str">
        <f t="shared" si="5"/>
        <v xml:space="preserve"> </v>
      </c>
      <c r="O82" s="1" t="str">
        <f>VLOOKUP(A82,ProductCatalog!$A$1:$BE$181,MATCH(O$7,ProductCatalog!$A$1:$AR$1,0),0)</f>
        <v>BLACK/NAVY/YELLOW</v>
      </c>
      <c r="P82" s="1" t="str">
        <f>VLOOKUP(A82,ProductCatalog!$A$1:$BE$181,MATCH(P$7,ProductCatalog!$A$1:$AR$1,0),0)</f>
        <v xml:space="preserve"> 256 GB 8GB</v>
      </c>
      <c r="Q82" s="1" t="str">
        <f t="shared" si="6"/>
        <v>SM-F721BBLACK/NAVY/YELLOW 256 GB 8GB</v>
      </c>
      <c r="R82" s="4">
        <f t="shared" si="7"/>
        <v>1</v>
      </c>
      <c r="S82" s="1" t="str">
        <f>VLOOKUP(A82,ProductCatalog!$A$1:$BE$181,MATCH(S$7,ProductCatalog!$A$1:$AR$1,0),0)</f>
        <v xml:space="preserve"> TOP_SKU</v>
      </c>
      <c r="T82" s="1" t="str">
        <f>VLOOKUP(A82,ProductCatalog!$A$1:$BE$181,MATCH(T$7,ProductCatalog!$A$1:$AR$1,0),0)</f>
        <v xml:space="preserve"> CUSTOM</v>
      </c>
      <c r="U82" s="1" t="str">
        <f>VLOOKUP(A82,ProductCatalog!$A$1:$BE$181,MATCH(U$7,ProductCatalog!$A$1:$AR$1,0),0)</f>
        <v xml:space="preserve"> 21</v>
      </c>
      <c r="V82" s="1" t="str">
        <f>VLOOKUP(A82,ProductCatalog!$A$1:$BE$181,MATCH(V$7,ProductCatalog!$A$1:$AR$1,0),0)</f>
        <v xml:space="preserve"> false</v>
      </c>
      <c r="W82" s="4" t="b">
        <f t="shared" si="8"/>
        <v>1</v>
      </c>
      <c r="X82" s="4" t="b">
        <f t="shared" si="9"/>
        <v>1</v>
      </c>
      <c r="Y82" s="4" t="b">
        <f t="shared" si="10"/>
        <v>0</v>
      </c>
      <c r="Z82" s="3" t="str">
        <f>VLOOKUP(A82,ProductCatalog!$A$1:$BE$181,MATCH(Z$7,ProductCatalog!$A$1:$AR$1,0),0)</f>
        <v xml:space="preserve"> IMEI</v>
      </c>
      <c r="AA82" s="1" t="str">
        <f t="shared" si="11"/>
        <v xml:space="preserve"> </v>
      </c>
      <c r="AB82" s="4" t="str">
        <f t="shared" si="12"/>
        <v>FALSE</v>
      </c>
      <c r="AC82" s="4" t="b">
        <f>IF(ISNUMBER(MATCH(A82,'AEM register'!$C:$C,0)),TRUE,FALSE)</f>
        <v>0</v>
      </c>
    </row>
    <row r="83" spans="1:29" ht="14.25" customHeight="1">
      <c r="A83" s="1" t="str">
        <f>ProductCatalog!A77</f>
        <v>SM-F721B2KEXME</v>
      </c>
      <c r="B83" s="1" t="str">
        <f>VLOOKUP(A83,ProductCatalog!$A$1:$BE$181,MATCH(B$7,ProductCatalog!$A$1:$AR$1,0),0)</f>
        <v xml:space="preserve"> Galaxy Flip 4 with Red front cover</v>
      </c>
      <c r="C83" s="1" t="str">
        <f>VLOOKUP(A83,ProductCatalog!$A$1:$BE$181,MATCH(C$7,ProductCatalog!$A$1:$AR$1,0),0)</f>
        <v>APPROVED</v>
      </c>
      <c r="D83" s="1" t="str">
        <f>VLOOKUP(A83,ProductCatalog!$A$1:$BE$181,MATCH(D$7,ProductCatalog!$A$1:$AR$1,0),0)</f>
        <v>PDP_NOT_AVAILABLE</v>
      </c>
      <c r="E83" s="4" t="str">
        <f t="shared" si="0"/>
        <v>FALSE</v>
      </c>
      <c r="F83" s="4" t="str">
        <f t="shared" si="1"/>
        <v>FALSE</v>
      </c>
      <c r="G83" s="1" t="str">
        <f>VLOOKUP(A83,ProductCatalog!$A$1:$BE$181,MATCH(G$7,ProductCatalog!$A$1:$AR$1,0),0)</f>
        <v>SM-F721B</v>
      </c>
      <c r="H83" s="1" t="str">
        <f>VLOOKUP(A83,ProductCatalog!$A$1:$BE$181,MATCH(H$7,ProductCatalog!$A$1:$AR$1,0),0)</f>
        <v xml:space="preserve"> </v>
      </c>
      <c r="I83" s="1" t="str">
        <f>VLOOKUP(A83,ProductCatalog!$A$1:$BE$181,MATCH(I$7,ProductCatalog!$A$1:$AR$1,0),0)</f>
        <v>false</v>
      </c>
      <c r="J83" s="4" t="b">
        <f t="shared" si="2"/>
        <v>0</v>
      </c>
      <c r="K83" s="1" t="str">
        <f>VLOOKUP(A83,ProductCatalog!$A$1:$BE$181,MATCH(K$7,ProductCatalog!$A$1:$AR$1,0),0)</f>
        <v>false</v>
      </c>
      <c r="L83" s="1" t="str">
        <f t="shared" si="3"/>
        <v>variant</v>
      </c>
      <c r="M83" s="1">
        <f t="shared" si="4"/>
        <v>15</v>
      </c>
      <c r="N83" s="4" t="str">
        <f t="shared" si="5"/>
        <v xml:space="preserve"> </v>
      </c>
      <c r="O83" s="1" t="str">
        <f>VLOOKUP(A83,ProductCatalog!$A$1:$BE$181,MATCH(O$7,ProductCatalog!$A$1:$AR$1,0),0)</f>
        <v>BLACK/RED/KHAKI</v>
      </c>
      <c r="P83" s="1" t="str">
        <f>VLOOKUP(A83,ProductCatalog!$A$1:$BE$181,MATCH(P$7,ProductCatalog!$A$1:$AR$1,0),0)</f>
        <v xml:space="preserve"> 256 GB 8GB</v>
      </c>
      <c r="Q83" s="1" t="str">
        <f t="shared" si="6"/>
        <v>SM-F721BBLACK/RED/KHAKI 256 GB 8GB</v>
      </c>
      <c r="R83" s="4">
        <f t="shared" si="7"/>
        <v>1</v>
      </c>
      <c r="S83" s="1" t="str">
        <f>VLOOKUP(A83,ProductCatalog!$A$1:$BE$181,MATCH(S$7,ProductCatalog!$A$1:$AR$1,0),0)</f>
        <v xml:space="preserve"> TOP_SKU</v>
      </c>
      <c r="T83" s="1" t="str">
        <f>VLOOKUP(A83,ProductCatalog!$A$1:$BE$181,MATCH(T$7,ProductCatalog!$A$1:$AR$1,0),0)</f>
        <v xml:space="preserve"> CUSTOM</v>
      </c>
      <c r="U83" s="1" t="str">
        <f>VLOOKUP(A83,ProductCatalog!$A$1:$BE$181,MATCH(U$7,ProductCatalog!$A$1:$AR$1,0),0)</f>
        <v xml:space="preserve"> 21</v>
      </c>
      <c r="V83" s="1" t="str">
        <f>VLOOKUP(A83,ProductCatalog!$A$1:$BE$181,MATCH(V$7,ProductCatalog!$A$1:$AR$1,0),0)</f>
        <v xml:space="preserve"> false</v>
      </c>
      <c r="W83" s="4" t="b">
        <f t="shared" si="8"/>
        <v>1</v>
      </c>
      <c r="X83" s="4" t="b">
        <f t="shared" si="9"/>
        <v>1</v>
      </c>
      <c r="Y83" s="4" t="b">
        <f t="shared" si="10"/>
        <v>0</v>
      </c>
      <c r="Z83" s="3" t="str">
        <f>VLOOKUP(A83,ProductCatalog!$A$1:$BE$181,MATCH(Z$7,ProductCatalog!$A$1:$AR$1,0),0)</f>
        <v xml:space="preserve"> IMEI</v>
      </c>
      <c r="AA83" s="1" t="str">
        <f t="shared" si="11"/>
        <v xml:space="preserve"> </v>
      </c>
      <c r="AB83" s="4" t="str">
        <f t="shared" si="12"/>
        <v>FALSE</v>
      </c>
      <c r="AC83" s="4" t="b">
        <f>IF(ISNUMBER(MATCH(A83,'AEM register'!$C:$C,0)),TRUE,FALSE)</f>
        <v>0</v>
      </c>
    </row>
    <row r="84" spans="1:29" ht="14.25" customHeight="1">
      <c r="A84" s="1" t="str">
        <f>ProductCatalog!A78</f>
        <v>SM-F721B2LEXME</v>
      </c>
      <c r="B84" s="1" t="str">
        <f>VLOOKUP(A84,ProductCatalog!$A$1:$BE$181,MATCH(B$7,ProductCatalog!$A$1:$AR$1,0),0)</f>
        <v xml:space="preserve"> Galaxy Flip 4 with Red front cover</v>
      </c>
      <c r="C84" s="1" t="str">
        <f>VLOOKUP(A84,ProductCatalog!$A$1:$BE$181,MATCH(C$7,ProductCatalog!$A$1:$AR$1,0),0)</f>
        <v>APPROVED</v>
      </c>
      <c r="D84" s="1" t="str">
        <f>VLOOKUP(A84,ProductCatalog!$A$1:$BE$181,MATCH(D$7,ProductCatalog!$A$1:$AR$1,0),0)</f>
        <v>PDP_NOT_AVAILABLE</v>
      </c>
      <c r="E84" s="4" t="str">
        <f t="shared" si="0"/>
        <v>FALSE</v>
      </c>
      <c r="F84" s="4" t="str">
        <f t="shared" si="1"/>
        <v>FALSE</v>
      </c>
      <c r="G84" s="1" t="str">
        <f>VLOOKUP(A84,ProductCatalog!$A$1:$BE$181,MATCH(G$7,ProductCatalog!$A$1:$AR$1,0),0)</f>
        <v>SM-F721B</v>
      </c>
      <c r="H84" s="1" t="str">
        <f>VLOOKUP(A84,ProductCatalog!$A$1:$BE$181,MATCH(H$7,ProductCatalog!$A$1:$AR$1,0),0)</f>
        <v xml:space="preserve"> </v>
      </c>
      <c r="I84" s="1" t="str">
        <f>VLOOKUP(A84,ProductCatalog!$A$1:$BE$181,MATCH(I$7,ProductCatalog!$A$1:$AR$1,0),0)</f>
        <v>false</v>
      </c>
      <c r="J84" s="4" t="b">
        <f t="shared" si="2"/>
        <v>0</v>
      </c>
      <c r="K84" s="1" t="str">
        <f>VLOOKUP(A84,ProductCatalog!$A$1:$BE$181,MATCH(K$7,ProductCatalog!$A$1:$AR$1,0),0)</f>
        <v>false</v>
      </c>
      <c r="L84" s="1" t="str">
        <f t="shared" si="3"/>
        <v>variant</v>
      </c>
      <c r="M84" s="1">
        <f t="shared" si="4"/>
        <v>16</v>
      </c>
      <c r="N84" s="4" t="str">
        <f t="shared" si="5"/>
        <v xml:space="preserve"> </v>
      </c>
      <c r="O84" s="1" t="str">
        <f>VLOOKUP(A84,ProductCatalog!$A$1:$BE$181,MATCH(O$7,ProductCatalog!$A$1:$AR$1,0),0)</f>
        <v>BLACK/RED/NAVY</v>
      </c>
      <c r="P84" s="1" t="str">
        <f>VLOOKUP(A84,ProductCatalog!$A$1:$BE$181,MATCH(P$7,ProductCatalog!$A$1:$AR$1,0),0)</f>
        <v xml:space="preserve"> 256 GB 8GB</v>
      </c>
      <c r="Q84" s="1" t="str">
        <f t="shared" si="6"/>
        <v>SM-F721BBLACK/RED/NAVY 256 GB 8GB</v>
      </c>
      <c r="R84" s="4">
        <f t="shared" si="7"/>
        <v>1</v>
      </c>
      <c r="S84" s="1" t="str">
        <f>VLOOKUP(A84,ProductCatalog!$A$1:$BE$181,MATCH(S$7,ProductCatalog!$A$1:$AR$1,0),0)</f>
        <v xml:space="preserve"> TOP_SKU</v>
      </c>
      <c r="T84" s="1" t="str">
        <f>VLOOKUP(A84,ProductCatalog!$A$1:$BE$181,MATCH(T$7,ProductCatalog!$A$1:$AR$1,0),0)</f>
        <v xml:space="preserve"> CUSTOM</v>
      </c>
      <c r="U84" s="1" t="str">
        <f>VLOOKUP(A84,ProductCatalog!$A$1:$BE$181,MATCH(U$7,ProductCatalog!$A$1:$AR$1,0),0)</f>
        <v xml:space="preserve"> 21</v>
      </c>
      <c r="V84" s="1" t="str">
        <f>VLOOKUP(A84,ProductCatalog!$A$1:$BE$181,MATCH(V$7,ProductCatalog!$A$1:$AR$1,0),0)</f>
        <v xml:space="preserve"> false</v>
      </c>
      <c r="W84" s="4" t="b">
        <f t="shared" si="8"/>
        <v>1</v>
      </c>
      <c r="X84" s="4" t="b">
        <f t="shared" si="9"/>
        <v>1</v>
      </c>
      <c r="Y84" s="4" t="b">
        <f t="shared" si="10"/>
        <v>0</v>
      </c>
      <c r="Z84" s="3" t="str">
        <f>VLOOKUP(A84,ProductCatalog!$A$1:$BE$181,MATCH(Z$7,ProductCatalog!$A$1:$AR$1,0),0)</f>
        <v xml:space="preserve"> IMEI</v>
      </c>
      <c r="AA84" s="1" t="str">
        <f t="shared" si="11"/>
        <v xml:space="preserve"> </v>
      </c>
      <c r="AB84" s="4" t="str">
        <f t="shared" si="12"/>
        <v>FALSE</v>
      </c>
      <c r="AC84" s="4" t="b">
        <f>IF(ISNUMBER(MATCH(A84,'AEM register'!$C:$C,0)),TRUE,FALSE)</f>
        <v>0</v>
      </c>
    </row>
    <row r="85" spans="1:29" ht="14.25" customHeight="1">
      <c r="A85" s="1" t="str">
        <f>ProductCatalog!A79</f>
        <v>SM-F721B2MEXME</v>
      </c>
      <c r="B85" s="1" t="str">
        <f>VLOOKUP(A85,ProductCatalog!$A$1:$BE$181,MATCH(B$7,ProductCatalog!$A$1:$AR$1,0),0)</f>
        <v xml:space="preserve"> Galaxy Flip 4 with Red front cover</v>
      </c>
      <c r="C85" s="1" t="str">
        <f>VLOOKUP(A85,ProductCatalog!$A$1:$BE$181,MATCH(C$7,ProductCatalog!$A$1:$AR$1,0),0)</f>
        <v>APPROVED</v>
      </c>
      <c r="D85" s="1" t="str">
        <f>VLOOKUP(A85,ProductCatalog!$A$1:$BE$181,MATCH(D$7,ProductCatalog!$A$1:$AR$1,0),0)</f>
        <v>PDP_NOT_AVAILABLE</v>
      </c>
      <c r="E85" s="4" t="str">
        <f t="shared" si="0"/>
        <v>FALSE</v>
      </c>
      <c r="F85" s="4" t="str">
        <f t="shared" si="1"/>
        <v>FALSE</v>
      </c>
      <c r="G85" s="1" t="str">
        <f>VLOOKUP(A85,ProductCatalog!$A$1:$BE$181,MATCH(G$7,ProductCatalog!$A$1:$AR$1,0),0)</f>
        <v>SM-F721B</v>
      </c>
      <c r="H85" s="1" t="str">
        <f>VLOOKUP(A85,ProductCatalog!$A$1:$BE$181,MATCH(H$7,ProductCatalog!$A$1:$AR$1,0),0)</f>
        <v xml:space="preserve"> </v>
      </c>
      <c r="I85" s="1" t="str">
        <f>VLOOKUP(A85,ProductCatalog!$A$1:$BE$181,MATCH(I$7,ProductCatalog!$A$1:$AR$1,0),0)</f>
        <v>false</v>
      </c>
      <c r="J85" s="4" t="b">
        <f t="shared" si="2"/>
        <v>0</v>
      </c>
      <c r="K85" s="1" t="str">
        <f>VLOOKUP(A85,ProductCatalog!$A$1:$BE$181,MATCH(K$7,ProductCatalog!$A$1:$AR$1,0),0)</f>
        <v>false</v>
      </c>
      <c r="L85" s="1" t="str">
        <f t="shared" si="3"/>
        <v>variant</v>
      </c>
      <c r="M85" s="1">
        <f t="shared" si="4"/>
        <v>17</v>
      </c>
      <c r="N85" s="4" t="str">
        <f t="shared" si="5"/>
        <v xml:space="preserve"> </v>
      </c>
      <c r="O85" s="1" t="str">
        <f>VLOOKUP(A85,ProductCatalog!$A$1:$BE$181,MATCH(O$7,ProductCatalog!$A$1:$AR$1,0),0)</f>
        <v>BLACK/RED/RED</v>
      </c>
      <c r="P85" s="1" t="str">
        <f>VLOOKUP(A85,ProductCatalog!$A$1:$BE$181,MATCH(P$7,ProductCatalog!$A$1:$AR$1,0),0)</f>
        <v xml:space="preserve"> 256 GB 8GB</v>
      </c>
      <c r="Q85" s="1" t="str">
        <f t="shared" si="6"/>
        <v>SM-F721BBLACK/RED/RED 256 GB 8GB</v>
      </c>
      <c r="R85" s="4">
        <f t="shared" si="7"/>
        <v>1</v>
      </c>
      <c r="S85" s="1" t="str">
        <f>VLOOKUP(A85,ProductCatalog!$A$1:$BE$181,MATCH(S$7,ProductCatalog!$A$1:$AR$1,0),0)</f>
        <v xml:space="preserve"> TOP_SKU</v>
      </c>
      <c r="T85" s="1" t="str">
        <f>VLOOKUP(A85,ProductCatalog!$A$1:$BE$181,MATCH(T$7,ProductCatalog!$A$1:$AR$1,0),0)</f>
        <v xml:space="preserve"> CUSTOM</v>
      </c>
      <c r="U85" s="1" t="str">
        <f>VLOOKUP(A85,ProductCatalog!$A$1:$BE$181,MATCH(U$7,ProductCatalog!$A$1:$AR$1,0),0)</f>
        <v xml:space="preserve"> 21</v>
      </c>
      <c r="V85" s="1" t="str">
        <f>VLOOKUP(A85,ProductCatalog!$A$1:$BE$181,MATCH(V$7,ProductCatalog!$A$1:$AR$1,0),0)</f>
        <v xml:space="preserve"> false</v>
      </c>
      <c r="W85" s="4" t="b">
        <f t="shared" si="8"/>
        <v>1</v>
      </c>
      <c r="X85" s="4" t="b">
        <f t="shared" si="9"/>
        <v>1</v>
      </c>
      <c r="Y85" s="4" t="b">
        <f t="shared" si="10"/>
        <v>0</v>
      </c>
      <c r="Z85" s="3" t="str">
        <f>VLOOKUP(A85,ProductCatalog!$A$1:$BE$181,MATCH(Z$7,ProductCatalog!$A$1:$AR$1,0),0)</f>
        <v xml:space="preserve"> IMEI</v>
      </c>
      <c r="AA85" s="1" t="str">
        <f t="shared" si="11"/>
        <v xml:space="preserve"> </v>
      </c>
      <c r="AB85" s="4" t="str">
        <f t="shared" si="12"/>
        <v>FALSE</v>
      </c>
      <c r="AC85" s="4" t="b">
        <f>IF(ISNUMBER(MATCH(A85,'AEM register'!$C:$C,0)),TRUE,FALSE)</f>
        <v>0</v>
      </c>
    </row>
    <row r="86" spans="1:29" ht="14.25" customHeight="1">
      <c r="A86" s="1" t="str">
        <f>ProductCatalog!A80</f>
        <v>SM-F721B2NEXME</v>
      </c>
      <c r="B86" s="1" t="str">
        <f>VLOOKUP(A86,ProductCatalog!$A$1:$BE$181,MATCH(B$7,ProductCatalog!$A$1:$AR$1,0),0)</f>
        <v xml:space="preserve"> Galaxy Flip 4 with Red front cover</v>
      </c>
      <c r="C86" s="1" t="str">
        <f>VLOOKUP(A86,ProductCatalog!$A$1:$BE$181,MATCH(C$7,ProductCatalog!$A$1:$AR$1,0),0)</f>
        <v>APPROVED</v>
      </c>
      <c r="D86" s="1" t="str">
        <f>VLOOKUP(A86,ProductCatalog!$A$1:$BE$181,MATCH(D$7,ProductCatalog!$A$1:$AR$1,0),0)</f>
        <v>PDP_NOT_AVAILABLE</v>
      </c>
      <c r="E86" s="4" t="str">
        <f t="shared" si="0"/>
        <v>FALSE</v>
      </c>
      <c r="F86" s="4" t="str">
        <f t="shared" si="1"/>
        <v>FALSE</v>
      </c>
      <c r="G86" s="1" t="str">
        <f>VLOOKUP(A86,ProductCatalog!$A$1:$BE$181,MATCH(G$7,ProductCatalog!$A$1:$AR$1,0),0)</f>
        <v>SM-F721B</v>
      </c>
      <c r="H86" s="1" t="str">
        <f>VLOOKUP(A86,ProductCatalog!$A$1:$BE$181,MATCH(H$7,ProductCatalog!$A$1:$AR$1,0),0)</f>
        <v xml:space="preserve"> </v>
      </c>
      <c r="I86" s="1" t="str">
        <f>VLOOKUP(A86,ProductCatalog!$A$1:$BE$181,MATCH(I$7,ProductCatalog!$A$1:$AR$1,0),0)</f>
        <v>false</v>
      </c>
      <c r="J86" s="4" t="b">
        <f t="shared" si="2"/>
        <v>0</v>
      </c>
      <c r="K86" s="1" t="str">
        <f>VLOOKUP(A86,ProductCatalog!$A$1:$BE$181,MATCH(K$7,ProductCatalog!$A$1:$AR$1,0),0)</f>
        <v>false</v>
      </c>
      <c r="L86" s="1" t="str">
        <f t="shared" si="3"/>
        <v>variant</v>
      </c>
      <c r="M86" s="1">
        <f t="shared" si="4"/>
        <v>18</v>
      </c>
      <c r="N86" s="4" t="str">
        <f t="shared" si="5"/>
        <v xml:space="preserve"> </v>
      </c>
      <c r="O86" s="1" t="str">
        <f>VLOOKUP(A86,ProductCatalog!$A$1:$BE$181,MATCH(O$7,ProductCatalog!$A$1:$AR$1,0),0)</f>
        <v>BLACK/RED/WHITE</v>
      </c>
      <c r="P86" s="1" t="str">
        <f>VLOOKUP(A86,ProductCatalog!$A$1:$BE$181,MATCH(P$7,ProductCatalog!$A$1:$AR$1,0),0)</f>
        <v xml:space="preserve"> 256 GB 8GB</v>
      </c>
      <c r="Q86" s="1" t="str">
        <f t="shared" si="6"/>
        <v>SM-F721BBLACK/RED/WHITE 256 GB 8GB</v>
      </c>
      <c r="R86" s="4">
        <f t="shared" si="7"/>
        <v>1</v>
      </c>
      <c r="S86" s="1" t="str">
        <f>VLOOKUP(A86,ProductCatalog!$A$1:$BE$181,MATCH(S$7,ProductCatalog!$A$1:$AR$1,0),0)</f>
        <v xml:space="preserve"> TOP_SKU</v>
      </c>
      <c r="T86" s="1" t="str">
        <f>VLOOKUP(A86,ProductCatalog!$A$1:$BE$181,MATCH(T$7,ProductCatalog!$A$1:$AR$1,0),0)</f>
        <v xml:space="preserve"> CUSTOM</v>
      </c>
      <c r="U86" s="1" t="str">
        <f>VLOOKUP(A86,ProductCatalog!$A$1:$BE$181,MATCH(U$7,ProductCatalog!$A$1:$AR$1,0),0)</f>
        <v xml:space="preserve"> 21</v>
      </c>
      <c r="V86" s="1" t="str">
        <f>VLOOKUP(A86,ProductCatalog!$A$1:$BE$181,MATCH(V$7,ProductCatalog!$A$1:$AR$1,0),0)</f>
        <v xml:space="preserve"> false</v>
      </c>
      <c r="W86" s="4" t="b">
        <f t="shared" si="8"/>
        <v>1</v>
      </c>
      <c r="X86" s="4" t="b">
        <f t="shared" si="9"/>
        <v>1</v>
      </c>
      <c r="Y86" s="4" t="b">
        <f t="shared" si="10"/>
        <v>0</v>
      </c>
      <c r="Z86" s="3" t="str">
        <f>VLOOKUP(A86,ProductCatalog!$A$1:$BE$181,MATCH(Z$7,ProductCatalog!$A$1:$AR$1,0),0)</f>
        <v xml:space="preserve"> IMEI</v>
      </c>
      <c r="AA86" s="1" t="str">
        <f t="shared" si="11"/>
        <v xml:space="preserve"> </v>
      </c>
      <c r="AB86" s="4" t="str">
        <f t="shared" si="12"/>
        <v>FALSE</v>
      </c>
      <c r="AC86" s="4" t="b">
        <f>IF(ISNUMBER(MATCH(A86,'AEM register'!$C:$C,0)),TRUE,FALSE)</f>
        <v>0</v>
      </c>
    </row>
    <row r="87" spans="1:29" ht="14.25" customHeight="1">
      <c r="A87" s="1" t="str">
        <f>ProductCatalog!A81</f>
        <v>SM-F721B2OEXME</v>
      </c>
      <c r="B87" s="1" t="str">
        <f>VLOOKUP(A87,ProductCatalog!$A$1:$BE$181,MATCH(B$7,ProductCatalog!$A$1:$AR$1,0),0)</f>
        <v xml:space="preserve"> Galaxy Flip 4 with Red front cover</v>
      </c>
      <c r="C87" s="1" t="str">
        <f>VLOOKUP(A87,ProductCatalog!$A$1:$BE$181,MATCH(C$7,ProductCatalog!$A$1:$AR$1,0),0)</f>
        <v>APPROVED</v>
      </c>
      <c r="D87" s="1" t="str">
        <f>VLOOKUP(A87,ProductCatalog!$A$1:$BE$181,MATCH(D$7,ProductCatalog!$A$1:$AR$1,0),0)</f>
        <v>PDP_NOT_AVAILABLE</v>
      </c>
      <c r="E87" s="4" t="str">
        <f t="shared" si="0"/>
        <v>FALSE</v>
      </c>
      <c r="F87" s="4" t="str">
        <f t="shared" si="1"/>
        <v>FALSE</v>
      </c>
      <c r="G87" s="1" t="str">
        <f>VLOOKUP(A87,ProductCatalog!$A$1:$BE$181,MATCH(G$7,ProductCatalog!$A$1:$AR$1,0),0)</f>
        <v>SM-F721B</v>
      </c>
      <c r="H87" s="1" t="str">
        <f>VLOOKUP(A87,ProductCatalog!$A$1:$BE$181,MATCH(H$7,ProductCatalog!$A$1:$AR$1,0),0)</f>
        <v xml:space="preserve"> </v>
      </c>
      <c r="I87" s="1" t="str">
        <f>VLOOKUP(A87,ProductCatalog!$A$1:$BE$181,MATCH(I$7,ProductCatalog!$A$1:$AR$1,0),0)</f>
        <v>false</v>
      </c>
      <c r="J87" s="4" t="b">
        <f t="shared" si="2"/>
        <v>0</v>
      </c>
      <c r="K87" s="1" t="str">
        <f>VLOOKUP(A87,ProductCatalog!$A$1:$BE$181,MATCH(K$7,ProductCatalog!$A$1:$AR$1,0),0)</f>
        <v>false</v>
      </c>
      <c r="L87" s="1" t="str">
        <f t="shared" si="3"/>
        <v>variant</v>
      </c>
      <c r="M87" s="1">
        <f t="shared" si="4"/>
        <v>19</v>
      </c>
      <c r="N87" s="4" t="str">
        <f t="shared" si="5"/>
        <v xml:space="preserve"> </v>
      </c>
      <c r="O87" s="1" t="str">
        <f>VLOOKUP(A87,ProductCatalog!$A$1:$BE$181,MATCH(O$7,ProductCatalog!$A$1:$AR$1,0),0)</f>
        <v>BLACK/RED/YELLOW</v>
      </c>
      <c r="P87" s="1" t="str">
        <f>VLOOKUP(A87,ProductCatalog!$A$1:$BE$181,MATCH(P$7,ProductCatalog!$A$1:$AR$1,0),0)</f>
        <v xml:space="preserve"> 256 GB 8GB</v>
      </c>
      <c r="Q87" s="1" t="str">
        <f t="shared" si="6"/>
        <v>SM-F721BBLACK/RED/YELLOW 256 GB 8GB</v>
      </c>
      <c r="R87" s="4">
        <f t="shared" si="7"/>
        <v>1</v>
      </c>
      <c r="S87" s="1" t="str">
        <f>VLOOKUP(A87,ProductCatalog!$A$1:$BE$181,MATCH(S$7,ProductCatalog!$A$1:$AR$1,0),0)</f>
        <v xml:space="preserve"> TOP_SKU</v>
      </c>
      <c r="T87" s="1" t="str">
        <f>VLOOKUP(A87,ProductCatalog!$A$1:$BE$181,MATCH(T$7,ProductCatalog!$A$1:$AR$1,0),0)</f>
        <v xml:space="preserve"> CUSTOM</v>
      </c>
      <c r="U87" s="1" t="str">
        <f>VLOOKUP(A87,ProductCatalog!$A$1:$BE$181,MATCH(U$7,ProductCatalog!$A$1:$AR$1,0),0)</f>
        <v xml:space="preserve"> 21</v>
      </c>
      <c r="V87" s="1" t="str">
        <f>VLOOKUP(A87,ProductCatalog!$A$1:$BE$181,MATCH(V$7,ProductCatalog!$A$1:$AR$1,0),0)</f>
        <v xml:space="preserve"> false</v>
      </c>
      <c r="W87" s="4" t="b">
        <f t="shared" si="8"/>
        <v>1</v>
      </c>
      <c r="X87" s="4" t="b">
        <f t="shared" si="9"/>
        <v>1</v>
      </c>
      <c r="Y87" s="4" t="b">
        <f t="shared" si="10"/>
        <v>0</v>
      </c>
      <c r="Z87" s="3" t="str">
        <f>VLOOKUP(A87,ProductCatalog!$A$1:$BE$181,MATCH(Z$7,ProductCatalog!$A$1:$AR$1,0),0)</f>
        <v xml:space="preserve"> IMEI</v>
      </c>
      <c r="AA87" s="1" t="str">
        <f t="shared" si="11"/>
        <v xml:space="preserve"> </v>
      </c>
      <c r="AB87" s="4" t="str">
        <f t="shared" si="12"/>
        <v>FALSE</v>
      </c>
      <c r="AC87" s="4" t="b">
        <f>IF(ISNUMBER(MATCH(A87,'AEM register'!$C:$C,0)),TRUE,FALSE)</f>
        <v>0</v>
      </c>
    </row>
    <row r="88" spans="1:29" ht="14.25" customHeight="1">
      <c r="A88" s="1" t="str">
        <f>ProductCatalog!A82</f>
        <v>SM-F721B2PEXME</v>
      </c>
      <c r="B88" s="1" t="str">
        <f>VLOOKUP(A88,ProductCatalog!$A$1:$BE$181,MATCH(B$7,ProductCatalog!$A$1:$AR$1,0),0)</f>
        <v xml:space="preserve"> Galaxy Z Flip4 Bespoke Edition</v>
      </c>
      <c r="C88" s="1" t="str">
        <f>VLOOKUP(A88,ProductCatalog!$A$1:$BE$181,MATCH(C$7,ProductCatalog!$A$1:$AR$1,0),0)</f>
        <v>APPROVED</v>
      </c>
      <c r="D88" s="1" t="str">
        <f>VLOOKUP(A88,ProductCatalog!$A$1:$BE$181,MATCH(D$7,ProductCatalog!$A$1:$AR$1,0),0)</f>
        <v>PDP_NOT_AVAILABLE</v>
      </c>
      <c r="E88" s="4" t="str">
        <f t="shared" si="0"/>
        <v>FALSE</v>
      </c>
      <c r="F88" s="4" t="str">
        <f t="shared" si="1"/>
        <v>FALSE</v>
      </c>
      <c r="G88" s="1" t="str">
        <f>VLOOKUP(A88,ProductCatalog!$A$1:$BE$181,MATCH(G$7,ProductCatalog!$A$1:$AR$1,0),0)</f>
        <v>SM-F721B</v>
      </c>
      <c r="H88" s="1" t="str">
        <f>VLOOKUP(A88,ProductCatalog!$A$1:$BE$181,MATCH(H$7,ProductCatalog!$A$1:$AR$1,0),0)</f>
        <v xml:space="preserve"> </v>
      </c>
      <c r="I88" s="1" t="str">
        <f>VLOOKUP(A88,ProductCatalog!$A$1:$BE$181,MATCH(I$7,ProductCatalog!$A$1:$AR$1,0),0)</f>
        <v>false</v>
      </c>
      <c r="J88" s="4" t="b">
        <f t="shared" si="2"/>
        <v>0</v>
      </c>
      <c r="K88" s="1" t="str">
        <f>VLOOKUP(A88,ProductCatalog!$A$1:$BE$181,MATCH(K$7,ProductCatalog!$A$1:$AR$1,0),0)</f>
        <v>false</v>
      </c>
      <c r="L88" s="1" t="str">
        <f t="shared" si="3"/>
        <v>variant</v>
      </c>
      <c r="M88" s="1">
        <f t="shared" si="4"/>
        <v>20</v>
      </c>
      <c r="N88" s="4" t="str">
        <f t="shared" si="5"/>
        <v xml:space="preserve"> </v>
      </c>
      <c r="O88" s="1" t="str">
        <f>VLOOKUP(A88,ProductCatalog!$A$1:$BE$181,MATCH(O$7,ProductCatalog!$A$1:$AR$1,0),0)</f>
        <v>BLACK/WHITE/KHAKI</v>
      </c>
      <c r="P88" s="1" t="str">
        <f>VLOOKUP(A88,ProductCatalog!$A$1:$BE$181,MATCH(P$7,ProductCatalog!$A$1:$AR$1,0),0)</f>
        <v xml:space="preserve"> 256 GB 8GB</v>
      </c>
      <c r="Q88" s="1" t="str">
        <f t="shared" si="6"/>
        <v>SM-F721BBLACK/WHITE/KHAKI 256 GB 8GB</v>
      </c>
      <c r="R88" s="4">
        <f t="shared" si="7"/>
        <v>1</v>
      </c>
      <c r="S88" s="1" t="str">
        <f>VLOOKUP(A88,ProductCatalog!$A$1:$BE$181,MATCH(S$7,ProductCatalog!$A$1:$AR$1,0),0)</f>
        <v xml:space="preserve"> TOP_SKU</v>
      </c>
      <c r="T88" s="1" t="str">
        <f>VLOOKUP(A88,ProductCatalog!$A$1:$BE$181,MATCH(T$7,ProductCatalog!$A$1:$AR$1,0),0)</f>
        <v xml:space="preserve"> CUSTOM</v>
      </c>
      <c r="U88" s="1" t="str">
        <f>VLOOKUP(A88,ProductCatalog!$A$1:$BE$181,MATCH(U$7,ProductCatalog!$A$1:$AR$1,0),0)</f>
        <v xml:space="preserve"> 21</v>
      </c>
      <c r="V88" s="1" t="str">
        <f>VLOOKUP(A88,ProductCatalog!$A$1:$BE$181,MATCH(V$7,ProductCatalog!$A$1:$AR$1,0),0)</f>
        <v xml:space="preserve"> false</v>
      </c>
      <c r="W88" s="4" t="b">
        <f t="shared" si="8"/>
        <v>1</v>
      </c>
      <c r="X88" s="4" t="b">
        <f t="shared" si="9"/>
        <v>1</v>
      </c>
      <c r="Y88" s="4" t="b">
        <f t="shared" si="10"/>
        <v>0</v>
      </c>
      <c r="Z88" s="3" t="str">
        <f>VLOOKUP(A88,ProductCatalog!$A$1:$BE$181,MATCH(Z$7,ProductCatalog!$A$1:$AR$1,0),0)</f>
        <v xml:space="preserve"> IMEI</v>
      </c>
      <c r="AA88" s="1" t="str">
        <f t="shared" si="11"/>
        <v xml:space="preserve"> </v>
      </c>
      <c r="AB88" s="4" t="str">
        <f t="shared" si="12"/>
        <v>FALSE</v>
      </c>
      <c r="AC88" s="4" t="b">
        <f>IF(ISNUMBER(MATCH(A88,'AEM register'!$C:$C,0)),TRUE,FALSE)</f>
        <v>0</v>
      </c>
    </row>
    <row r="89" spans="1:29" ht="14.25" customHeight="1">
      <c r="A89" s="1" t="str">
        <f>ProductCatalog!A83</f>
        <v>SM-F721B2QEXME</v>
      </c>
      <c r="B89" s="1" t="str">
        <f>VLOOKUP(A89,ProductCatalog!$A$1:$BE$181,MATCH(B$7,ProductCatalog!$A$1:$AR$1,0),0)</f>
        <v xml:space="preserve"> Galaxy Z Flip4 Bespoke Edition</v>
      </c>
      <c r="C89" s="1" t="str">
        <f>VLOOKUP(A89,ProductCatalog!$A$1:$BE$181,MATCH(C$7,ProductCatalog!$A$1:$AR$1,0),0)</f>
        <v>APPROVED</v>
      </c>
      <c r="D89" s="1" t="str">
        <f>VLOOKUP(A89,ProductCatalog!$A$1:$BE$181,MATCH(D$7,ProductCatalog!$A$1:$AR$1,0),0)</f>
        <v>PDP_NOT_AVAILABLE</v>
      </c>
      <c r="E89" s="4" t="str">
        <f t="shared" si="0"/>
        <v>FALSE</v>
      </c>
      <c r="F89" s="4" t="str">
        <f t="shared" si="1"/>
        <v>FALSE</v>
      </c>
      <c r="G89" s="1" t="str">
        <f>VLOOKUP(A89,ProductCatalog!$A$1:$BE$181,MATCH(G$7,ProductCatalog!$A$1:$AR$1,0),0)</f>
        <v>SM-F721B</v>
      </c>
      <c r="H89" s="1" t="str">
        <f>VLOOKUP(A89,ProductCatalog!$A$1:$BE$181,MATCH(H$7,ProductCatalog!$A$1:$AR$1,0),0)</f>
        <v xml:space="preserve"> </v>
      </c>
      <c r="I89" s="1" t="str">
        <f>VLOOKUP(A89,ProductCatalog!$A$1:$BE$181,MATCH(I$7,ProductCatalog!$A$1:$AR$1,0),0)</f>
        <v>false</v>
      </c>
      <c r="J89" s="4" t="b">
        <f t="shared" si="2"/>
        <v>0</v>
      </c>
      <c r="K89" s="1" t="str">
        <f>VLOOKUP(A89,ProductCatalog!$A$1:$BE$181,MATCH(K$7,ProductCatalog!$A$1:$AR$1,0),0)</f>
        <v>false</v>
      </c>
      <c r="L89" s="1" t="str">
        <f t="shared" si="3"/>
        <v>variant</v>
      </c>
      <c r="M89" s="1">
        <f t="shared" si="4"/>
        <v>21</v>
      </c>
      <c r="N89" s="4" t="str">
        <f t="shared" si="5"/>
        <v xml:space="preserve"> </v>
      </c>
      <c r="O89" s="1" t="str">
        <f>VLOOKUP(A89,ProductCatalog!$A$1:$BE$181,MATCH(O$7,ProductCatalog!$A$1:$AR$1,0),0)</f>
        <v>BLACK/WHITE/NAVY</v>
      </c>
      <c r="P89" s="1" t="str">
        <f>VLOOKUP(A89,ProductCatalog!$A$1:$BE$181,MATCH(P$7,ProductCatalog!$A$1:$AR$1,0),0)</f>
        <v xml:space="preserve"> 256 GB 8GB</v>
      </c>
      <c r="Q89" s="1" t="str">
        <f t="shared" si="6"/>
        <v>SM-F721BBLACK/WHITE/NAVY 256 GB 8GB</v>
      </c>
      <c r="R89" s="4">
        <f t="shared" si="7"/>
        <v>1</v>
      </c>
      <c r="S89" s="1" t="str">
        <f>VLOOKUP(A89,ProductCatalog!$A$1:$BE$181,MATCH(S$7,ProductCatalog!$A$1:$AR$1,0),0)</f>
        <v xml:space="preserve"> TOP_SKU</v>
      </c>
      <c r="T89" s="1" t="str">
        <f>VLOOKUP(A89,ProductCatalog!$A$1:$BE$181,MATCH(T$7,ProductCatalog!$A$1:$AR$1,0),0)</f>
        <v xml:space="preserve"> CUSTOM</v>
      </c>
      <c r="U89" s="1" t="str">
        <f>VLOOKUP(A89,ProductCatalog!$A$1:$BE$181,MATCH(U$7,ProductCatalog!$A$1:$AR$1,0),0)</f>
        <v xml:space="preserve"> 21</v>
      </c>
      <c r="V89" s="1" t="str">
        <f>VLOOKUP(A89,ProductCatalog!$A$1:$BE$181,MATCH(V$7,ProductCatalog!$A$1:$AR$1,0),0)</f>
        <v xml:space="preserve"> false</v>
      </c>
      <c r="W89" s="4" t="b">
        <f t="shared" si="8"/>
        <v>1</v>
      </c>
      <c r="X89" s="4" t="b">
        <f t="shared" si="9"/>
        <v>1</v>
      </c>
      <c r="Y89" s="4" t="b">
        <f t="shared" si="10"/>
        <v>0</v>
      </c>
      <c r="Z89" s="3" t="str">
        <f>VLOOKUP(A89,ProductCatalog!$A$1:$BE$181,MATCH(Z$7,ProductCatalog!$A$1:$AR$1,0),0)</f>
        <v xml:space="preserve"> IMEI</v>
      </c>
      <c r="AA89" s="1" t="str">
        <f t="shared" si="11"/>
        <v xml:space="preserve"> </v>
      </c>
      <c r="AB89" s="4" t="str">
        <f t="shared" si="12"/>
        <v>FALSE</v>
      </c>
      <c r="AC89" s="4" t="b">
        <f>IF(ISNUMBER(MATCH(A89,'AEM register'!$C:$C,0)),TRUE,FALSE)</f>
        <v>0</v>
      </c>
    </row>
    <row r="90" spans="1:29" ht="14.25" customHeight="1">
      <c r="A90" s="1" t="str">
        <f>ProductCatalog!A84</f>
        <v>SM-F721B2REXME</v>
      </c>
      <c r="B90" s="1" t="str">
        <f>VLOOKUP(A90,ProductCatalog!$A$1:$BE$181,MATCH(B$7,ProductCatalog!$A$1:$AR$1,0),0)</f>
        <v xml:space="preserve"> Galaxy Z Flip4 Bespoke Edition</v>
      </c>
      <c r="C90" s="1" t="str">
        <f>VLOOKUP(A90,ProductCatalog!$A$1:$BE$181,MATCH(C$7,ProductCatalog!$A$1:$AR$1,0),0)</f>
        <v>APPROVED</v>
      </c>
      <c r="D90" s="1" t="str">
        <f>VLOOKUP(A90,ProductCatalog!$A$1:$BE$181,MATCH(D$7,ProductCatalog!$A$1:$AR$1,0),0)</f>
        <v>PDP_NOT_AVAILABLE</v>
      </c>
      <c r="E90" s="4" t="str">
        <f t="shared" si="0"/>
        <v>FALSE</v>
      </c>
      <c r="F90" s="4" t="str">
        <f t="shared" si="1"/>
        <v>FALSE</v>
      </c>
      <c r="G90" s="1" t="str">
        <f>VLOOKUP(A90,ProductCatalog!$A$1:$BE$181,MATCH(G$7,ProductCatalog!$A$1:$AR$1,0),0)</f>
        <v>SM-F721B</v>
      </c>
      <c r="H90" s="1" t="str">
        <f>VLOOKUP(A90,ProductCatalog!$A$1:$BE$181,MATCH(H$7,ProductCatalog!$A$1:$AR$1,0),0)</f>
        <v xml:space="preserve"> </v>
      </c>
      <c r="I90" s="1" t="str">
        <f>VLOOKUP(A90,ProductCatalog!$A$1:$BE$181,MATCH(I$7,ProductCatalog!$A$1:$AR$1,0),0)</f>
        <v>false</v>
      </c>
      <c r="J90" s="4" t="b">
        <f t="shared" si="2"/>
        <v>0</v>
      </c>
      <c r="K90" s="1" t="str">
        <f>VLOOKUP(A90,ProductCatalog!$A$1:$BE$181,MATCH(K$7,ProductCatalog!$A$1:$AR$1,0),0)</f>
        <v>false</v>
      </c>
      <c r="L90" s="1" t="str">
        <f t="shared" si="3"/>
        <v>variant</v>
      </c>
      <c r="M90" s="1">
        <f t="shared" si="4"/>
        <v>22</v>
      </c>
      <c r="N90" s="4" t="str">
        <f t="shared" si="5"/>
        <v xml:space="preserve"> </v>
      </c>
      <c r="O90" s="1" t="str">
        <f>VLOOKUP(A90,ProductCatalog!$A$1:$BE$181,MATCH(O$7,ProductCatalog!$A$1:$AR$1,0),0)</f>
        <v>BLACK/WHITE/RED</v>
      </c>
      <c r="P90" s="1" t="str">
        <f>VLOOKUP(A90,ProductCatalog!$A$1:$BE$181,MATCH(P$7,ProductCatalog!$A$1:$AR$1,0),0)</f>
        <v xml:space="preserve"> 256 GB 8GB</v>
      </c>
      <c r="Q90" s="1" t="str">
        <f t="shared" si="6"/>
        <v>SM-F721BBLACK/WHITE/RED 256 GB 8GB</v>
      </c>
      <c r="R90" s="4">
        <f t="shared" si="7"/>
        <v>1</v>
      </c>
      <c r="S90" s="1" t="str">
        <f>VLOOKUP(A90,ProductCatalog!$A$1:$BE$181,MATCH(S$7,ProductCatalog!$A$1:$AR$1,0),0)</f>
        <v xml:space="preserve"> TOP_SKU</v>
      </c>
      <c r="T90" s="1" t="str">
        <f>VLOOKUP(A90,ProductCatalog!$A$1:$BE$181,MATCH(T$7,ProductCatalog!$A$1:$AR$1,0),0)</f>
        <v xml:space="preserve"> CUSTOM</v>
      </c>
      <c r="U90" s="1" t="str">
        <f>VLOOKUP(A90,ProductCatalog!$A$1:$BE$181,MATCH(U$7,ProductCatalog!$A$1:$AR$1,0),0)</f>
        <v xml:space="preserve"> 21</v>
      </c>
      <c r="V90" s="1" t="str">
        <f>VLOOKUP(A90,ProductCatalog!$A$1:$BE$181,MATCH(V$7,ProductCatalog!$A$1:$AR$1,0),0)</f>
        <v xml:space="preserve"> false</v>
      </c>
      <c r="W90" s="4" t="b">
        <f t="shared" si="8"/>
        <v>1</v>
      </c>
      <c r="X90" s="4" t="b">
        <f t="shared" si="9"/>
        <v>1</v>
      </c>
      <c r="Y90" s="4" t="b">
        <f t="shared" si="10"/>
        <v>0</v>
      </c>
      <c r="Z90" s="3" t="str">
        <f>VLOOKUP(A90,ProductCatalog!$A$1:$BE$181,MATCH(Z$7,ProductCatalog!$A$1:$AR$1,0),0)</f>
        <v xml:space="preserve"> IMEI</v>
      </c>
      <c r="AA90" s="1" t="str">
        <f t="shared" si="11"/>
        <v xml:space="preserve"> </v>
      </c>
      <c r="AB90" s="4" t="str">
        <f t="shared" si="12"/>
        <v>FALSE</v>
      </c>
      <c r="AC90" s="4" t="b">
        <f>IF(ISNUMBER(MATCH(A90,'AEM register'!$C:$C,0)),TRUE,FALSE)</f>
        <v>0</v>
      </c>
    </row>
    <row r="91" spans="1:29" ht="14.25" customHeight="1">
      <c r="A91" s="1" t="str">
        <f>ProductCatalog!A85</f>
        <v>SM-F721B2UEXME</v>
      </c>
      <c r="B91" s="1" t="str">
        <f>VLOOKUP(A91,ProductCatalog!$A$1:$BE$181,MATCH(B$7,ProductCatalog!$A$1:$AR$1,0),0)</f>
        <v xml:space="preserve"> Galaxy Flip 4 with Yellow front cover</v>
      </c>
      <c r="C91" s="1" t="str">
        <f>VLOOKUP(A91,ProductCatalog!$A$1:$BE$181,MATCH(C$7,ProductCatalog!$A$1:$AR$1,0),0)</f>
        <v>APPROVED</v>
      </c>
      <c r="D91" s="1" t="str">
        <f>VLOOKUP(A91,ProductCatalog!$A$1:$BE$181,MATCH(D$7,ProductCatalog!$A$1:$AR$1,0),0)</f>
        <v>PDP_NOT_AVAILABLE</v>
      </c>
      <c r="E91" s="4" t="str">
        <f t="shared" si="0"/>
        <v>FALSE</v>
      </c>
      <c r="F91" s="4" t="str">
        <f t="shared" si="1"/>
        <v>FALSE</v>
      </c>
      <c r="G91" s="1" t="str">
        <f>VLOOKUP(A91,ProductCatalog!$A$1:$BE$181,MATCH(G$7,ProductCatalog!$A$1:$AR$1,0),0)</f>
        <v>SM-F721B</v>
      </c>
      <c r="H91" s="1" t="str">
        <f>VLOOKUP(A91,ProductCatalog!$A$1:$BE$181,MATCH(H$7,ProductCatalog!$A$1:$AR$1,0),0)</f>
        <v xml:space="preserve"> </v>
      </c>
      <c r="I91" s="1" t="str">
        <f>VLOOKUP(A91,ProductCatalog!$A$1:$BE$181,MATCH(I$7,ProductCatalog!$A$1:$AR$1,0),0)</f>
        <v>false</v>
      </c>
      <c r="J91" s="4" t="b">
        <f t="shared" si="2"/>
        <v>0</v>
      </c>
      <c r="K91" s="1" t="str">
        <f>VLOOKUP(A91,ProductCatalog!$A$1:$BE$181,MATCH(K$7,ProductCatalog!$A$1:$AR$1,0),0)</f>
        <v>false</v>
      </c>
      <c r="L91" s="1" t="str">
        <f t="shared" si="3"/>
        <v>variant</v>
      </c>
      <c r="M91" s="1">
        <f t="shared" si="4"/>
        <v>23</v>
      </c>
      <c r="N91" s="4" t="str">
        <f t="shared" si="5"/>
        <v xml:space="preserve"> </v>
      </c>
      <c r="O91" s="1" t="str">
        <f>VLOOKUP(A91,ProductCatalog!$A$1:$BE$181,MATCH(O$7,ProductCatalog!$A$1:$AR$1,0),0)</f>
        <v>BLACK/YELLOW/KHAKI</v>
      </c>
      <c r="P91" s="1" t="str">
        <f>VLOOKUP(A91,ProductCatalog!$A$1:$BE$181,MATCH(P$7,ProductCatalog!$A$1:$AR$1,0),0)</f>
        <v xml:space="preserve"> 256 GB 8GB</v>
      </c>
      <c r="Q91" s="1" t="str">
        <f t="shared" si="6"/>
        <v>SM-F721BBLACK/YELLOW/KHAKI 256 GB 8GB</v>
      </c>
      <c r="R91" s="4">
        <f t="shared" si="7"/>
        <v>1</v>
      </c>
      <c r="S91" s="1" t="str">
        <f>VLOOKUP(A91,ProductCatalog!$A$1:$BE$181,MATCH(S$7,ProductCatalog!$A$1:$AR$1,0),0)</f>
        <v xml:space="preserve"> TOP_SKU</v>
      </c>
      <c r="T91" s="1" t="str">
        <f>VLOOKUP(A91,ProductCatalog!$A$1:$BE$181,MATCH(T$7,ProductCatalog!$A$1:$AR$1,0),0)</f>
        <v xml:space="preserve"> CUSTOM</v>
      </c>
      <c r="U91" s="1" t="str">
        <f>VLOOKUP(A91,ProductCatalog!$A$1:$BE$181,MATCH(U$7,ProductCatalog!$A$1:$AR$1,0),0)</f>
        <v xml:space="preserve"> 21</v>
      </c>
      <c r="V91" s="1" t="str">
        <f>VLOOKUP(A91,ProductCatalog!$A$1:$BE$181,MATCH(V$7,ProductCatalog!$A$1:$AR$1,0),0)</f>
        <v xml:space="preserve"> false</v>
      </c>
      <c r="W91" s="4" t="b">
        <f t="shared" si="8"/>
        <v>1</v>
      </c>
      <c r="X91" s="4" t="b">
        <f t="shared" si="9"/>
        <v>1</v>
      </c>
      <c r="Y91" s="4" t="b">
        <f t="shared" si="10"/>
        <v>0</v>
      </c>
      <c r="Z91" s="3" t="str">
        <f>VLOOKUP(A91,ProductCatalog!$A$1:$BE$181,MATCH(Z$7,ProductCatalog!$A$1:$AR$1,0),0)</f>
        <v xml:space="preserve"> IMEI</v>
      </c>
      <c r="AA91" s="1" t="str">
        <f t="shared" si="11"/>
        <v xml:space="preserve"> </v>
      </c>
      <c r="AB91" s="4" t="str">
        <f t="shared" si="12"/>
        <v>FALSE</v>
      </c>
      <c r="AC91" s="4" t="b">
        <f>IF(ISNUMBER(MATCH(A91,'AEM register'!$C:$C,0)),TRUE,FALSE)</f>
        <v>0</v>
      </c>
    </row>
    <row r="92" spans="1:29" ht="14.25" customHeight="1">
      <c r="A92" s="1" t="str">
        <f>ProductCatalog!A86</f>
        <v>SM-F721B2VEXME</v>
      </c>
      <c r="B92" s="1" t="str">
        <f>VLOOKUP(A92,ProductCatalog!$A$1:$BE$181,MATCH(B$7,ProductCatalog!$A$1:$AR$1,0),0)</f>
        <v xml:space="preserve"> Galaxy Flip 4 with Yellow front cover</v>
      </c>
      <c r="C92" s="1" t="str">
        <f>VLOOKUP(A92,ProductCatalog!$A$1:$BE$181,MATCH(C$7,ProductCatalog!$A$1:$AR$1,0),0)</f>
        <v>APPROVED</v>
      </c>
      <c r="D92" s="1" t="str">
        <f>VLOOKUP(A92,ProductCatalog!$A$1:$BE$181,MATCH(D$7,ProductCatalog!$A$1:$AR$1,0),0)</f>
        <v>PDP_NOT_AVAILABLE</v>
      </c>
      <c r="E92" s="4" t="str">
        <f t="shared" si="0"/>
        <v>FALSE</v>
      </c>
      <c r="F92" s="4" t="str">
        <f t="shared" si="1"/>
        <v>FALSE</v>
      </c>
      <c r="G92" s="1" t="str">
        <f>VLOOKUP(A92,ProductCatalog!$A$1:$BE$181,MATCH(G$7,ProductCatalog!$A$1:$AR$1,0),0)</f>
        <v>SM-F721B</v>
      </c>
      <c r="H92" s="1" t="str">
        <f>VLOOKUP(A92,ProductCatalog!$A$1:$BE$181,MATCH(H$7,ProductCatalog!$A$1:$AR$1,0),0)</f>
        <v xml:space="preserve"> </v>
      </c>
      <c r="I92" s="1" t="str">
        <f>VLOOKUP(A92,ProductCatalog!$A$1:$BE$181,MATCH(I$7,ProductCatalog!$A$1:$AR$1,0),0)</f>
        <v>false</v>
      </c>
      <c r="J92" s="4" t="b">
        <f t="shared" si="2"/>
        <v>0</v>
      </c>
      <c r="K92" s="1" t="str">
        <f>VLOOKUP(A92,ProductCatalog!$A$1:$BE$181,MATCH(K$7,ProductCatalog!$A$1:$AR$1,0),0)</f>
        <v>false</v>
      </c>
      <c r="L92" s="1" t="str">
        <f t="shared" si="3"/>
        <v>variant</v>
      </c>
      <c r="M92" s="1">
        <f t="shared" si="4"/>
        <v>24</v>
      </c>
      <c r="N92" s="4" t="str">
        <f t="shared" si="5"/>
        <v xml:space="preserve"> </v>
      </c>
      <c r="O92" s="1" t="str">
        <f>VLOOKUP(A92,ProductCatalog!$A$1:$BE$181,MATCH(O$7,ProductCatalog!$A$1:$AR$1,0),0)</f>
        <v>BLACK/YELLOW/NAVY</v>
      </c>
      <c r="P92" s="1" t="str">
        <f>VLOOKUP(A92,ProductCatalog!$A$1:$BE$181,MATCH(P$7,ProductCatalog!$A$1:$AR$1,0),0)</f>
        <v xml:space="preserve"> 256 GB 8GB</v>
      </c>
      <c r="Q92" s="1" t="str">
        <f t="shared" si="6"/>
        <v>SM-F721BBLACK/YELLOW/NAVY 256 GB 8GB</v>
      </c>
      <c r="R92" s="4">
        <f t="shared" si="7"/>
        <v>1</v>
      </c>
      <c r="S92" s="1" t="str">
        <f>VLOOKUP(A92,ProductCatalog!$A$1:$BE$181,MATCH(S$7,ProductCatalog!$A$1:$AR$1,0),0)</f>
        <v xml:space="preserve"> TOP_SKU</v>
      </c>
      <c r="T92" s="1" t="str">
        <f>VLOOKUP(A92,ProductCatalog!$A$1:$BE$181,MATCH(T$7,ProductCatalog!$A$1:$AR$1,0),0)</f>
        <v xml:space="preserve"> CUSTOM</v>
      </c>
      <c r="U92" s="1" t="str">
        <f>VLOOKUP(A92,ProductCatalog!$A$1:$BE$181,MATCH(U$7,ProductCatalog!$A$1:$AR$1,0),0)</f>
        <v xml:space="preserve"> 21</v>
      </c>
      <c r="V92" s="1" t="str">
        <f>VLOOKUP(A92,ProductCatalog!$A$1:$BE$181,MATCH(V$7,ProductCatalog!$A$1:$AR$1,0),0)</f>
        <v xml:space="preserve"> false</v>
      </c>
      <c r="W92" s="4" t="b">
        <f t="shared" si="8"/>
        <v>1</v>
      </c>
      <c r="X92" s="4" t="b">
        <f t="shared" si="9"/>
        <v>1</v>
      </c>
      <c r="Y92" s="4" t="b">
        <f t="shared" si="10"/>
        <v>0</v>
      </c>
      <c r="Z92" s="3" t="str">
        <f>VLOOKUP(A92,ProductCatalog!$A$1:$BE$181,MATCH(Z$7,ProductCatalog!$A$1:$AR$1,0),0)</f>
        <v xml:space="preserve"> IMEI</v>
      </c>
      <c r="AA92" s="1" t="str">
        <f t="shared" si="11"/>
        <v xml:space="preserve"> </v>
      </c>
      <c r="AB92" s="4" t="str">
        <f t="shared" si="12"/>
        <v>FALSE</v>
      </c>
      <c r="AC92" s="4" t="b">
        <f>IF(ISNUMBER(MATCH(A92,'AEM register'!$C:$C,0)),TRUE,FALSE)</f>
        <v>0</v>
      </c>
    </row>
    <row r="93" spans="1:29" ht="14.25" customHeight="1">
      <c r="A93" s="1" t="str">
        <f>ProductCatalog!A87</f>
        <v>SM-F721B2WEXME</v>
      </c>
      <c r="B93" s="1" t="str">
        <f>VLOOKUP(A93,ProductCatalog!$A$1:$BE$181,MATCH(B$7,ProductCatalog!$A$1:$AR$1,0),0)</f>
        <v xml:space="preserve"> Galaxy Flip 4 with Yellow front cover</v>
      </c>
      <c r="C93" s="1" t="str">
        <f>VLOOKUP(A93,ProductCatalog!$A$1:$BE$181,MATCH(C$7,ProductCatalog!$A$1:$AR$1,0),0)</f>
        <v>APPROVED</v>
      </c>
      <c r="D93" s="1" t="str">
        <f>VLOOKUP(A93,ProductCatalog!$A$1:$BE$181,MATCH(D$7,ProductCatalog!$A$1:$AR$1,0),0)</f>
        <v>PDP_NOT_AVAILABLE</v>
      </c>
      <c r="E93" s="4" t="str">
        <f t="shared" si="0"/>
        <v>FALSE</v>
      </c>
      <c r="F93" s="4" t="str">
        <f t="shared" si="1"/>
        <v>FALSE</v>
      </c>
      <c r="G93" s="1" t="str">
        <f>VLOOKUP(A93,ProductCatalog!$A$1:$BE$181,MATCH(G$7,ProductCatalog!$A$1:$AR$1,0),0)</f>
        <v>SM-F721B</v>
      </c>
      <c r="H93" s="1" t="str">
        <f>VLOOKUP(A93,ProductCatalog!$A$1:$BE$181,MATCH(H$7,ProductCatalog!$A$1:$AR$1,0),0)</f>
        <v xml:space="preserve"> </v>
      </c>
      <c r="I93" s="1" t="str">
        <f>VLOOKUP(A93,ProductCatalog!$A$1:$BE$181,MATCH(I$7,ProductCatalog!$A$1:$AR$1,0),0)</f>
        <v>false</v>
      </c>
      <c r="J93" s="4" t="b">
        <f t="shared" si="2"/>
        <v>0</v>
      </c>
      <c r="K93" s="1" t="str">
        <f>VLOOKUP(A93,ProductCatalog!$A$1:$BE$181,MATCH(K$7,ProductCatalog!$A$1:$AR$1,0),0)</f>
        <v>false</v>
      </c>
      <c r="L93" s="1" t="str">
        <f t="shared" si="3"/>
        <v>variant</v>
      </c>
      <c r="M93" s="1">
        <f t="shared" si="4"/>
        <v>25</v>
      </c>
      <c r="N93" s="4" t="str">
        <f t="shared" si="5"/>
        <v xml:space="preserve"> </v>
      </c>
      <c r="O93" s="1" t="str">
        <f>VLOOKUP(A93,ProductCatalog!$A$1:$BE$181,MATCH(O$7,ProductCatalog!$A$1:$AR$1,0),0)</f>
        <v>BLACK/YELLOW/RED</v>
      </c>
      <c r="P93" s="1" t="str">
        <f>VLOOKUP(A93,ProductCatalog!$A$1:$BE$181,MATCH(P$7,ProductCatalog!$A$1:$AR$1,0),0)</f>
        <v xml:space="preserve"> 256 GB 8GB</v>
      </c>
      <c r="Q93" s="1" t="str">
        <f t="shared" si="6"/>
        <v>SM-F721BBLACK/YELLOW/RED 256 GB 8GB</v>
      </c>
      <c r="R93" s="4">
        <f t="shared" si="7"/>
        <v>1</v>
      </c>
      <c r="S93" s="1" t="str">
        <f>VLOOKUP(A93,ProductCatalog!$A$1:$BE$181,MATCH(S$7,ProductCatalog!$A$1:$AR$1,0),0)</f>
        <v xml:space="preserve"> TOP_SKU</v>
      </c>
      <c r="T93" s="1" t="str">
        <f>VLOOKUP(A93,ProductCatalog!$A$1:$BE$181,MATCH(T$7,ProductCatalog!$A$1:$AR$1,0),0)</f>
        <v xml:space="preserve"> CUSTOM</v>
      </c>
      <c r="U93" s="1" t="str">
        <f>VLOOKUP(A93,ProductCatalog!$A$1:$BE$181,MATCH(U$7,ProductCatalog!$A$1:$AR$1,0),0)</f>
        <v xml:space="preserve"> 21</v>
      </c>
      <c r="V93" s="1" t="str">
        <f>VLOOKUP(A93,ProductCatalog!$A$1:$BE$181,MATCH(V$7,ProductCatalog!$A$1:$AR$1,0),0)</f>
        <v xml:space="preserve"> false</v>
      </c>
      <c r="W93" s="4" t="b">
        <f t="shared" si="8"/>
        <v>1</v>
      </c>
      <c r="X93" s="4" t="b">
        <f t="shared" si="9"/>
        <v>1</v>
      </c>
      <c r="Y93" s="4" t="b">
        <f t="shared" si="10"/>
        <v>0</v>
      </c>
      <c r="Z93" s="3" t="str">
        <f>VLOOKUP(A93,ProductCatalog!$A$1:$BE$181,MATCH(Z$7,ProductCatalog!$A$1:$AR$1,0),0)</f>
        <v xml:space="preserve"> IMEI</v>
      </c>
      <c r="AA93" s="1" t="str">
        <f t="shared" si="11"/>
        <v xml:space="preserve"> </v>
      </c>
      <c r="AB93" s="4" t="str">
        <f t="shared" si="12"/>
        <v>FALSE</v>
      </c>
      <c r="AC93" s="4" t="b">
        <f>IF(ISNUMBER(MATCH(A93,'AEM register'!$C:$C,0)),TRUE,FALSE)</f>
        <v>0</v>
      </c>
    </row>
    <row r="94" spans="1:29" ht="14.25" customHeight="1">
      <c r="A94" s="1" t="str">
        <f>ProductCatalog!A88</f>
        <v>SM-F721B4SEXME</v>
      </c>
      <c r="B94" s="1" t="str">
        <f>VLOOKUP(A94,ProductCatalog!$A$1:$BE$181,MATCH(B$7,ProductCatalog!$A$1:$AR$1,0),0)</f>
        <v xml:space="preserve"> Galaxy Z Flip4 Bespoke Edition</v>
      </c>
      <c r="C94" s="1" t="str">
        <f>VLOOKUP(A94,ProductCatalog!$A$1:$BE$181,MATCH(C$7,ProductCatalog!$A$1:$AR$1,0),0)</f>
        <v>APPROVED</v>
      </c>
      <c r="D94" s="1" t="str">
        <f>VLOOKUP(A94,ProductCatalog!$A$1:$BE$181,MATCH(D$7,ProductCatalog!$A$1:$AR$1,0),0)</f>
        <v>PDP_NOT_AVAILABLE</v>
      </c>
      <c r="E94" s="4" t="str">
        <f t="shared" si="0"/>
        <v>FALSE</v>
      </c>
      <c r="F94" s="4" t="str">
        <f t="shared" si="1"/>
        <v>FALSE</v>
      </c>
      <c r="G94" s="1" t="str">
        <f>VLOOKUP(A94,ProductCatalog!$A$1:$BE$181,MATCH(G$7,ProductCatalog!$A$1:$AR$1,0),0)</f>
        <v>SM-F721B</v>
      </c>
      <c r="H94" s="1" t="str">
        <f>VLOOKUP(A94,ProductCatalog!$A$1:$BE$181,MATCH(H$7,ProductCatalog!$A$1:$AR$1,0),0)</f>
        <v xml:space="preserve"> </v>
      </c>
      <c r="I94" s="1" t="str">
        <f>VLOOKUP(A94,ProductCatalog!$A$1:$BE$181,MATCH(I$7,ProductCatalog!$A$1:$AR$1,0),0)</f>
        <v>false</v>
      </c>
      <c r="J94" s="4" t="b">
        <f t="shared" si="2"/>
        <v>0</v>
      </c>
      <c r="K94" s="1" t="str">
        <f>VLOOKUP(A94,ProductCatalog!$A$1:$BE$181,MATCH(K$7,ProductCatalog!$A$1:$AR$1,0),0)</f>
        <v>true</v>
      </c>
      <c r="L94" s="1" t="str">
        <f t="shared" si="3"/>
        <v>main</v>
      </c>
      <c r="M94" s="1">
        <f t="shared" si="4"/>
        <v>26</v>
      </c>
      <c r="N94" s="4" t="str">
        <f t="shared" si="5"/>
        <v xml:space="preserve"> </v>
      </c>
      <c r="O94" s="1" t="str">
        <f>VLOOKUP(A94,ProductCatalog!$A$1:$BE$181,MATCH(O$7,ProductCatalog!$A$1:$AR$1,0),0)</f>
        <v>SILVER/WHITE/WHITE</v>
      </c>
      <c r="P94" s="1" t="str">
        <f>VLOOKUP(A94,ProductCatalog!$A$1:$BE$181,MATCH(P$7,ProductCatalog!$A$1:$AR$1,0),0)</f>
        <v xml:space="preserve"> 256 GB 8GB</v>
      </c>
      <c r="Q94" s="1" t="str">
        <f t="shared" si="6"/>
        <v>SM-F721BSILVER/WHITE/WHITE 256 GB 8GB</v>
      </c>
      <c r="R94" s="4">
        <f t="shared" si="7"/>
        <v>1</v>
      </c>
      <c r="S94" s="1" t="str">
        <f>VLOOKUP(A94,ProductCatalog!$A$1:$BE$181,MATCH(S$7,ProductCatalog!$A$1:$AR$1,0),0)</f>
        <v xml:space="preserve"> TOP_SKU</v>
      </c>
      <c r="T94" s="1" t="str">
        <f>VLOOKUP(A94,ProductCatalog!$A$1:$BE$181,MATCH(T$7,ProductCatalog!$A$1:$AR$1,0),0)</f>
        <v xml:space="preserve"> CUSTOM</v>
      </c>
      <c r="U94" s="1" t="str">
        <f>VLOOKUP(A94,ProductCatalog!$A$1:$BE$181,MATCH(U$7,ProductCatalog!$A$1:$AR$1,0),0)</f>
        <v xml:space="preserve"> 21</v>
      </c>
      <c r="V94" s="1" t="str">
        <f>VLOOKUP(A94,ProductCatalog!$A$1:$BE$181,MATCH(V$7,ProductCatalog!$A$1:$AR$1,0),0)</f>
        <v xml:space="preserve"> false</v>
      </c>
      <c r="W94" s="4" t="b">
        <f t="shared" si="8"/>
        <v>1</v>
      </c>
      <c r="X94" s="4" t="b">
        <f t="shared" si="9"/>
        <v>1</v>
      </c>
      <c r="Y94" s="4" t="b">
        <f t="shared" si="10"/>
        <v>0</v>
      </c>
      <c r="Z94" s="3" t="str">
        <f>VLOOKUP(A94,ProductCatalog!$A$1:$BE$181,MATCH(Z$7,ProductCatalog!$A$1:$AR$1,0),0)</f>
        <v xml:space="preserve"> IMEI</v>
      </c>
      <c r="AA94" s="1" t="str">
        <f t="shared" si="11"/>
        <v xml:space="preserve"> </v>
      </c>
      <c r="AB94" s="4" t="str">
        <f t="shared" si="12"/>
        <v>FALSE</v>
      </c>
      <c r="AC94" s="4" t="b">
        <f>IF(ISNUMBER(MATCH(A94,'AEM register'!$C:$C,0)),TRUE,FALSE)</f>
        <v>0</v>
      </c>
    </row>
    <row r="95" spans="1:29" ht="14.25" customHeight="1">
      <c r="A95" s="1" t="str">
        <f>ProductCatalog!A89</f>
        <v>SM-F721B4TEXME</v>
      </c>
      <c r="B95" s="1" t="str">
        <f>VLOOKUP(A95,ProductCatalog!$A$1:$BE$181,MATCH(B$7,ProductCatalog!$A$1:$AR$1,0),0)</f>
        <v xml:space="preserve"> Galaxy Z Flip4 Bespoke Edition</v>
      </c>
      <c r="C95" s="1" t="str">
        <f>VLOOKUP(A95,ProductCatalog!$A$1:$BE$181,MATCH(C$7,ProductCatalog!$A$1:$AR$1,0),0)</f>
        <v>APPROVED</v>
      </c>
      <c r="D95" s="1" t="str">
        <f>VLOOKUP(A95,ProductCatalog!$A$1:$BE$181,MATCH(D$7,ProductCatalog!$A$1:$AR$1,0),0)</f>
        <v>PDP_NOT_AVAILABLE</v>
      </c>
      <c r="E95" s="4" t="str">
        <f t="shared" si="0"/>
        <v>FALSE</v>
      </c>
      <c r="F95" s="4" t="str">
        <f t="shared" si="1"/>
        <v>FALSE</v>
      </c>
      <c r="G95" s="1" t="str">
        <f>VLOOKUP(A95,ProductCatalog!$A$1:$BE$181,MATCH(G$7,ProductCatalog!$A$1:$AR$1,0),0)</f>
        <v>SM-F721B</v>
      </c>
      <c r="H95" s="1" t="str">
        <f>VLOOKUP(A95,ProductCatalog!$A$1:$BE$181,MATCH(H$7,ProductCatalog!$A$1:$AR$1,0),0)</f>
        <v xml:space="preserve"> </v>
      </c>
      <c r="I95" s="1" t="str">
        <f>VLOOKUP(A95,ProductCatalog!$A$1:$BE$181,MATCH(I$7,ProductCatalog!$A$1:$AR$1,0),0)</f>
        <v>false</v>
      </c>
      <c r="J95" s="4" t="b">
        <f t="shared" si="2"/>
        <v>0</v>
      </c>
      <c r="K95" s="1" t="str">
        <f>VLOOKUP(A95,ProductCatalog!$A$1:$BE$181,MATCH(K$7,ProductCatalog!$A$1:$AR$1,0),0)</f>
        <v>false</v>
      </c>
      <c r="L95" s="1" t="str">
        <f t="shared" si="3"/>
        <v>variant</v>
      </c>
      <c r="M95" s="1">
        <f t="shared" si="4"/>
        <v>27</v>
      </c>
      <c r="N95" s="4" t="str">
        <f t="shared" si="5"/>
        <v xml:space="preserve"> </v>
      </c>
      <c r="O95" s="1" t="str">
        <f>VLOOKUP(A95,ProductCatalog!$A$1:$BE$181,MATCH(O$7,ProductCatalog!$A$1:$AR$1,0),0)</f>
        <v>SILVER/WHITE/YELLOW</v>
      </c>
      <c r="P95" s="1" t="str">
        <f>VLOOKUP(A95,ProductCatalog!$A$1:$BE$181,MATCH(P$7,ProductCatalog!$A$1:$AR$1,0),0)</f>
        <v xml:space="preserve"> 256 GB 8GB</v>
      </c>
      <c r="Q95" s="1" t="str">
        <f t="shared" si="6"/>
        <v>SM-F721BSILVER/WHITE/YELLOW 256 GB 8GB</v>
      </c>
      <c r="R95" s="4">
        <f t="shared" si="7"/>
        <v>1</v>
      </c>
      <c r="S95" s="1" t="str">
        <f>VLOOKUP(A95,ProductCatalog!$A$1:$BE$181,MATCH(S$7,ProductCatalog!$A$1:$AR$1,0),0)</f>
        <v xml:space="preserve"> TOP_SKU</v>
      </c>
      <c r="T95" s="1" t="str">
        <f>VLOOKUP(A95,ProductCatalog!$A$1:$BE$181,MATCH(T$7,ProductCatalog!$A$1:$AR$1,0),0)</f>
        <v xml:space="preserve"> CUSTOM</v>
      </c>
      <c r="U95" s="1" t="str">
        <f>VLOOKUP(A95,ProductCatalog!$A$1:$BE$181,MATCH(U$7,ProductCatalog!$A$1:$AR$1,0),0)</f>
        <v xml:space="preserve"> 21</v>
      </c>
      <c r="V95" s="1" t="str">
        <f>VLOOKUP(A95,ProductCatalog!$A$1:$BE$181,MATCH(V$7,ProductCatalog!$A$1:$AR$1,0),0)</f>
        <v xml:space="preserve"> false</v>
      </c>
      <c r="W95" s="4" t="b">
        <f t="shared" si="8"/>
        <v>1</v>
      </c>
      <c r="X95" s="4" t="b">
        <f t="shared" si="9"/>
        <v>1</v>
      </c>
      <c r="Y95" s="4" t="b">
        <f t="shared" si="10"/>
        <v>0</v>
      </c>
      <c r="Z95" s="3" t="str">
        <f>VLOOKUP(A95,ProductCatalog!$A$1:$BE$181,MATCH(Z$7,ProductCatalog!$A$1:$AR$1,0),0)</f>
        <v xml:space="preserve"> IMEI</v>
      </c>
      <c r="AA95" s="1" t="str">
        <f t="shared" si="11"/>
        <v xml:space="preserve"> </v>
      </c>
      <c r="AB95" s="4" t="str">
        <f t="shared" si="12"/>
        <v>FALSE</v>
      </c>
      <c r="AC95" s="4" t="b">
        <f>IF(ISNUMBER(MATCH(A95,'AEM register'!$C:$C,0)),TRUE,FALSE)</f>
        <v>0</v>
      </c>
    </row>
    <row r="96" spans="1:29" ht="14.25" customHeight="1">
      <c r="A96" s="1" t="str">
        <f>ProductCatalog!A90</f>
        <v>SM-F721B4XEXME</v>
      </c>
      <c r="B96" s="1" t="str">
        <f>VLOOKUP(A96,ProductCatalog!$A$1:$BE$181,MATCH(B$7,ProductCatalog!$A$1:$AR$1,0),0)</f>
        <v xml:space="preserve"> Galaxy Flip 4 with Yellow front cover</v>
      </c>
      <c r="C96" s="1" t="str">
        <f>VLOOKUP(A96,ProductCatalog!$A$1:$BE$181,MATCH(C$7,ProductCatalog!$A$1:$AR$1,0),0)</f>
        <v>APPROVED</v>
      </c>
      <c r="D96" s="1" t="str">
        <f>VLOOKUP(A96,ProductCatalog!$A$1:$BE$181,MATCH(D$7,ProductCatalog!$A$1:$AR$1,0),0)</f>
        <v>PDP_NOT_AVAILABLE</v>
      </c>
      <c r="E96" s="4" t="str">
        <f t="shared" si="0"/>
        <v>FALSE</v>
      </c>
      <c r="F96" s="4" t="str">
        <f t="shared" si="1"/>
        <v>FALSE</v>
      </c>
      <c r="G96" s="1" t="str">
        <f>VLOOKUP(A96,ProductCatalog!$A$1:$BE$181,MATCH(G$7,ProductCatalog!$A$1:$AR$1,0),0)</f>
        <v>SM-F721B</v>
      </c>
      <c r="H96" s="1" t="str">
        <f>VLOOKUP(A96,ProductCatalog!$A$1:$BE$181,MATCH(H$7,ProductCatalog!$A$1:$AR$1,0),0)</f>
        <v xml:space="preserve"> </v>
      </c>
      <c r="I96" s="1" t="str">
        <f>VLOOKUP(A96,ProductCatalog!$A$1:$BE$181,MATCH(I$7,ProductCatalog!$A$1:$AR$1,0),0)</f>
        <v>false</v>
      </c>
      <c r="J96" s="4" t="b">
        <f t="shared" si="2"/>
        <v>0</v>
      </c>
      <c r="K96" s="1" t="str">
        <f>VLOOKUP(A96,ProductCatalog!$A$1:$BE$181,MATCH(K$7,ProductCatalog!$A$1:$AR$1,0),0)</f>
        <v>false</v>
      </c>
      <c r="L96" s="1" t="str">
        <f t="shared" si="3"/>
        <v>variant</v>
      </c>
      <c r="M96" s="1">
        <f t="shared" si="4"/>
        <v>28</v>
      </c>
      <c r="N96" s="4" t="str">
        <f t="shared" si="5"/>
        <v xml:space="preserve"> </v>
      </c>
      <c r="O96" s="1" t="str">
        <f>VLOOKUP(A96,ProductCatalog!$A$1:$BE$181,MATCH(O$7,ProductCatalog!$A$1:$AR$1,0),0)</f>
        <v>SILVER/YELLOW/WHITE</v>
      </c>
      <c r="P96" s="1" t="str">
        <f>VLOOKUP(A96,ProductCatalog!$A$1:$BE$181,MATCH(P$7,ProductCatalog!$A$1:$AR$1,0),0)</f>
        <v xml:space="preserve"> 256 GB 8GB</v>
      </c>
      <c r="Q96" s="1" t="str">
        <f t="shared" si="6"/>
        <v>SM-F721BSILVER/YELLOW/WHITE 256 GB 8GB</v>
      </c>
      <c r="R96" s="4">
        <f t="shared" si="7"/>
        <v>1</v>
      </c>
      <c r="S96" s="1" t="str">
        <f>VLOOKUP(A96,ProductCatalog!$A$1:$BE$181,MATCH(S$7,ProductCatalog!$A$1:$AR$1,0),0)</f>
        <v xml:space="preserve"> TOP_SKU</v>
      </c>
      <c r="T96" s="1" t="str">
        <f>VLOOKUP(A96,ProductCatalog!$A$1:$BE$181,MATCH(T$7,ProductCatalog!$A$1:$AR$1,0),0)</f>
        <v xml:space="preserve"> CUSTOM</v>
      </c>
      <c r="U96" s="1" t="str">
        <f>VLOOKUP(A96,ProductCatalog!$A$1:$BE$181,MATCH(U$7,ProductCatalog!$A$1:$AR$1,0),0)</f>
        <v xml:space="preserve"> 21</v>
      </c>
      <c r="V96" s="1" t="str">
        <f>VLOOKUP(A96,ProductCatalog!$A$1:$BE$181,MATCH(V$7,ProductCatalog!$A$1:$AR$1,0),0)</f>
        <v xml:space="preserve"> false</v>
      </c>
      <c r="W96" s="4" t="b">
        <f t="shared" si="8"/>
        <v>1</v>
      </c>
      <c r="X96" s="4" t="b">
        <f t="shared" si="9"/>
        <v>1</v>
      </c>
      <c r="Y96" s="4" t="b">
        <f t="shared" si="10"/>
        <v>0</v>
      </c>
      <c r="Z96" s="3" t="str">
        <f>VLOOKUP(A96,ProductCatalog!$A$1:$BE$181,MATCH(Z$7,ProductCatalog!$A$1:$AR$1,0),0)</f>
        <v xml:space="preserve"> IMEI</v>
      </c>
      <c r="AA96" s="1" t="str">
        <f t="shared" si="11"/>
        <v xml:space="preserve"> </v>
      </c>
      <c r="AB96" s="4" t="str">
        <f t="shared" si="12"/>
        <v>FALSE</v>
      </c>
      <c r="AC96" s="4" t="b">
        <f>IF(ISNUMBER(MATCH(A96,'AEM register'!$C:$C,0)),TRUE,FALSE)</f>
        <v>0</v>
      </c>
    </row>
    <row r="97" spans="1:29" ht="14.25" customHeight="1">
      <c r="A97" s="1" t="str">
        <f>ProductCatalog!A91</f>
        <v>SM-F721B4YEXME</v>
      </c>
      <c r="B97" s="1" t="str">
        <f>VLOOKUP(A97,ProductCatalog!$A$1:$BE$181,MATCH(B$7,ProductCatalog!$A$1:$AR$1,0),0)</f>
        <v xml:space="preserve"> Galaxy Flip 4 with Yellow front cover</v>
      </c>
      <c r="C97" s="1" t="str">
        <f>VLOOKUP(A97,ProductCatalog!$A$1:$BE$181,MATCH(C$7,ProductCatalog!$A$1:$AR$1,0),0)</f>
        <v>APPROVED</v>
      </c>
      <c r="D97" s="1" t="str">
        <f>VLOOKUP(A97,ProductCatalog!$A$1:$BE$181,MATCH(D$7,ProductCatalog!$A$1:$AR$1,0),0)</f>
        <v>PDP_NOT_AVAILABLE</v>
      </c>
      <c r="E97" s="4" t="str">
        <f t="shared" si="0"/>
        <v>FALSE</v>
      </c>
      <c r="F97" s="4" t="str">
        <f t="shared" si="1"/>
        <v>FALSE</v>
      </c>
      <c r="G97" s="1" t="str">
        <f>VLOOKUP(A97,ProductCatalog!$A$1:$BE$181,MATCH(G$7,ProductCatalog!$A$1:$AR$1,0),0)</f>
        <v>SM-F721B</v>
      </c>
      <c r="H97" s="1" t="str">
        <f>VLOOKUP(A97,ProductCatalog!$A$1:$BE$181,MATCH(H$7,ProductCatalog!$A$1:$AR$1,0),0)</f>
        <v xml:space="preserve"> </v>
      </c>
      <c r="I97" s="1" t="str">
        <f>VLOOKUP(A97,ProductCatalog!$A$1:$BE$181,MATCH(I$7,ProductCatalog!$A$1:$AR$1,0),0)</f>
        <v>false</v>
      </c>
      <c r="J97" s="4" t="b">
        <f t="shared" si="2"/>
        <v>0</v>
      </c>
      <c r="K97" s="1" t="str">
        <f>VLOOKUP(A97,ProductCatalog!$A$1:$BE$181,MATCH(K$7,ProductCatalog!$A$1:$AR$1,0),0)</f>
        <v>false</v>
      </c>
      <c r="L97" s="1" t="str">
        <f t="shared" si="3"/>
        <v>variant</v>
      </c>
      <c r="M97" s="1">
        <f t="shared" si="4"/>
        <v>29</v>
      </c>
      <c r="N97" s="4" t="str">
        <f t="shared" si="5"/>
        <v xml:space="preserve"> </v>
      </c>
      <c r="O97" s="1" t="str">
        <f>VLOOKUP(A97,ProductCatalog!$A$1:$BE$181,MATCH(O$7,ProductCatalog!$A$1:$AR$1,0),0)</f>
        <v>SILVER/YELLOW/YELLOW</v>
      </c>
      <c r="P97" s="1" t="str">
        <f>VLOOKUP(A97,ProductCatalog!$A$1:$BE$181,MATCH(P$7,ProductCatalog!$A$1:$AR$1,0),0)</f>
        <v xml:space="preserve"> 256 GB 8GB</v>
      </c>
      <c r="Q97" s="1" t="str">
        <f t="shared" si="6"/>
        <v>SM-F721BSILVER/YELLOW/YELLOW 256 GB 8GB</v>
      </c>
      <c r="R97" s="4">
        <f t="shared" si="7"/>
        <v>1</v>
      </c>
      <c r="S97" s="1" t="str">
        <f>VLOOKUP(A97,ProductCatalog!$A$1:$BE$181,MATCH(S$7,ProductCatalog!$A$1:$AR$1,0),0)</f>
        <v xml:space="preserve"> TOP_SKU</v>
      </c>
      <c r="T97" s="1" t="str">
        <f>VLOOKUP(A97,ProductCatalog!$A$1:$BE$181,MATCH(T$7,ProductCatalog!$A$1:$AR$1,0),0)</f>
        <v xml:space="preserve"> CUSTOM</v>
      </c>
      <c r="U97" s="1" t="str">
        <f>VLOOKUP(A97,ProductCatalog!$A$1:$BE$181,MATCH(U$7,ProductCatalog!$A$1:$AR$1,0),0)</f>
        <v xml:space="preserve"> 21</v>
      </c>
      <c r="V97" s="1" t="str">
        <f>VLOOKUP(A97,ProductCatalog!$A$1:$BE$181,MATCH(V$7,ProductCatalog!$A$1:$AR$1,0),0)</f>
        <v xml:space="preserve"> false</v>
      </c>
      <c r="W97" s="4" t="b">
        <f t="shared" si="8"/>
        <v>1</v>
      </c>
      <c r="X97" s="4" t="b">
        <f t="shared" si="9"/>
        <v>1</v>
      </c>
      <c r="Y97" s="4" t="b">
        <f t="shared" si="10"/>
        <v>0</v>
      </c>
      <c r="Z97" s="3" t="str">
        <f>VLOOKUP(A97,ProductCatalog!$A$1:$BE$181,MATCH(Z$7,ProductCatalog!$A$1:$AR$1,0),0)</f>
        <v xml:space="preserve"> IMEI</v>
      </c>
      <c r="AA97" s="1" t="str">
        <f t="shared" si="11"/>
        <v xml:space="preserve"> </v>
      </c>
      <c r="AB97" s="4" t="str">
        <f t="shared" si="12"/>
        <v>FALSE</v>
      </c>
      <c r="AC97" s="4" t="b">
        <f>IF(ISNUMBER(MATCH(A97,'AEM register'!$C:$C,0)),TRUE,FALSE)</f>
        <v>0</v>
      </c>
    </row>
    <row r="98" spans="1:29" ht="14.25" customHeight="1">
      <c r="A98" s="1" t="str">
        <f>ProductCatalog!A92</f>
        <v>SM-F721B5AEXME</v>
      </c>
      <c r="B98" s="1" t="str">
        <f>VLOOKUP(A98,ProductCatalog!$A$1:$BE$181,MATCH(B$7,ProductCatalog!$A$1:$AR$1,0),0)</f>
        <v xml:space="preserve"> Galaxy Flip 4 with Green front cover</v>
      </c>
      <c r="C98" s="1" t="str">
        <f>VLOOKUP(A98,ProductCatalog!$A$1:$BE$181,MATCH(C$7,ProductCatalog!$A$1:$AR$1,0),0)</f>
        <v>APPROVED</v>
      </c>
      <c r="D98" s="1" t="str">
        <f>VLOOKUP(A98,ProductCatalog!$A$1:$BE$181,MATCH(D$7,ProductCatalog!$A$1:$AR$1,0),0)</f>
        <v>PDP_NOT_AVAILABLE</v>
      </c>
      <c r="E98" s="4" t="str">
        <f t="shared" si="0"/>
        <v>FALSE</v>
      </c>
      <c r="F98" s="4" t="str">
        <f t="shared" si="1"/>
        <v>FALSE</v>
      </c>
      <c r="G98" s="1" t="str">
        <f>VLOOKUP(A98,ProductCatalog!$A$1:$BE$181,MATCH(G$7,ProductCatalog!$A$1:$AR$1,0),0)</f>
        <v>SM-F721B</v>
      </c>
      <c r="H98" s="1" t="str">
        <f>VLOOKUP(A98,ProductCatalog!$A$1:$BE$181,MATCH(H$7,ProductCatalog!$A$1:$AR$1,0),0)</f>
        <v xml:space="preserve"> </v>
      </c>
      <c r="I98" s="1" t="str">
        <f>VLOOKUP(A98,ProductCatalog!$A$1:$BE$181,MATCH(I$7,ProductCatalog!$A$1:$AR$1,0),0)</f>
        <v>false</v>
      </c>
      <c r="J98" s="4" t="b">
        <f t="shared" si="2"/>
        <v>0</v>
      </c>
      <c r="K98" s="1" t="str">
        <f>VLOOKUP(A98,ProductCatalog!$A$1:$BE$181,MATCH(K$7,ProductCatalog!$A$1:$AR$1,0),0)</f>
        <v>false</v>
      </c>
      <c r="L98" s="1" t="str">
        <f t="shared" si="3"/>
        <v>variant</v>
      </c>
      <c r="M98" s="1">
        <f t="shared" si="4"/>
        <v>30</v>
      </c>
      <c r="N98" s="4" t="str">
        <f t="shared" si="5"/>
        <v xml:space="preserve"> </v>
      </c>
      <c r="O98" s="1" t="str">
        <f>VLOOKUP(A98,ProductCatalog!$A$1:$BE$181,MATCH(O$7,ProductCatalog!$A$1:$AR$1,0),0)</f>
        <v>SILVER/KHAKI/KHAKI</v>
      </c>
      <c r="P98" s="1" t="str">
        <f>VLOOKUP(A98,ProductCatalog!$A$1:$BE$181,MATCH(P$7,ProductCatalog!$A$1:$AR$1,0),0)</f>
        <v xml:space="preserve"> 256 GB 8GB</v>
      </c>
      <c r="Q98" s="1" t="str">
        <f t="shared" si="6"/>
        <v>SM-F721BSILVER/KHAKI/KHAKI 256 GB 8GB</v>
      </c>
      <c r="R98" s="4">
        <f t="shared" si="7"/>
        <v>1</v>
      </c>
      <c r="S98" s="1" t="str">
        <f>VLOOKUP(A98,ProductCatalog!$A$1:$BE$181,MATCH(S$7,ProductCatalog!$A$1:$AR$1,0),0)</f>
        <v xml:space="preserve"> TOP_SKU</v>
      </c>
      <c r="T98" s="1" t="str">
        <f>VLOOKUP(A98,ProductCatalog!$A$1:$BE$181,MATCH(T$7,ProductCatalog!$A$1:$AR$1,0),0)</f>
        <v xml:space="preserve"> CUSTOM</v>
      </c>
      <c r="U98" s="1" t="str">
        <f>VLOOKUP(A98,ProductCatalog!$A$1:$BE$181,MATCH(U$7,ProductCatalog!$A$1:$AR$1,0),0)</f>
        <v xml:space="preserve"> 21</v>
      </c>
      <c r="V98" s="1" t="str">
        <f>VLOOKUP(A98,ProductCatalog!$A$1:$BE$181,MATCH(V$7,ProductCatalog!$A$1:$AR$1,0),0)</f>
        <v xml:space="preserve"> false</v>
      </c>
      <c r="W98" s="4" t="b">
        <f t="shared" si="8"/>
        <v>1</v>
      </c>
      <c r="X98" s="4" t="b">
        <f t="shared" si="9"/>
        <v>1</v>
      </c>
      <c r="Y98" s="4" t="b">
        <f t="shared" si="10"/>
        <v>0</v>
      </c>
      <c r="Z98" s="3" t="str">
        <f>VLOOKUP(A98,ProductCatalog!$A$1:$BE$181,MATCH(Z$7,ProductCatalog!$A$1:$AR$1,0),0)</f>
        <v xml:space="preserve"> IMEI</v>
      </c>
      <c r="AA98" s="1" t="str">
        <f t="shared" si="11"/>
        <v xml:space="preserve"> </v>
      </c>
      <c r="AB98" s="4" t="str">
        <f t="shared" si="12"/>
        <v>FALSE</v>
      </c>
      <c r="AC98" s="4" t="b">
        <f>IF(ISNUMBER(MATCH(A98,'AEM register'!$C:$C,0)),TRUE,FALSE)</f>
        <v>0</v>
      </c>
    </row>
    <row r="99" spans="1:29" ht="14.25" customHeight="1">
      <c r="A99" s="1" t="str">
        <f>ProductCatalog!A93</f>
        <v>SM-F721B5BEXME</v>
      </c>
      <c r="B99" s="1" t="str">
        <f>VLOOKUP(A99,ProductCatalog!$A$1:$BE$181,MATCH(B$7,ProductCatalog!$A$1:$AR$1,0),0)</f>
        <v xml:space="preserve"> Galaxy Flip 4 with Green front cover</v>
      </c>
      <c r="C99" s="1" t="str">
        <f>VLOOKUP(A99,ProductCatalog!$A$1:$BE$181,MATCH(C$7,ProductCatalog!$A$1:$AR$1,0),0)</f>
        <v>APPROVED</v>
      </c>
      <c r="D99" s="1" t="str">
        <f>VLOOKUP(A99,ProductCatalog!$A$1:$BE$181,MATCH(D$7,ProductCatalog!$A$1:$AR$1,0),0)</f>
        <v>PDP_NOT_AVAILABLE</v>
      </c>
      <c r="E99" s="4" t="str">
        <f t="shared" si="0"/>
        <v>FALSE</v>
      </c>
      <c r="F99" s="4" t="str">
        <f t="shared" si="1"/>
        <v>FALSE</v>
      </c>
      <c r="G99" s="1" t="str">
        <f>VLOOKUP(A99,ProductCatalog!$A$1:$BE$181,MATCH(G$7,ProductCatalog!$A$1:$AR$1,0),0)</f>
        <v>SM-F721B</v>
      </c>
      <c r="H99" s="1" t="str">
        <f>VLOOKUP(A99,ProductCatalog!$A$1:$BE$181,MATCH(H$7,ProductCatalog!$A$1:$AR$1,0),0)</f>
        <v xml:space="preserve"> </v>
      </c>
      <c r="I99" s="1" t="str">
        <f>VLOOKUP(A99,ProductCatalog!$A$1:$BE$181,MATCH(I$7,ProductCatalog!$A$1:$AR$1,0),0)</f>
        <v>false</v>
      </c>
      <c r="J99" s="4" t="b">
        <f t="shared" si="2"/>
        <v>0</v>
      </c>
      <c r="K99" s="1" t="str">
        <f>VLOOKUP(A99,ProductCatalog!$A$1:$BE$181,MATCH(K$7,ProductCatalog!$A$1:$AR$1,0),0)</f>
        <v>false</v>
      </c>
      <c r="L99" s="1" t="str">
        <f t="shared" si="3"/>
        <v>variant</v>
      </c>
      <c r="M99" s="1">
        <f t="shared" si="4"/>
        <v>31</v>
      </c>
      <c r="N99" s="4" t="str">
        <f t="shared" si="5"/>
        <v xml:space="preserve"> </v>
      </c>
      <c r="O99" s="1" t="str">
        <f>VLOOKUP(A99,ProductCatalog!$A$1:$BE$181,MATCH(O$7,ProductCatalog!$A$1:$AR$1,0),0)</f>
        <v>SILVER/KHAKI/NAVY</v>
      </c>
      <c r="P99" s="1" t="str">
        <f>VLOOKUP(A99,ProductCatalog!$A$1:$BE$181,MATCH(P$7,ProductCatalog!$A$1:$AR$1,0),0)</f>
        <v xml:space="preserve"> 256 GB 8GB</v>
      </c>
      <c r="Q99" s="1" t="str">
        <f t="shared" si="6"/>
        <v>SM-F721BSILVER/KHAKI/NAVY 256 GB 8GB</v>
      </c>
      <c r="R99" s="4">
        <f t="shared" si="7"/>
        <v>1</v>
      </c>
      <c r="S99" s="1" t="str">
        <f>VLOOKUP(A99,ProductCatalog!$A$1:$BE$181,MATCH(S$7,ProductCatalog!$A$1:$AR$1,0),0)</f>
        <v xml:space="preserve"> TOP_SKU</v>
      </c>
      <c r="T99" s="1" t="str">
        <f>VLOOKUP(A99,ProductCatalog!$A$1:$BE$181,MATCH(T$7,ProductCatalog!$A$1:$AR$1,0),0)</f>
        <v xml:space="preserve"> CUSTOM</v>
      </c>
      <c r="U99" s="1" t="str">
        <f>VLOOKUP(A99,ProductCatalog!$A$1:$BE$181,MATCH(U$7,ProductCatalog!$A$1:$AR$1,0),0)</f>
        <v xml:space="preserve"> 21</v>
      </c>
      <c r="V99" s="1" t="str">
        <f>VLOOKUP(A99,ProductCatalog!$A$1:$BE$181,MATCH(V$7,ProductCatalog!$A$1:$AR$1,0),0)</f>
        <v xml:space="preserve"> false</v>
      </c>
      <c r="W99" s="4" t="b">
        <f t="shared" si="8"/>
        <v>1</v>
      </c>
      <c r="X99" s="4" t="b">
        <f t="shared" si="9"/>
        <v>1</v>
      </c>
      <c r="Y99" s="4" t="b">
        <f t="shared" si="10"/>
        <v>0</v>
      </c>
      <c r="Z99" s="3" t="str">
        <f>VLOOKUP(A99,ProductCatalog!$A$1:$BE$181,MATCH(Z$7,ProductCatalog!$A$1:$AR$1,0),0)</f>
        <v xml:space="preserve"> IMEI</v>
      </c>
      <c r="AA99" s="1" t="str">
        <f t="shared" si="11"/>
        <v xml:space="preserve"> </v>
      </c>
      <c r="AB99" s="4" t="str">
        <f t="shared" si="12"/>
        <v>FALSE</v>
      </c>
      <c r="AC99" s="4" t="b">
        <f>IF(ISNUMBER(MATCH(A99,'AEM register'!$C:$C,0)),TRUE,FALSE)</f>
        <v>0</v>
      </c>
    </row>
    <row r="100" spans="1:29" ht="14.25" customHeight="1">
      <c r="A100" s="1" t="str">
        <f>ProductCatalog!A94</f>
        <v>SM-F721B5CEXME</v>
      </c>
      <c r="B100" s="1" t="str">
        <f>VLOOKUP(A100,ProductCatalog!$A$1:$BE$181,MATCH(B$7,ProductCatalog!$A$1:$AR$1,0),0)</f>
        <v xml:space="preserve"> Galaxy Flip 4 with Green front cover</v>
      </c>
      <c r="C100" s="1" t="str">
        <f>VLOOKUP(A100,ProductCatalog!$A$1:$BE$181,MATCH(C$7,ProductCatalog!$A$1:$AR$1,0),0)</f>
        <v>APPROVED</v>
      </c>
      <c r="D100" s="1" t="str">
        <f>VLOOKUP(A100,ProductCatalog!$A$1:$BE$181,MATCH(D$7,ProductCatalog!$A$1:$AR$1,0),0)</f>
        <v>PDP_NOT_AVAILABLE</v>
      </c>
      <c r="E100" s="4" t="str">
        <f t="shared" si="0"/>
        <v>FALSE</v>
      </c>
      <c r="F100" s="4" t="str">
        <f t="shared" si="1"/>
        <v>FALSE</v>
      </c>
      <c r="G100" s="1" t="str">
        <f>VLOOKUP(A100,ProductCatalog!$A$1:$BE$181,MATCH(G$7,ProductCatalog!$A$1:$AR$1,0),0)</f>
        <v>SM-F721B</v>
      </c>
      <c r="H100" s="1" t="str">
        <f>VLOOKUP(A100,ProductCatalog!$A$1:$BE$181,MATCH(H$7,ProductCatalog!$A$1:$AR$1,0),0)</f>
        <v xml:space="preserve"> </v>
      </c>
      <c r="I100" s="1" t="str">
        <f>VLOOKUP(A100,ProductCatalog!$A$1:$BE$181,MATCH(I$7,ProductCatalog!$A$1:$AR$1,0),0)</f>
        <v>false</v>
      </c>
      <c r="J100" s="4" t="b">
        <f t="shared" si="2"/>
        <v>0</v>
      </c>
      <c r="K100" s="1" t="str">
        <f>VLOOKUP(A100,ProductCatalog!$A$1:$BE$181,MATCH(K$7,ProductCatalog!$A$1:$AR$1,0),0)</f>
        <v>false</v>
      </c>
      <c r="L100" s="1" t="str">
        <f t="shared" si="3"/>
        <v>variant</v>
      </c>
      <c r="M100" s="1">
        <f t="shared" si="4"/>
        <v>32</v>
      </c>
      <c r="N100" s="4" t="str">
        <f t="shared" si="5"/>
        <v xml:space="preserve"> </v>
      </c>
      <c r="O100" s="1" t="str">
        <f>VLOOKUP(A100,ProductCatalog!$A$1:$BE$181,MATCH(O$7,ProductCatalog!$A$1:$AR$1,0),0)</f>
        <v>SILVER/KHAKI/RED</v>
      </c>
      <c r="P100" s="1" t="str">
        <f>VLOOKUP(A100,ProductCatalog!$A$1:$BE$181,MATCH(P$7,ProductCatalog!$A$1:$AR$1,0),0)</f>
        <v xml:space="preserve"> 256 GB 8GB</v>
      </c>
      <c r="Q100" s="1" t="str">
        <f t="shared" si="6"/>
        <v>SM-F721BSILVER/KHAKI/RED 256 GB 8GB</v>
      </c>
      <c r="R100" s="4">
        <f t="shared" si="7"/>
        <v>1</v>
      </c>
      <c r="S100" s="1" t="str">
        <f>VLOOKUP(A100,ProductCatalog!$A$1:$BE$181,MATCH(S$7,ProductCatalog!$A$1:$AR$1,0),0)</f>
        <v xml:space="preserve"> TOP_SKU</v>
      </c>
      <c r="T100" s="1" t="str">
        <f>VLOOKUP(A100,ProductCatalog!$A$1:$BE$181,MATCH(T$7,ProductCatalog!$A$1:$AR$1,0),0)</f>
        <v xml:space="preserve"> CUSTOM</v>
      </c>
      <c r="U100" s="1" t="str">
        <f>VLOOKUP(A100,ProductCatalog!$A$1:$BE$181,MATCH(U$7,ProductCatalog!$A$1:$AR$1,0),0)</f>
        <v xml:space="preserve"> 21</v>
      </c>
      <c r="V100" s="1" t="str">
        <f>VLOOKUP(A100,ProductCatalog!$A$1:$BE$181,MATCH(V$7,ProductCatalog!$A$1:$AR$1,0),0)</f>
        <v xml:space="preserve"> false</v>
      </c>
      <c r="W100" s="4" t="b">
        <f t="shared" si="8"/>
        <v>1</v>
      </c>
      <c r="X100" s="4" t="b">
        <f t="shared" si="9"/>
        <v>1</v>
      </c>
      <c r="Y100" s="4" t="b">
        <f t="shared" si="10"/>
        <v>0</v>
      </c>
      <c r="Z100" s="3" t="str">
        <f>VLOOKUP(A100,ProductCatalog!$A$1:$BE$181,MATCH(Z$7,ProductCatalog!$A$1:$AR$1,0),0)</f>
        <v xml:space="preserve"> IMEI</v>
      </c>
      <c r="AA100" s="1" t="str">
        <f t="shared" si="11"/>
        <v xml:space="preserve"> </v>
      </c>
      <c r="AB100" s="4" t="str">
        <f t="shared" si="12"/>
        <v>FALSE</v>
      </c>
      <c r="AC100" s="4" t="b">
        <f>IF(ISNUMBER(MATCH(A100,'AEM register'!$C:$C,0)),TRUE,FALSE)</f>
        <v>0</v>
      </c>
    </row>
    <row r="101" spans="1:29" ht="14.25" customHeight="1">
      <c r="A101" s="1" t="str">
        <f>ProductCatalog!A95</f>
        <v>SM-F721B5DEXME</v>
      </c>
      <c r="B101" s="1" t="str">
        <f>VLOOKUP(A101,ProductCatalog!$A$1:$BE$181,MATCH(B$7,ProductCatalog!$A$1:$AR$1,0),0)</f>
        <v xml:space="preserve"> Galaxy Flip 4 with Green front cover</v>
      </c>
      <c r="C101" s="1" t="str">
        <f>VLOOKUP(A101,ProductCatalog!$A$1:$BE$181,MATCH(C$7,ProductCatalog!$A$1:$AR$1,0),0)</f>
        <v>APPROVED</v>
      </c>
      <c r="D101" s="1" t="str">
        <f>VLOOKUP(A101,ProductCatalog!$A$1:$BE$181,MATCH(D$7,ProductCatalog!$A$1:$AR$1,0),0)</f>
        <v>PDP_NOT_AVAILABLE</v>
      </c>
      <c r="E101" s="4" t="str">
        <f t="shared" si="0"/>
        <v>FALSE</v>
      </c>
      <c r="F101" s="4" t="str">
        <f t="shared" si="1"/>
        <v>FALSE</v>
      </c>
      <c r="G101" s="1" t="str">
        <f>VLOOKUP(A101,ProductCatalog!$A$1:$BE$181,MATCH(G$7,ProductCatalog!$A$1:$AR$1,0),0)</f>
        <v>SM-F721B</v>
      </c>
      <c r="H101" s="1" t="str">
        <f>VLOOKUP(A101,ProductCatalog!$A$1:$BE$181,MATCH(H$7,ProductCatalog!$A$1:$AR$1,0),0)</f>
        <v xml:space="preserve"> </v>
      </c>
      <c r="I101" s="1" t="str">
        <f>VLOOKUP(A101,ProductCatalog!$A$1:$BE$181,MATCH(I$7,ProductCatalog!$A$1:$AR$1,0),0)</f>
        <v>false</v>
      </c>
      <c r="J101" s="4" t="b">
        <f t="shared" si="2"/>
        <v>0</v>
      </c>
      <c r="K101" s="1" t="str">
        <f>VLOOKUP(A101,ProductCatalog!$A$1:$BE$181,MATCH(K$7,ProductCatalog!$A$1:$AR$1,0),0)</f>
        <v>false</v>
      </c>
      <c r="L101" s="1" t="str">
        <f t="shared" si="3"/>
        <v>variant</v>
      </c>
      <c r="M101" s="1">
        <f t="shared" si="4"/>
        <v>33</v>
      </c>
      <c r="N101" s="4" t="str">
        <f t="shared" si="5"/>
        <v xml:space="preserve"> </v>
      </c>
      <c r="O101" s="1" t="str">
        <f>VLOOKUP(A101,ProductCatalog!$A$1:$BE$181,MATCH(O$7,ProductCatalog!$A$1:$AR$1,0),0)</f>
        <v>SILVER/KHAKI/WHITE</v>
      </c>
      <c r="P101" s="1" t="str">
        <f>VLOOKUP(A101,ProductCatalog!$A$1:$BE$181,MATCH(P$7,ProductCatalog!$A$1:$AR$1,0),0)</f>
        <v xml:space="preserve"> 256 GB 8GB</v>
      </c>
      <c r="Q101" s="1" t="str">
        <f t="shared" si="6"/>
        <v>SM-F721BSILVER/KHAKI/WHITE 256 GB 8GB</v>
      </c>
      <c r="R101" s="4">
        <f t="shared" si="7"/>
        <v>1</v>
      </c>
      <c r="S101" s="1" t="str">
        <f>VLOOKUP(A101,ProductCatalog!$A$1:$BE$181,MATCH(S$7,ProductCatalog!$A$1:$AR$1,0),0)</f>
        <v xml:space="preserve"> TOP_SKU</v>
      </c>
      <c r="T101" s="1" t="str">
        <f>VLOOKUP(A101,ProductCatalog!$A$1:$BE$181,MATCH(T$7,ProductCatalog!$A$1:$AR$1,0),0)</f>
        <v xml:space="preserve"> CUSTOM</v>
      </c>
      <c r="U101" s="1" t="str">
        <f>VLOOKUP(A101,ProductCatalog!$A$1:$BE$181,MATCH(U$7,ProductCatalog!$A$1:$AR$1,0),0)</f>
        <v xml:space="preserve"> 21</v>
      </c>
      <c r="V101" s="1" t="str">
        <f>VLOOKUP(A101,ProductCatalog!$A$1:$BE$181,MATCH(V$7,ProductCatalog!$A$1:$AR$1,0),0)</f>
        <v xml:space="preserve"> false</v>
      </c>
      <c r="W101" s="4" t="b">
        <f t="shared" si="8"/>
        <v>1</v>
      </c>
      <c r="X101" s="4" t="b">
        <f t="shared" si="9"/>
        <v>1</v>
      </c>
      <c r="Y101" s="4" t="b">
        <f t="shared" si="10"/>
        <v>0</v>
      </c>
      <c r="Z101" s="3" t="str">
        <f>VLOOKUP(A101,ProductCatalog!$A$1:$BE$181,MATCH(Z$7,ProductCatalog!$A$1:$AR$1,0),0)</f>
        <v xml:space="preserve"> IMEI</v>
      </c>
      <c r="AA101" s="1" t="str">
        <f t="shared" si="11"/>
        <v xml:space="preserve"> </v>
      </c>
      <c r="AB101" s="4" t="str">
        <f t="shared" si="12"/>
        <v>FALSE</v>
      </c>
      <c r="AC101" s="4" t="b">
        <f>IF(ISNUMBER(MATCH(A101,'AEM register'!$C:$C,0)),TRUE,FALSE)</f>
        <v>0</v>
      </c>
    </row>
    <row r="102" spans="1:29" ht="14.25" customHeight="1">
      <c r="A102" s="1" t="str">
        <f>ProductCatalog!A96</f>
        <v>SM-F721B5EEXME</v>
      </c>
      <c r="B102" s="1" t="str">
        <f>VLOOKUP(A102,ProductCatalog!$A$1:$BE$181,MATCH(B$7,ProductCatalog!$A$1:$AR$1,0),0)</f>
        <v xml:space="preserve"> Galaxy Flip 4 with Green front cover</v>
      </c>
      <c r="C102" s="1" t="str">
        <f>VLOOKUP(A102,ProductCatalog!$A$1:$BE$181,MATCH(C$7,ProductCatalog!$A$1:$AR$1,0),0)</f>
        <v>APPROVED</v>
      </c>
      <c r="D102" s="1" t="str">
        <f>VLOOKUP(A102,ProductCatalog!$A$1:$BE$181,MATCH(D$7,ProductCatalog!$A$1:$AR$1,0),0)</f>
        <v>PDP_NOT_AVAILABLE</v>
      </c>
      <c r="E102" s="4" t="str">
        <f t="shared" si="0"/>
        <v>FALSE</v>
      </c>
      <c r="F102" s="4" t="str">
        <f t="shared" si="1"/>
        <v>FALSE</v>
      </c>
      <c r="G102" s="1" t="str">
        <f>VLOOKUP(A102,ProductCatalog!$A$1:$BE$181,MATCH(G$7,ProductCatalog!$A$1:$AR$1,0),0)</f>
        <v>SM-F721B</v>
      </c>
      <c r="H102" s="1" t="str">
        <f>VLOOKUP(A102,ProductCatalog!$A$1:$BE$181,MATCH(H$7,ProductCatalog!$A$1:$AR$1,0),0)</f>
        <v xml:space="preserve"> </v>
      </c>
      <c r="I102" s="1" t="str">
        <f>VLOOKUP(A102,ProductCatalog!$A$1:$BE$181,MATCH(I$7,ProductCatalog!$A$1:$AR$1,0),0)</f>
        <v>false</v>
      </c>
      <c r="J102" s="4" t="b">
        <f t="shared" si="2"/>
        <v>0</v>
      </c>
      <c r="K102" s="1" t="str">
        <f>VLOOKUP(A102,ProductCatalog!$A$1:$BE$181,MATCH(K$7,ProductCatalog!$A$1:$AR$1,0),0)</f>
        <v>false</v>
      </c>
      <c r="L102" s="1" t="str">
        <f t="shared" si="3"/>
        <v>variant</v>
      </c>
      <c r="M102" s="1">
        <f t="shared" si="4"/>
        <v>34</v>
      </c>
      <c r="N102" s="4" t="str">
        <f t="shared" si="5"/>
        <v xml:space="preserve"> </v>
      </c>
      <c r="O102" s="1" t="str">
        <f>VLOOKUP(A102,ProductCatalog!$A$1:$BE$181,MATCH(O$7,ProductCatalog!$A$1:$AR$1,0),0)</f>
        <v>SILVER/KHAKI/YELLOW</v>
      </c>
      <c r="P102" s="1" t="str">
        <f>VLOOKUP(A102,ProductCatalog!$A$1:$BE$181,MATCH(P$7,ProductCatalog!$A$1:$AR$1,0),0)</f>
        <v xml:space="preserve"> 256 GB 8GB</v>
      </c>
      <c r="Q102" s="1" t="str">
        <f t="shared" si="6"/>
        <v>SM-F721BSILVER/KHAKI/YELLOW 256 GB 8GB</v>
      </c>
      <c r="R102" s="4">
        <f t="shared" si="7"/>
        <v>1</v>
      </c>
      <c r="S102" s="1" t="str">
        <f>VLOOKUP(A102,ProductCatalog!$A$1:$BE$181,MATCH(S$7,ProductCatalog!$A$1:$AR$1,0),0)</f>
        <v xml:space="preserve"> TOP_SKU</v>
      </c>
      <c r="T102" s="1" t="str">
        <f>VLOOKUP(A102,ProductCatalog!$A$1:$BE$181,MATCH(T$7,ProductCatalog!$A$1:$AR$1,0),0)</f>
        <v xml:space="preserve"> CUSTOM</v>
      </c>
      <c r="U102" s="1" t="str">
        <f>VLOOKUP(A102,ProductCatalog!$A$1:$BE$181,MATCH(U$7,ProductCatalog!$A$1:$AR$1,0),0)</f>
        <v xml:space="preserve"> 21</v>
      </c>
      <c r="V102" s="1" t="str">
        <f>VLOOKUP(A102,ProductCatalog!$A$1:$BE$181,MATCH(V$7,ProductCatalog!$A$1:$AR$1,0),0)</f>
        <v xml:space="preserve"> false</v>
      </c>
      <c r="W102" s="4" t="b">
        <f t="shared" si="8"/>
        <v>1</v>
      </c>
      <c r="X102" s="4" t="b">
        <f t="shared" si="9"/>
        <v>1</v>
      </c>
      <c r="Y102" s="4" t="b">
        <f t="shared" si="10"/>
        <v>0</v>
      </c>
      <c r="Z102" s="3" t="str">
        <f>VLOOKUP(A102,ProductCatalog!$A$1:$BE$181,MATCH(Z$7,ProductCatalog!$A$1:$AR$1,0),0)</f>
        <v xml:space="preserve"> IMEI</v>
      </c>
      <c r="AA102" s="1" t="str">
        <f t="shared" si="11"/>
        <v xml:space="preserve"> </v>
      </c>
      <c r="AB102" s="4" t="str">
        <f t="shared" si="12"/>
        <v>FALSE</v>
      </c>
      <c r="AC102" s="4" t="b">
        <f>IF(ISNUMBER(MATCH(A102,'AEM register'!$C:$C,0)),TRUE,FALSE)</f>
        <v>0</v>
      </c>
    </row>
    <row r="103" spans="1:29" ht="14.25" customHeight="1">
      <c r="A103" s="1" t="str">
        <f>ProductCatalog!A97</f>
        <v>SM-F721B5FEXME</v>
      </c>
      <c r="B103" s="1" t="str">
        <f>VLOOKUP(A103,ProductCatalog!$A$1:$BE$181,MATCH(B$7,ProductCatalog!$A$1:$AR$1,0),0)</f>
        <v xml:space="preserve"> Galaxy Z Flip4 Bespoke Edition</v>
      </c>
      <c r="C103" s="1" t="str">
        <f>VLOOKUP(A103,ProductCatalog!$A$1:$BE$181,MATCH(C$7,ProductCatalog!$A$1:$AR$1,0),0)</f>
        <v>APPROVED</v>
      </c>
      <c r="D103" s="1" t="str">
        <f>VLOOKUP(A103,ProductCatalog!$A$1:$BE$181,MATCH(D$7,ProductCatalog!$A$1:$AR$1,0),0)</f>
        <v>PDP_NOT_AVAILABLE</v>
      </c>
      <c r="E103" s="4" t="str">
        <f t="shared" si="0"/>
        <v>FALSE</v>
      </c>
      <c r="F103" s="4" t="str">
        <f t="shared" si="1"/>
        <v>FALSE</v>
      </c>
      <c r="G103" s="1" t="str">
        <f>VLOOKUP(A103,ProductCatalog!$A$1:$BE$181,MATCH(G$7,ProductCatalog!$A$1:$AR$1,0),0)</f>
        <v>SM-F721B</v>
      </c>
      <c r="H103" s="1" t="str">
        <f>VLOOKUP(A103,ProductCatalog!$A$1:$BE$181,MATCH(H$7,ProductCatalog!$A$1:$AR$1,0),0)</f>
        <v xml:space="preserve"> </v>
      </c>
      <c r="I103" s="1" t="str">
        <f>VLOOKUP(A103,ProductCatalog!$A$1:$BE$181,MATCH(I$7,ProductCatalog!$A$1:$AR$1,0),0)</f>
        <v>false</v>
      </c>
      <c r="J103" s="4" t="b">
        <f t="shared" si="2"/>
        <v>0</v>
      </c>
      <c r="K103" s="1" t="str">
        <f>VLOOKUP(A103,ProductCatalog!$A$1:$BE$181,MATCH(K$7,ProductCatalog!$A$1:$AR$1,0),0)</f>
        <v>false</v>
      </c>
      <c r="L103" s="1" t="str">
        <f t="shared" si="3"/>
        <v>variant</v>
      </c>
      <c r="M103" s="1">
        <f t="shared" si="4"/>
        <v>35</v>
      </c>
      <c r="N103" s="4" t="str">
        <f t="shared" si="5"/>
        <v xml:space="preserve"> </v>
      </c>
      <c r="O103" s="1" t="str">
        <f>VLOOKUP(A103,ProductCatalog!$A$1:$BE$181,MATCH(O$7,ProductCatalog!$A$1:$AR$1,0),0)</f>
        <v>SILVER/NAVY/KHAKI</v>
      </c>
      <c r="P103" s="1" t="str">
        <f>VLOOKUP(A103,ProductCatalog!$A$1:$BE$181,MATCH(P$7,ProductCatalog!$A$1:$AR$1,0),0)</f>
        <v xml:space="preserve"> 256 GB 8GB</v>
      </c>
      <c r="Q103" s="1" t="str">
        <f t="shared" si="6"/>
        <v>SM-F721BSILVER/NAVY/KHAKI 256 GB 8GB</v>
      </c>
      <c r="R103" s="4">
        <f t="shared" si="7"/>
        <v>1</v>
      </c>
      <c r="S103" s="1" t="str">
        <f>VLOOKUP(A103,ProductCatalog!$A$1:$BE$181,MATCH(S$7,ProductCatalog!$A$1:$AR$1,0),0)</f>
        <v xml:space="preserve"> TOP_SKU</v>
      </c>
      <c r="T103" s="1" t="str">
        <f>VLOOKUP(A103,ProductCatalog!$A$1:$BE$181,MATCH(T$7,ProductCatalog!$A$1:$AR$1,0),0)</f>
        <v xml:space="preserve"> CUSTOM</v>
      </c>
      <c r="U103" s="1" t="str">
        <f>VLOOKUP(A103,ProductCatalog!$A$1:$BE$181,MATCH(U$7,ProductCatalog!$A$1:$AR$1,0),0)</f>
        <v xml:space="preserve"> 21</v>
      </c>
      <c r="V103" s="1" t="str">
        <f>VLOOKUP(A103,ProductCatalog!$A$1:$BE$181,MATCH(V$7,ProductCatalog!$A$1:$AR$1,0),0)</f>
        <v xml:space="preserve"> false</v>
      </c>
      <c r="W103" s="4" t="b">
        <f t="shared" si="8"/>
        <v>1</v>
      </c>
      <c r="X103" s="4" t="b">
        <f t="shared" si="9"/>
        <v>1</v>
      </c>
      <c r="Y103" s="4" t="b">
        <f t="shared" si="10"/>
        <v>0</v>
      </c>
      <c r="Z103" s="3" t="str">
        <f>VLOOKUP(A103,ProductCatalog!$A$1:$BE$181,MATCH(Z$7,ProductCatalog!$A$1:$AR$1,0),0)</f>
        <v xml:space="preserve"> IMEI</v>
      </c>
      <c r="AA103" s="1" t="str">
        <f t="shared" si="11"/>
        <v xml:space="preserve"> </v>
      </c>
      <c r="AB103" s="4" t="str">
        <f t="shared" si="12"/>
        <v>FALSE</v>
      </c>
      <c r="AC103" s="4" t="b">
        <f>IF(ISNUMBER(MATCH(A103,'AEM register'!$C:$C,0)),TRUE,FALSE)</f>
        <v>0</v>
      </c>
    </row>
    <row r="104" spans="1:29" ht="14.25" customHeight="1">
      <c r="A104" s="1" t="str">
        <f>ProductCatalog!A98</f>
        <v>SM-F721B5GEXME</v>
      </c>
      <c r="B104" s="1" t="str">
        <f>VLOOKUP(A104,ProductCatalog!$A$1:$BE$181,MATCH(B$7,ProductCatalog!$A$1:$AR$1,0),0)</f>
        <v xml:space="preserve"> Galaxy Z Flip4 Bespoke Edition</v>
      </c>
      <c r="C104" s="1" t="str">
        <f>VLOOKUP(A104,ProductCatalog!$A$1:$BE$181,MATCH(C$7,ProductCatalog!$A$1:$AR$1,0),0)</f>
        <v>APPROVED</v>
      </c>
      <c r="D104" s="1" t="str">
        <f>VLOOKUP(A104,ProductCatalog!$A$1:$BE$181,MATCH(D$7,ProductCatalog!$A$1:$AR$1,0),0)</f>
        <v>PDP_NOT_AVAILABLE</v>
      </c>
      <c r="E104" s="4" t="str">
        <f t="shared" si="0"/>
        <v>FALSE</v>
      </c>
      <c r="F104" s="4" t="str">
        <f t="shared" si="1"/>
        <v>FALSE</v>
      </c>
      <c r="G104" s="1" t="str">
        <f>VLOOKUP(A104,ProductCatalog!$A$1:$BE$181,MATCH(G$7,ProductCatalog!$A$1:$AR$1,0),0)</f>
        <v>SM-F721B</v>
      </c>
      <c r="H104" s="1" t="str">
        <f>VLOOKUP(A104,ProductCatalog!$A$1:$BE$181,MATCH(H$7,ProductCatalog!$A$1:$AR$1,0),0)</f>
        <v xml:space="preserve"> </v>
      </c>
      <c r="I104" s="1" t="str">
        <f>VLOOKUP(A104,ProductCatalog!$A$1:$BE$181,MATCH(I$7,ProductCatalog!$A$1:$AR$1,0),0)</f>
        <v>false</v>
      </c>
      <c r="J104" s="4" t="b">
        <f t="shared" si="2"/>
        <v>0</v>
      </c>
      <c r="K104" s="1" t="str">
        <f>VLOOKUP(A104,ProductCatalog!$A$1:$BE$181,MATCH(K$7,ProductCatalog!$A$1:$AR$1,0),0)</f>
        <v>true</v>
      </c>
      <c r="L104" s="1" t="str">
        <f t="shared" si="3"/>
        <v>main</v>
      </c>
      <c r="M104" s="1">
        <f t="shared" si="4"/>
        <v>36</v>
      </c>
      <c r="N104" s="4" t="str">
        <f t="shared" si="5"/>
        <v xml:space="preserve"> </v>
      </c>
      <c r="O104" s="1" t="str">
        <f>VLOOKUP(A104,ProductCatalog!$A$1:$BE$181,MATCH(O$7,ProductCatalog!$A$1:$AR$1,0),0)</f>
        <v>SILVER/NAVY/NAVY</v>
      </c>
      <c r="P104" s="1" t="str">
        <f>VLOOKUP(A104,ProductCatalog!$A$1:$BE$181,MATCH(P$7,ProductCatalog!$A$1:$AR$1,0),0)</f>
        <v xml:space="preserve"> 256 GB 8GB</v>
      </c>
      <c r="Q104" s="1" t="str">
        <f t="shared" si="6"/>
        <v>SM-F721BSILVER/NAVY/NAVY 256 GB 8GB</v>
      </c>
      <c r="R104" s="4">
        <f t="shared" si="7"/>
        <v>1</v>
      </c>
      <c r="S104" s="1" t="str">
        <f>VLOOKUP(A104,ProductCatalog!$A$1:$BE$181,MATCH(S$7,ProductCatalog!$A$1:$AR$1,0),0)</f>
        <v xml:space="preserve"> TOP_SKU</v>
      </c>
      <c r="T104" s="1" t="str">
        <f>VLOOKUP(A104,ProductCatalog!$A$1:$BE$181,MATCH(T$7,ProductCatalog!$A$1:$AR$1,0),0)</f>
        <v xml:space="preserve"> CUSTOM</v>
      </c>
      <c r="U104" s="1" t="str">
        <f>VLOOKUP(A104,ProductCatalog!$A$1:$BE$181,MATCH(U$7,ProductCatalog!$A$1:$AR$1,0),0)</f>
        <v xml:space="preserve"> 21</v>
      </c>
      <c r="V104" s="1" t="str">
        <f>VLOOKUP(A104,ProductCatalog!$A$1:$BE$181,MATCH(V$7,ProductCatalog!$A$1:$AR$1,0),0)</f>
        <v xml:space="preserve"> false</v>
      </c>
      <c r="W104" s="4" t="b">
        <f t="shared" si="8"/>
        <v>1</v>
      </c>
      <c r="X104" s="4" t="b">
        <f t="shared" si="9"/>
        <v>1</v>
      </c>
      <c r="Y104" s="4" t="b">
        <f t="shared" si="10"/>
        <v>0</v>
      </c>
      <c r="Z104" s="3" t="str">
        <f>VLOOKUP(A104,ProductCatalog!$A$1:$BE$181,MATCH(Z$7,ProductCatalog!$A$1:$AR$1,0),0)</f>
        <v xml:space="preserve"> IMEI</v>
      </c>
      <c r="AA104" s="1" t="str">
        <f t="shared" si="11"/>
        <v xml:space="preserve"> </v>
      </c>
      <c r="AB104" s="4" t="str">
        <f t="shared" si="12"/>
        <v>FALSE</v>
      </c>
      <c r="AC104" s="4" t="b">
        <f>IF(ISNUMBER(MATCH(A104,'AEM register'!$C:$C,0)),TRUE,FALSE)</f>
        <v>0</v>
      </c>
    </row>
    <row r="105" spans="1:29" ht="14.25" customHeight="1">
      <c r="A105" s="1" t="str">
        <f>ProductCatalog!A99</f>
        <v>SM-F721B5HEXME</v>
      </c>
      <c r="B105" s="1" t="str">
        <f>VLOOKUP(A105,ProductCatalog!$A$1:$BE$181,MATCH(B$7,ProductCatalog!$A$1:$AR$1,0),0)</f>
        <v xml:space="preserve"> Galaxy Z Flip4 Bespoke Edition</v>
      </c>
      <c r="C105" s="1" t="str">
        <f>VLOOKUP(A105,ProductCatalog!$A$1:$BE$181,MATCH(C$7,ProductCatalog!$A$1:$AR$1,0),0)</f>
        <v>APPROVED</v>
      </c>
      <c r="D105" s="1" t="str">
        <f>VLOOKUP(A105,ProductCatalog!$A$1:$BE$181,MATCH(D$7,ProductCatalog!$A$1:$AR$1,0),0)</f>
        <v>PDP_NOT_AVAILABLE</v>
      </c>
      <c r="E105" s="4" t="str">
        <f t="shared" si="0"/>
        <v>FALSE</v>
      </c>
      <c r="F105" s="4" t="str">
        <f t="shared" si="1"/>
        <v>FALSE</v>
      </c>
      <c r="G105" s="1" t="str">
        <f>VLOOKUP(A105,ProductCatalog!$A$1:$BE$181,MATCH(G$7,ProductCatalog!$A$1:$AR$1,0),0)</f>
        <v>SM-F721B</v>
      </c>
      <c r="H105" s="1" t="str">
        <f>VLOOKUP(A105,ProductCatalog!$A$1:$BE$181,MATCH(H$7,ProductCatalog!$A$1:$AR$1,0),0)</f>
        <v xml:space="preserve"> </v>
      </c>
      <c r="I105" s="1" t="str">
        <f>VLOOKUP(A105,ProductCatalog!$A$1:$BE$181,MATCH(I$7,ProductCatalog!$A$1:$AR$1,0),0)</f>
        <v>false</v>
      </c>
      <c r="J105" s="4" t="b">
        <f t="shared" si="2"/>
        <v>0</v>
      </c>
      <c r="K105" s="1" t="str">
        <f>VLOOKUP(A105,ProductCatalog!$A$1:$BE$181,MATCH(K$7,ProductCatalog!$A$1:$AR$1,0),0)</f>
        <v>false</v>
      </c>
      <c r="L105" s="1" t="str">
        <f t="shared" si="3"/>
        <v>variant</v>
      </c>
      <c r="M105" s="1">
        <f t="shared" si="4"/>
        <v>37</v>
      </c>
      <c r="N105" s="4" t="str">
        <f t="shared" si="5"/>
        <v xml:space="preserve"> </v>
      </c>
      <c r="O105" s="1" t="str">
        <f>VLOOKUP(A105,ProductCatalog!$A$1:$BE$181,MATCH(O$7,ProductCatalog!$A$1:$AR$1,0),0)</f>
        <v>SILVER/NAVY/RED</v>
      </c>
      <c r="P105" s="1" t="str">
        <f>VLOOKUP(A105,ProductCatalog!$A$1:$BE$181,MATCH(P$7,ProductCatalog!$A$1:$AR$1,0),0)</f>
        <v xml:space="preserve"> 256 GB 8GB</v>
      </c>
      <c r="Q105" s="1" t="str">
        <f t="shared" si="6"/>
        <v>SM-F721BSILVER/NAVY/RED 256 GB 8GB</v>
      </c>
      <c r="R105" s="4">
        <f t="shared" si="7"/>
        <v>1</v>
      </c>
      <c r="S105" s="1" t="str">
        <f>VLOOKUP(A105,ProductCatalog!$A$1:$BE$181,MATCH(S$7,ProductCatalog!$A$1:$AR$1,0),0)</f>
        <v xml:space="preserve"> TOP_SKU</v>
      </c>
      <c r="T105" s="1" t="str">
        <f>VLOOKUP(A105,ProductCatalog!$A$1:$BE$181,MATCH(T$7,ProductCatalog!$A$1:$AR$1,0),0)</f>
        <v xml:space="preserve"> CUSTOM</v>
      </c>
      <c r="U105" s="1" t="str">
        <f>VLOOKUP(A105,ProductCatalog!$A$1:$BE$181,MATCH(U$7,ProductCatalog!$A$1:$AR$1,0),0)</f>
        <v xml:space="preserve"> 21</v>
      </c>
      <c r="V105" s="1" t="str">
        <f>VLOOKUP(A105,ProductCatalog!$A$1:$BE$181,MATCH(V$7,ProductCatalog!$A$1:$AR$1,0),0)</f>
        <v xml:space="preserve"> false</v>
      </c>
      <c r="W105" s="4" t="b">
        <f t="shared" si="8"/>
        <v>1</v>
      </c>
      <c r="X105" s="4" t="b">
        <f t="shared" si="9"/>
        <v>1</v>
      </c>
      <c r="Y105" s="4" t="b">
        <f t="shared" si="10"/>
        <v>0</v>
      </c>
      <c r="Z105" s="3" t="str">
        <f>VLOOKUP(A105,ProductCatalog!$A$1:$BE$181,MATCH(Z$7,ProductCatalog!$A$1:$AR$1,0),0)</f>
        <v xml:space="preserve"> IMEI</v>
      </c>
      <c r="AA105" s="1" t="str">
        <f t="shared" si="11"/>
        <v xml:space="preserve"> </v>
      </c>
      <c r="AB105" s="4" t="str">
        <f t="shared" si="12"/>
        <v>FALSE</v>
      </c>
      <c r="AC105" s="4" t="b">
        <f>IF(ISNUMBER(MATCH(A105,'AEM register'!$C:$C,0)),TRUE,FALSE)</f>
        <v>0</v>
      </c>
    </row>
    <row r="106" spans="1:29" ht="14.25" customHeight="1">
      <c r="A106" s="1" t="str">
        <f>ProductCatalog!A100</f>
        <v>SM-F721B5IEXME</v>
      </c>
      <c r="B106" s="1" t="str">
        <f>VLOOKUP(A106,ProductCatalog!$A$1:$BE$181,MATCH(B$7,ProductCatalog!$A$1:$AR$1,0),0)</f>
        <v xml:space="preserve"> Galaxy Z Flip4 Bespoke Edition</v>
      </c>
      <c r="C106" s="1" t="str">
        <f>VLOOKUP(A106,ProductCatalog!$A$1:$BE$181,MATCH(C$7,ProductCatalog!$A$1:$AR$1,0),0)</f>
        <v>APPROVED</v>
      </c>
      <c r="D106" s="1" t="str">
        <f>VLOOKUP(A106,ProductCatalog!$A$1:$BE$181,MATCH(D$7,ProductCatalog!$A$1:$AR$1,0),0)</f>
        <v>PDP_NOT_AVAILABLE</v>
      </c>
      <c r="E106" s="4" t="str">
        <f t="shared" si="0"/>
        <v>FALSE</v>
      </c>
      <c r="F106" s="4" t="str">
        <f t="shared" si="1"/>
        <v>FALSE</v>
      </c>
      <c r="G106" s="1" t="str">
        <f>VLOOKUP(A106,ProductCatalog!$A$1:$BE$181,MATCH(G$7,ProductCatalog!$A$1:$AR$1,0),0)</f>
        <v>SM-F721B</v>
      </c>
      <c r="H106" s="1" t="str">
        <f>VLOOKUP(A106,ProductCatalog!$A$1:$BE$181,MATCH(H$7,ProductCatalog!$A$1:$AR$1,0),0)</f>
        <v xml:space="preserve"> </v>
      </c>
      <c r="I106" s="1" t="str">
        <f>VLOOKUP(A106,ProductCatalog!$A$1:$BE$181,MATCH(I$7,ProductCatalog!$A$1:$AR$1,0),0)</f>
        <v>false</v>
      </c>
      <c r="J106" s="4" t="b">
        <f t="shared" si="2"/>
        <v>0</v>
      </c>
      <c r="K106" s="1" t="str">
        <f>VLOOKUP(A106,ProductCatalog!$A$1:$BE$181,MATCH(K$7,ProductCatalog!$A$1:$AR$1,0),0)</f>
        <v>false</v>
      </c>
      <c r="L106" s="1" t="str">
        <f t="shared" si="3"/>
        <v>variant</v>
      </c>
      <c r="M106" s="1">
        <f t="shared" si="4"/>
        <v>38</v>
      </c>
      <c r="N106" s="4" t="str">
        <f t="shared" si="5"/>
        <v xml:space="preserve"> </v>
      </c>
      <c r="O106" s="1" t="str">
        <f>VLOOKUP(A106,ProductCatalog!$A$1:$BE$181,MATCH(O$7,ProductCatalog!$A$1:$AR$1,0),0)</f>
        <v>SILVER/NAVY/WHITE</v>
      </c>
      <c r="P106" s="1" t="str">
        <f>VLOOKUP(A106,ProductCatalog!$A$1:$BE$181,MATCH(P$7,ProductCatalog!$A$1:$AR$1,0),0)</f>
        <v xml:space="preserve"> 256 GB 8GB</v>
      </c>
      <c r="Q106" s="1" t="str">
        <f t="shared" si="6"/>
        <v>SM-F721BSILVER/NAVY/WHITE 256 GB 8GB</v>
      </c>
      <c r="R106" s="4">
        <f t="shared" si="7"/>
        <v>1</v>
      </c>
      <c r="S106" s="1" t="str">
        <f>VLOOKUP(A106,ProductCatalog!$A$1:$BE$181,MATCH(S$7,ProductCatalog!$A$1:$AR$1,0),0)</f>
        <v xml:space="preserve"> TOP_SKU</v>
      </c>
      <c r="T106" s="1" t="str">
        <f>VLOOKUP(A106,ProductCatalog!$A$1:$BE$181,MATCH(T$7,ProductCatalog!$A$1:$AR$1,0),0)</f>
        <v xml:space="preserve"> CUSTOM</v>
      </c>
      <c r="U106" s="1" t="str">
        <f>VLOOKUP(A106,ProductCatalog!$A$1:$BE$181,MATCH(U$7,ProductCatalog!$A$1:$AR$1,0),0)</f>
        <v xml:space="preserve"> 21</v>
      </c>
      <c r="V106" s="1" t="str">
        <f>VLOOKUP(A106,ProductCatalog!$A$1:$BE$181,MATCH(V$7,ProductCatalog!$A$1:$AR$1,0),0)</f>
        <v xml:space="preserve"> false</v>
      </c>
      <c r="W106" s="4" t="b">
        <f t="shared" si="8"/>
        <v>1</v>
      </c>
      <c r="X106" s="4" t="b">
        <f t="shared" si="9"/>
        <v>1</v>
      </c>
      <c r="Y106" s="4" t="b">
        <f t="shared" si="10"/>
        <v>0</v>
      </c>
      <c r="Z106" s="3" t="str">
        <f>VLOOKUP(A106,ProductCatalog!$A$1:$BE$181,MATCH(Z$7,ProductCatalog!$A$1:$AR$1,0),0)</f>
        <v xml:space="preserve"> IMEI</v>
      </c>
      <c r="AA106" s="1" t="str">
        <f t="shared" si="11"/>
        <v xml:space="preserve"> </v>
      </c>
      <c r="AB106" s="4" t="str">
        <f t="shared" si="12"/>
        <v>FALSE</v>
      </c>
      <c r="AC106" s="4" t="b">
        <f>IF(ISNUMBER(MATCH(A106,'AEM register'!$C:$C,0)),TRUE,FALSE)</f>
        <v>0</v>
      </c>
    </row>
    <row r="107" spans="1:29" ht="14.25" customHeight="1">
      <c r="A107" s="1" t="str">
        <f>ProductCatalog!A101</f>
        <v>SM-F721B5JEXME</v>
      </c>
      <c r="B107" s="1" t="str">
        <f>VLOOKUP(A107,ProductCatalog!$A$1:$BE$181,MATCH(B$7,ProductCatalog!$A$1:$AR$1,0),0)</f>
        <v xml:space="preserve"> Galaxy Z Flip4 Bespoke Edition</v>
      </c>
      <c r="C107" s="1" t="str">
        <f>VLOOKUP(A107,ProductCatalog!$A$1:$BE$181,MATCH(C$7,ProductCatalog!$A$1:$AR$1,0),0)</f>
        <v>APPROVED</v>
      </c>
      <c r="D107" s="1" t="str">
        <f>VLOOKUP(A107,ProductCatalog!$A$1:$BE$181,MATCH(D$7,ProductCatalog!$A$1:$AR$1,0),0)</f>
        <v>PDP_NOT_AVAILABLE</v>
      </c>
      <c r="E107" s="4" t="str">
        <f t="shared" si="0"/>
        <v>FALSE</v>
      </c>
      <c r="F107" s="4" t="str">
        <f t="shared" si="1"/>
        <v>FALSE</v>
      </c>
      <c r="G107" s="1" t="str">
        <f>VLOOKUP(A107,ProductCatalog!$A$1:$BE$181,MATCH(G$7,ProductCatalog!$A$1:$AR$1,0),0)</f>
        <v>SM-F721B</v>
      </c>
      <c r="H107" s="1" t="str">
        <f>VLOOKUP(A107,ProductCatalog!$A$1:$BE$181,MATCH(H$7,ProductCatalog!$A$1:$AR$1,0),0)</f>
        <v xml:space="preserve"> </v>
      </c>
      <c r="I107" s="1" t="str">
        <f>VLOOKUP(A107,ProductCatalog!$A$1:$BE$181,MATCH(I$7,ProductCatalog!$A$1:$AR$1,0),0)</f>
        <v>false</v>
      </c>
      <c r="J107" s="4" t="b">
        <f t="shared" si="2"/>
        <v>0</v>
      </c>
      <c r="K107" s="1" t="str">
        <f>VLOOKUP(A107,ProductCatalog!$A$1:$BE$181,MATCH(K$7,ProductCatalog!$A$1:$AR$1,0),0)</f>
        <v>false</v>
      </c>
      <c r="L107" s="1" t="str">
        <f t="shared" si="3"/>
        <v>variant</v>
      </c>
      <c r="M107" s="1">
        <f t="shared" si="4"/>
        <v>39</v>
      </c>
      <c r="N107" s="4" t="str">
        <f t="shared" si="5"/>
        <v xml:space="preserve"> </v>
      </c>
      <c r="O107" s="1" t="str">
        <f>VLOOKUP(A107,ProductCatalog!$A$1:$BE$181,MATCH(O$7,ProductCatalog!$A$1:$AR$1,0),0)</f>
        <v>SILVER/NAVY/YELLOW</v>
      </c>
      <c r="P107" s="1" t="str">
        <f>VLOOKUP(A107,ProductCatalog!$A$1:$BE$181,MATCH(P$7,ProductCatalog!$A$1:$AR$1,0),0)</f>
        <v xml:space="preserve"> 256 GB 8GB</v>
      </c>
      <c r="Q107" s="1" t="str">
        <f t="shared" si="6"/>
        <v>SM-F721BSILVER/NAVY/YELLOW 256 GB 8GB</v>
      </c>
      <c r="R107" s="4">
        <f t="shared" si="7"/>
        <v>1</v>
      </c>
      <c r="S107" s="1" t="str">
        <f>VLOOKUP(A107,ProductCatalog!$A$1:$BE$181,MATCH(S$7,ProductCatalog!$A$1:$AR$1,0),0)</f>
        <v xml:space="preserve"> TOP_SKU</v>
      </c>
      <c r="T107" s="1" t="str">
        <f>VLOOKUP(A107,ProductCatalog!$A$1:$BE$181,MATCH(T$7,ProductCatalog!$A$1:$AR$1,0),0)</f>
        <v xml:space="preserve"> CUSTOM</v>
      </c>
      <c r="U107" s="1" t="str">
        <f>VLOOKUP(A107,ProductCatalog!$A$1:$BE$181,MATCH(U$7,ProductCatalog!$A$1:$AR$1,0),0)</f>
        <v xml:space="preserve"> 21</v>
      </c>
      <c r="V107" s="1" t="str">
        <f>VLOOKUP(A107,ProductCatalog!$A$1:$BE$181,MATCH(V$7,ProductCatalog!$A$1:$AR$1,0),0)</f>
        <v xml:space="preserve"> false</v>
      </c>
      <c r="W107" s="4" t="b">
        <f t="shared" si="8"/>
        <v>1</v>
      </c>
      <c r="X107" s="4" t="b">
        <f t="shared" si="9"/>
        <v>1</v>
      </c>
      <c r="Y107" s="4" t="b">
        <f t="shared" si="10"/>
        <v>0</v>
      </c>
      <c r="Z107" s="3" t="str">
        <f>VLOOKUP(A107,ProductCatalog!$A$1:$BE$181,MATCH(Z$7,ProductCatalog!$A$1:$AR$1,0),0)</f>
        <v xml:space="preserve"> IMEI</v>
      </c>
      <c r="AA107" s="1" t="str">
        <f t="shared" si="11"/>
        <v xml:space="preserve"> </v>
      </c>
      <c r="AB107" s="4" t="str">
        <f t="shared" si="12"/>
        <v>FALSE</v>
      </c>
      <c r="AC107" s="4" t="b">
        <f>IF(ISNUMBER(MATCH(A107,'AEM register'!$C:$C,0)),TRUE,FALSE)</f>
        <v>0</v>
      </c>
    </row>
    <row r="108" spans="1:29" ht="14.25" customHeight="1">
      <c r="A108" s="1" t="str">
        <f>ProductCatalog!A102</f>
        <v>SM-F721B5KEXME</v>
      </c>
      <c r="B108" s="1" t="str">
        <f>VLOOKUP(A108,ProductCatalog!$A$1:$BE$181,MATCH(B$7,ProductCatalog!$A$1:$AR$1,0),0)</f>
        <v xml:space="preserve"> Galaxy Flip 4 with Red front cover</v>
      </c>
      <c r="C108" s="1" t="str">
        <f>VLOOKUP(A108,ProductCatalog!$A$1:$BE$181,MATCH(C$7,ProductCatalog!$A$1:$AR$1,0),0)</f>
        <v>APPROVED</v>
      </c>
      <c r="D108" s="1" t="str">
        <f>VLOOKUP(A108,ProductCatalog!$A$1:$BE$181,MATCH(D$7,ProductCatalog!$A$1:$AR$1,0),0)</f>
        <v>PDP_NOT_AVAILABLE</v>
      </c>
      <c r="E108" s="4" t="str">
        <f t="shared" si="0"/>
        <v>FALSE</v>
      </c>
      <c r="F108" s="4" t="str">
        <f t="shared" si="1"/>
        <v>FALSE</v>
      </c>
      <c r="G108" s="1" t="str">
        <f>VLOOKUP(A108,ProductCatalog!$A$1:$BE$181,MATCH(G$7,ProductCatalog!$A$1:$AR$1,0),0)</f>
        <v>SM-F721B</v>
      </c>
      <c r="H108" s="1" t="str">
        <f>VLOOKUP(A108,ProductCatalog!$A$1:$BE$181,MATCH(H$7,ProductCatalog!$A$1:$AR$1,0),0)</f>
        <v xml:space="preserve"> </v>
      </c>
      <c r="I108" s="1" t="str">
        <f>VLOOKUP(A108,ProductCatalog!$A$1:$BE$181,MATCH(I$7,ProductCatalog!$A$1:$AR$1,0),0)</f>
        <v>false</v>
      </c>
      <c r="J108" s="4" t="b">
        <f t="shared" si="2"/>
        <v>0</v>
      </c>
      <c r="K108" s="1" t="str">
        <f>VLOOKUP(A108,ProductCatalog!$A$1:$BE$181,MATCH(K$7,ProductCatalog!$A$1:$AR$1,0),0)</f>
        <v>false</v>
      </c>
      <c r="L108" s="1" t="str">
        <f t="shared" si="3"/>
        <v>variant</v>
      </c>
      <c r="M108" s="1">
        <f t="shared" si="4"/>
        <v>40</v>
      </c>
      <c r="N108" s="4" t="str">
        <f t="shared" si="5"/>
        <v xml:space="preserve"> </v>
      </c>
      <c r="O108" s="1" t="str">
        <f>VLOOKUP(A108,ProductCatalog!$A$1:$BE$181,MATCH(O$7,ProductCatalog!$A$1:$AR$1,0),0)</f>
        <v>SILVER/RED/KHAKI</v>
      </c>
      <c r="P108" s="1" t="str">
        <f>VLOOKUP(A108,ProductCatalog!$A$1:$BE$181,MATCH(P$7,ProductCatalog!$A$1:$AR$1,0),0)</f>
        <v xml:space="preserve"> 256 GB 8GB</v>
      </c>
      <c r="Q108" s="1" t="str">
        <f t="shared" si="6"/>
        <v>SM-F721BSILVER/RED/KHAKI 256 GB 8GB</v>
      </c>
      <c r="R108" s="4">
        <f t="shared" si="7"/>
        <v>1</v>
      </c>
      <c r="S108" s="1" t="str">
        <f>VLOOKUP(A108,ProductCatalog!$A$1:$BE$181,MATCH(S$7,ProductCatalog!$A$1:$AR$1,0),0)</f>
        <v xml:space="preserve"> TOP_SKU</v>
      </c>
      <c r="T108" s="1" t="str">
        <f>VLOOKUP(A108,ProductCatalog!$A$1:$BE$181,MATCH(T$7,ProductCatalog!$A$1:$AR$1,0),0)</f>
        <v xml:space="preserve"> CUSTOM</v>
      </c>
      <c r="U108" s="1" t="str">
        <f>VLOOKUP(A108,ProductCatalog!$A$1:$BE$181,MATCH(U$7,ProductCatalog!$A$1:$AR$1,0),0)</f>
        <v xml:space="preserve"> 21</v>
      </c>
      <c r="V108" s="1" t="str">
        <f>VLOOKUP(A108,ProductCatalog!$A$1:$BE$181,MATCH(V$7,ProductCatalog!$A$1:$AR$1,0),0)</f>
        <v xml:space="preserve"> false</v>
      </c>
      <c r="W108" s="4" t="b">
        <f t="shared" si="8"/>
        <v>1</v>
      </c>
      <c r="X108" s="4" t="b">
        <f t="shared" si="9"/>
        <v>1</v>
      </c>
      <c r="Y108" s="4" t="b">
        <f t="shared" si="10"/>
        <v>0</v>
      </c>
      <c r="Z108" s="3" t="str">
        <f>VLOOKUP(A108,ProductCatalog!$A$1:$BE$181,MATCH(Z$7,ProductCatalog!$A$1:$AR$1,0),0)</f>
        <v xml:space="preserve"> IMEI</v>
      </c>
      <c r="AA108" s="1" t="str">
        <f t="shared" si="11"/>
        <v xml:space="preserve"> </v>
      </c>
      <c r="AB108" s="4" t="str">
        <f t="shared" si="12"/>
        <v>FALSE</v>
      </c>
      <c r="AC108" s="4" t="b">
        <f>IF(ISNUMBER(MATCH(A108,'AEM register'!$C:$C,0)),TRUE,FALSE)</f>
        <v>0</v>
      </c>
    </row>
    <row r="109" spans="1:29" ht="14.25" customHeight="1">
      <c r="A109" s="1" t="str">
        <f>ProductCatalog!A103</f>
        <v>SM-F721B5LEXME</v>
      </c>
      <c r="B109" s="1" t="str">
        <f>VLOOKUP(A109,ProductCatalog!$A$1:$BE$181,MATCH(B$7,ProductCatalog!$A$1:$AR$1,0),0)</f>
        <v xml:space="preserve"> Galaxy Flip 4 with Red front cover</v>
      </c>
      <c r="C109" s="1" t="str">
        <f>VLOOKUP(A109,ProductCatalog!$A$1:$BE$181,MATCH(C$7,ProductCatalog!$A$1:$AR$1,0),0)</f>
        <v>APPROVED</v>
      </c>
      <c r="D109" s="1" t="str">
        <f>VLOOKUP(A109,ProductCatalog!$A$1:$BE$181,MATCH(D$7,ProductCatalog!$A$1:$AR$1,0),0)</f>
        <v>PDP_NOT_AVAILABLE</v>
      </c>
      <c r="E109" s="4" t="str">
        <f t="shared" si="0"/>
        <v>FALSE</v>
      </c>
      <c r="F109" s="4" t="str">
        <f t="shared" si="1"/>
        <v>FALSE</v>
      </c>
      <c r="G109" s="1" t="str">
        <f>VLOOKUP(A109,ProductCatalog!$A$1:$BE$181,MATCH(G$7,ProductCatalog!$A$1:$AR$1,0),0)</f>
        <v>SM-F721B</v>
      </c>
      <c r="H109" s="1" t="str">
        <f>VLOOKUP(A109,ProductCatalog!$A$1:$BE$181,MATCH(H$7,ProductCatalog!$A$1:$AR$1,0),0)</f>
        <v xml:space="preserve"> </v>
      </c>
      <c r="I109" s="1" t="str">
        <f>VLOOKUP(A109,ProductCatalog!$A$1:$BE$181,MATCH(I$7,ProductCatalog!$A$1:$AR$1,0),0)</f>
        <v>false</v>
      </c>
      <c r="J109" s="4" t="b">
        <f t="shared" si="2"/>
        <v>0</v>
      </c>
      <c r="K109" s="1" t="str">
        <f>VLOOKUP(A109,ProductCatalog!$A$1:$BE$181,MATCH(K$7,ProductCatalog!$A$1:$AR$1,0),0)</f>
        <v>false</v>
      </c>
      <c r="L109" s="1" t="str">
        <f t="shared" si="3"/>
        <v>variant</v>
      </c>
      <c r="M109" s="1">
        <f t="shared" si="4"/>
        <v>41</v>
      </c>
      <c r="N109" s="4" t="str">
        <f t="shared" si="5"/>
        <v xml:space="preserve"> </v>
      </c>
      <c r="O109" s="1" t="str">
        <f>VLOOKUP(A109,ProductCatalog!$A$1:$BE$181,MATCH(O$7,ProductCatalog!$A$1:$AR$1,0),0)</f>
        <v>SILVER/RED/NAVY</v>
      </c>
      <c r="P109" s="1" t="str">
        <f>VLOOKUP(A109,ProductCatalog!$A$1:$BE$181,MATCH(P$7,ProductCatalog!$A$1:$AR$1,0),0)</f>
        <v xml:space="preserve"> 256 GB 8GB</v>
      </c>
      <c r="Q109" s="1" t="str">
        <f t="shared" si="6"/>
        <v>SM-F721BSILVER/RED/NAVY 256 GB 8GB</v>
      </c>
      <c r="R109" s="4">
        <f t="shared" si="7"/>
        <v>1</v>
      </c>
      <c r="S109" s="1" t="str">
        <f>VLOOKUP(A109,ProductCatalog!$A$1:$BE$181,MATCH(S$7,ProductCatalog!$A$1:$AR$1,0),0)</f>
        <v xml:space="preserve"> TOP_SKU</v>
      </c>
      <c r="T109" s="1" t="str">
        <f>VLOOKUP(A109,ProductCatalog!$A$1:$BE$181,MATCH(T$7,ProductCatalog!$A$1:$AR$1,0),0)</f>
        <v xml:space="preserve"> CUSTOM</v>
      </c>
      <c r="U109" s="1" t="str">
        <f>VLOOKUP(A109,ProductCatalog!$A$1:$BE$181,MATCH(U$7,ProductCatalog!$A$1:$AR$1,0),0)</f>
        <v xml:space="preserve"> 21</v>
      </c>
      <c r="V109" s="1" t="str">
        <f>VLOOKUP(A109,ProductCatalog!$A$1:$BE$181,MATCH(V$7,ProductCatalog!$A$1:$AR$1,0),0)</f>
        <v xml:space="preserve"> false</v>
      </c>
      <c r="W109" s="4" t="b">
        <f t="shared" si="8"/>
        <v>1</v>
      </c>
      <c r="X109" s="4" t="b">
        <f t="shared" si="9"/>
        <v>1</v>
      </c>
      <c r="Y109" s="4" t="b">
        <f t="shared" si="10"/>
        <v>0</v>
      </c>
      <c r="Z109" s="3" t="str">
        <f>VLOOKUP(A109,ProductCatalog!$A$1:$BE$181,MATCH(Z$7,ProductCatalog!$A$1:$AR$1,0),0)</f>
        <v xml:space="preserve"> IMEI</v>
      </c>
      <c r="AA109" s="1" t="str">
        <f t="shared" si="11"/>
        <v xml:space="preserve"> </v>
      </c>
      <c r="AB109" s="4" t="str">
        <f t="shared" si="12"/>
        <v>FALSE</v>
      </c>
      <c r="AC109" s="4" t="b">
        <f>IF(ISNUMBER(MATCH(A109,'AEM register'!$C:$C,0)),TRUE,FALSE)</f>
        <v>0</v>
      </c>
    </row>
    <row r="110" spans="1:29" ht="14.25" customHeight="1">
      <c r="A110" s="1" t="str">
        <f>ProductCatalog!A104</f>
        <v>SM-F721B5MEXME</v>
      </c>
      <c r="B110" s="1" t="str">
        <f>VLOOKUP(A110,ProductCatalog!$A$1:$BE$181,MATCH(B$7,ProductCatalog!$A$1:$AR$1,0),0)</f>
        <v xml:space="preserve"> Galaxy Flip 4 with Red front cover</v>
      </c>
      <c r="C110" s="1" t="str">
        <f>VLOOKUP(A110,ProductCatalog!$A$1:$BE$181,MATCH(C$7,ProductCatalog!$A$1:$AR$1,0),0)</f>
        <v>APPROVED</v>
      </c>
      <c r="D110" s="1" t="str">
        <f>VLOOKUP(A110,ProductCatalog!$A$1:$BE$181,MATCH(D$7,ProductCatalog!$A$1:$AR$1,0),0)</f>
        <v>PDP_NOT_AVAILABLE</v>
      </c>
      <c r="E110" s="4" t="str">
        <f t="shared" si="0"/>
        <v>FALSE</v>
      </c>
      <c r="F110" s="4" t="str">
        <f t="shared" si="1"/>
        <v>FALSE</v>
      </c>
      <c r="G110" s="1" t="str">
        <f>VLOOKUP(A110,ProductCatalog!$A$1:$BE$181,MATCH(G$7,ProductCatalog!$A$1:$AR$1,0),0)</f>
        <v>SM-F721B</v>
      </c>
      <c r="H110" s="1" t="str">
        <f>VLOOKUP(A110,ProductCatalog!$A$1:$BE$181,MATCH(H$7,ProductCatalog!$A$1:$AR$1,0),0)</f>
        <v xml:space="preserve"> </v>
      </c>
      <c r="I110" s="1" t="str">
        <f>VLOOKUP(A110,ProductCatalog!$A$1:$BE$181,MATCH(I$7,ProductCatalog!$A$1:$AR$1,0),0)</f>
        <v>false</v>
      </c>
      <c r="J110" s="4" t="b">
        <f t="shared" si="2"/>
        <v>0</v>
      </c>
      <c r="K110" s="1" t="str">
        <f>VLOOKUP(A110,ProductCatalog!$A$1:$BE$181,MATCH(K$7,ProductCatalog!$A$1:$AR$1,0),0)</f>
        <v>false</v>
      </c>
      <c r="L110" s="1" t="str">
        <f t="shared" si="3"/>
        <v>variant</v>
      </c>
      <c r="M110" s="1">
        <f t="shared" si="4"/>
        <v>42</v>
      </c>
      <c r="N110" s="4" t="str">
        <f t="shared" si="5"/>
        <v xml:space="preserve"> </v>
      </c>
      <c r="O110" s="1" t="str">
        <f>VLOOKUP(A110,ProductCatalog!$A$1:$BE$181,MATCH(O$7,ProductCatalog!$A$1:$AR$1,0),0)</f>
        <v>SILVER/RED/RED</v>
      </c>
      <c r="P110" s="1" t="str">
        <f>VLOOKUP(A110,ProductCatalog!$A$1:$BE$181,MATCH(P$7,ProductCatalog!$A$1:$AR$1,0),0)</f>
        <v xml:space="preserve"> 256 GB 8GB</v>
      </c>
      <c r="Q110" s="1" t="str">
        <f t="shared" si="6"/>
        <v>SM-F721BSILVER/RED/RED 256 GB 8GB</v>
      </c>
      <c r="R110" s="4">
        <f t="shared" si="7"/>
        <v>1</v>
      </c>
      <c r="S110" s="1" t="str">
        <f>VLOOKUP(A110,ProductCatalog!$A$1:$BE$181,MATCH(S$7,ProductCatalog!$A$1:$AR$1,0),0)</f>
        <v xml:space="preserve"> TOP_SKU</v>
      </c>
      <c r="T110" s="1" t="str">
        <f>VLOOKUP(A110,ProductCatalog!$A$1:$BE$181,MATCH(T$7,ProductCatalog!$A$1:$AR$1,0),0)</f>
        <v xml:space="preserve"> CUSTOM</v>
      </c>
      <c r="U110" s="1" t="str">
        <f>VLOOKUP(A110,ProductCatalog!$A$1:$BE$181,MATCH(U$7,ProductCatalog!$A$1:$AR$1,0),0)</f>
        <v xml:space="preserve"> 21</v>
      </c>
      <c r="V110" s="1" t="str">
        <f>VLOOKUP(A110,ProductCatalog!$A$1:$BE$181,MATCH(V$7,ProductCatalog!$A$1:$AR$1,0),0)</f>
        <v xml:space="preserve"> false</v>
      </c>
      <c r="W110" s="4" t="b">
        <f t="shared" si="8"/>
        <v>1</v>
      </c>
      <c r="X110" s="4" t="b">
        <f t="shared" si="9"/>
        <v>1</v>
      </c>
      <c r="Y110" s="4" t="b">
        <f t="shared" si="10"/>
        <v>0</v>
      </c>
      <c r="Z110" s="3" t="str">
        <f>VLOOKUP(A110,ProductCatalog!$A$1:$BE$181,MATCH(Z$7,ProductCatalog!$A$1:$AR$1,0),0)</f>
        <v xml:space="preserve"> IMEI</v>
      </c>
      <c r="AA110" s="1" t="str">
        <f t="shared" si="11"/>
        <v xml:space="preserve"> </v>
      </c>
      <c r="AB110" s="4" t="str">
        <f t="shared" si="12"/>
        <v>FALSE</v>
      </c>
      <c r="AC110" s="4" t="b">
        <f>IF(ISNUMBER(MATCH(A110,'AEM register'!$C:$C,0)),TRUE,FALSE)</f>
        <v>0</v>
      </c>
    </row>
    <row r="111" spans="1:29" ht="14.25" customHeight="1">
      <c r="A111" s="1" t="str">
        <f>ProductCatalog!A105</f>
        <v>SM-F721B5NEXME</v>
      </c>
      <c r="B111" s="1" t="str">
        <f>VLOOKUP(A111,ProductCatalog!$A$1:$BE$181,MATCH(B$7,ProductCatalog!$A$1:$AR$1,0),0)</f>
        <v xml:space="preserve"> Galaxy Flip 4 with Red front cover</v>
      </c>
      <c r="C111" s="1" t="str">
        <f>VLOOKUP(A111,ProductCatalog!$A$1:$BE$181,MATCH(C$7,ProductCatalog!$A$1:$AR$1,0),0)</f>
        <v>APPROVED</v>
      </c>
      <c r="D111" s="1" t="str">
        <f>VLOOKUP(A111,ProductCatalog!$A$1:$BE$181,MATCH(D$7,ProductCatalog!$A$1:$AR$1,0),0)</f>
        <v>PDP_NOT_AVAILABLE</v>
      </c>
      <c r="E111" s="4" t="str">
        <f t="shared" si="0"/>
        <v>FALSE</v>
      </c>
      <c r="F111" s="4" t="str">
        <f t="shared" si="1"/>
        <v>FALSE</v>
      </c>
      <c r="G111" s="1" t="str">
        <f>VLOOKUP(A111,ProductCatalog!$A$1:$BE$181,MATCH(G$7,ProductCatalog!$A$1:$AR$1,0),0)</f>
        <v>SM-F721B</v>
      </c>
      <c r="H111" s="1" t="str">
        <f>VLOOKUP(A111,ProductCatalog!$A$1:$BE$181,MATCH(H$7,ProductCatalog!$A$1:$AR$1,0),0)</f>
        <v xml:space="preserve"> </v>
      </c>
      <c r="I111" s="1" t="str">
        <f>VLOOKUP(A111,ProductCatalog!$A$1:$BE$181,MATCH(I$7,ProductCatalog!$A$1:$AR$1,0),0)</f>
        <v>false</v>
      </c>
      <c r="J111" s="4" t="b">
        <f t="shared" si="2"/>
        <v>0</v>
      </c>
      <c r="K111" s="1" t="str">
        <f>VLOOKUP(A111,ProductCatalog!$A$1:$BE$181,MATCH(K$7,ProductCatalog!$A$1:$AR$1,0),0)</f>
        <v>false</v>
      </c>
      <c r="L111" s="1" t="str">
        <f t="shared" si="3"/>
        <v>variant</v>
      </c>
      <c r="M111" s="1">
        <f t="shared" si="4"/>
        <v>43</v>
      </c>
      <c r="N111" s="4" t="str">
        <f t="shared" si="5"/>
        <v xml:space="preserve"> </v>
      </c>
      <c r="O111" s="1" t="str">
        <f>VLOOKUP(A111,ProductCatalog!$A$1:$BE$181,MATCH(O$7,ProductCatalog!$A$1:$AR$1,0),0)</f>
        <v>SILVER/RED/WHITE</v>
      </c>
      <c r="P111" s="1" t="str">
        <f>VLOOKUP(A111,ProductCatalog!$A$1:$BE$181,MATCH(P$7,ProductCatalog!$A$1:$AR$1,0),0)</f>
        <v xml:space="preserve"> 256 GB 8GB</v>
      </c>
      <c r="Q111" s="1" t="str">
        <f t="shared" si="6"/>
        <v>SM-F721BSILVER/RED/WHITE 256 GB 8GB</v>
      </c>
      <c r="R111" s="4">
        <f t="shared" si="7"/>
        <v>1</v>
      </c>
      <c r="S111" s="1" t="str">
        <f>VLOOKUP(A111,ProductCatalog!$A$1:$BE$181,MATCH(S$7,ProductCatalog!$A$1:$AR$1,0),0)</f>
        <v xml:space="preserve"> TOP_SKU</v>
      </c>
      <c r="T111" s="1" t="str">
        <f>VLOOKUP(A111,ProductCatalog!$A$1:$BE$181,MATCH(T$7,ProductCatalog!$A$1:$AR$1,0),0)</f>
        <v xml:space="preserve"> CUSTOM</v>
      </c>
      <c r="U111" s="1" t="str">
        <f>VLOOKUP(A111,ProductCatalog!$A$1:$BE$181,MATCH(U$7,ProductCatalog!$A$1:$AR$1,0),0)</f>
        <v xml:space="preserve"> 21</v>
      </c>
      <c r="V111" s="1" t="str">
        <f>VLOOKUP(A111,ProductCatalog!$A$1:$BE$181,MATCH(V$7,ProductCatalog!$A$1:$AR$1,0),0)</f>
        <v xml:space="preserve"> false</v>
      </c>
      <c r="W111" s="4" t="b">
        <f t="shared" si="8"/>
        <v>1</v>
      </c>
      <c r="X111" s="4" t="b">
        <f t="shared" si="9"/>
        <v>1</v>
      </c>
      <c r="Y111" s="4" t="b">
        <f t="shared" si="10"/>
        <v>0</v>
      </c>
      <c r="Z111" s="3" t="str">
        <f>VLOOKUP(A111,ProductCatalog!$A$1:$BE$181,MATCH(Z$7,ProductCatalog!$A$1:$AR$1,0),0)</f>
        <v xml:space="preserve"> IMEI</v>
      </c>
      <c r="AA111" s="1" t="str">
        <f t="shared" si="11"/>
        <v xml:space="preserve"> </v>
      </c>
      <c r="AB111" s="4" t="str">
        <f t="shared" si="12"/>
        <v>FALSE</v>
      </c>
      <c r="AC111" s="4" t="b">
        <f>IF(ISNUMBER(MATCH(A111,'AEM register'!$C:$C,0)),TRUE,FALSE)</f>
        <v>0</v>
      </c>
    </row>
    <row r="112" spans="1:29" ht="14.25" customHeight="1">
      <c r="A112" s="1" t="str">
        <f>ProductCatalog!A106</f>
        <v>SM-F721B5OEXME</v>
      </c>
      <c r="B112" s="1" t="str">
        <f>VLOOKUP(A112,ProductCatalog!$A$1:$BE$181,MATCH(B$7,ProductCatalog!$A$1:$AR$1,0),0)</f>
        <v xml:space="preserve"> Galaxy Flip 4 with Red front cover</v>
      </c>
      <c r="C112" s="1" t="str">
        <f>VLOOKUP(A112,ProductCatalog!$A$1:$BE$181,MATCH(C$7,ProductCatalog!$A$1:$AR$1,0),0)</f>
        <v>APPROVED</v>
      </c>
      <c r="D112" s="1" t="str">
        <f>VLOOKUP(A112,ProductCatalog!$A$1:$BE$181,MATCH(D$7,ProductCatalog!$A$1:$AR$1,0),0)</f>
        <v>PDP_NOT_AVAILABLE</v>
      </c>
      <c r="E112" s="4" t="str">
        <f t="shared" si="0"/>
        <v>FALSE</v>
      </c>
      <c r="F112" s="4" t="str">
        <f t="shared" si="1"/>
        <v>FALSE</v>
      </c>
      <c r="G112" s="1" t="str">
        <f>VLOOKUP(A112,ProductCatalog!$A$1:$BE$181,MATCH(G$7,ProductCatalog!$A$1:$AR$1,0),0)</f>
        <v>SM-F721B</v>
      </c>
      <c r="H112" s="1" t="str">
        <f>VLOOKUP(A112,ProductCatalog!$A$1:$BE$181,MATCH(H$7,ProductCatalog!$A$1:$AR$1,0),0)</f>
        <v xml:space="preserve"> </v>
      </c>
      <c r="I112" s="1" t="str">
        <f>VLOOKUP(A112,ProductCatalog!$A$1:$BE$181,MATCH(I$7,ProductCatalog!$A$1:$AR$1,0),0)</f>
        <v>false</v>
      </c>
      <c r="J112" s="4" t="b">
        <f t="shared" si="2"/>
        <v>0</v>
      </c>
      <c r="K112" s="1" t="str">
        <f>VLOOKUP(A112,ProductCatalog!$A$1:$BE$181,MATCH(K$7,ProductCatalog!$A$1:$AR$1,0),0)</f>
        <v>false</v>
      </c>
      <c r="L112" s="1" t="str">
        <f t="shared" si="3"/>
        <v>variant</v>
      </c>
      <c r="M112" s="1">
        <f t="shared" si="4"/>
        <v>44</v>
      </c>
      <c r="N112" s="4" t="str">
        <f t="shared" si="5"/>
        <v xml:space="preserve"> </v>
      </c>
      <c r="O112" s="1" t="str">
        <f>VLOOKUP(A112,ProductCatalog!$A$1:$BE$181,MATCH(O$7,ProductCatalog!$A$1:$AR$1,0),0)</f>
        <v>SILVER/RED/YELLOW</v>
      </c>
      <c r="P112" s="1" t="str">
        <f>VLOOKUP(A112,ProductCatalog!$A$1:$BE$181,MATCH(P$7,ProductCatalog!$A$1:$AR$1,0),0)</f>
        <v xml:space="preserve"> 256 GB 8GB</v>
      </c>
      <c r="Q112" s="1" t="str">
        <f t="shared" si="6"/>
        <v>SM-F721BSILVER/RED/YELLOW 256 GB 8GB</v>
      </c>
      <c r="R112" s="4">
        <f t="shared" si="7"/>
        <v>1</v>
      </c>
      <c r="S112" s="1" t="str">
        <f>VLOOKUP(A112,ProductCatalog!$A$1:$BE$181,MATCH(S$7,ProductCatalog!$A$1:$AR$1,0),0)</f>
        <v xml:space="preserve"> TOP_SKU</v>
      </c>
      <c r="T112" s="1" t="str">
        <f>VLOOKUP(A112,ProductCatalog!$A$1:$BE$181,MATCH(T$7,ProductCatalog!$A$1:$AR$1,0),0)</f>
        <v xml:space="preserve"> CUSTOM</v>
      </c>
      <c r="U112" s="1" t="str">
        <f>VLOOKUP(A112,ProductCatalog!$A$1:$BE$181,MATCH(U$7,ProductCatalog!$A$1:$AR$1,0),0)</f>
        <v xml:space="preserve"> 21</v>
      </c>
      <c r="V112" s="1" t="str">
        <f>VLOOKUP(A112,ProductCatalog!$A$1:$BE$181,MATCH(V$7,ProductCatalog!$A$1:$AR$1,0),0)</f>
        <v xml:space="preserve"> false</v>
      </c>
      <c r="W112" s="4" t="b">
        <f t="shared" si="8"/>
        <v>1</v>
      </c>
      <c r="X112" s="4" t="b">
        <f t="shared" si="9"/>
        <v>1</v>
      </c>
      <c r="Y112" s="4" t="b">
        <f t="shared" si="10"/>
        <v>0</v>
      </c>
      <c r="Z112" s="3" t="str">
        <f>VLOOKUP(A112,ProductCatalog!$A$1:$BE$181,MATCH(Z$7,ProductCatalog!$A$1:$AR$1,0),0)</f>
        <v xml:space="preserve"> IMEI</v>
      </c>
      <c r="AA112" s="1" t="str">
        <f t="shared" si="11"/>
        <v xml:space="preserve"> </v>
      </c>
      <c r="AB112" s="4" t="str">
        <f t="shared" si="12"/>
        <v>FALSE</v>
      </c>
      <c r="AC112" s="4" t="b">
        <f>IF(ISNUMBER(MATCH(A112,'AEM register'!$C:$C,0)),TRUE,FALSE)</f>
        <v>0</v>
      </c>
    </row>
    <row r="113" spans="1:29" ht="14.25" customHeight="1">
      <c r="A113" s="1" t="str">
        <f>ProductCatalog!A107</f>
        <v>SM-F721B5PEXME</v>
      </c>
      <c r="B113" s="1" t="str">
        <f>VLOOKUP(A113,ProductCatalog!$A$1:$BE$181,MATCH(B$7,ProductCatalog!$A$1:$AR$1,0),0)</f>
        <v xml:space="preserve"> Galaxy Z Flip4 Bespoke Edition</v>
      </c>
      <c r="C113" s="1" t="str">
        <f>VLOOKUP(A113,ProductCatalog!$A$1:$BE$181,MATCH(C$7,ProductCatalog!$A$1:$AR$1,0),0)</f>
        <v>APPROVED</v>
      </c>
      <c r="D113" s="1" t="str">
        <f>VLOOKUP(A113,ProductCatalog!$A$1:$BE$181,MATCH(D$7,ProductCatalog!$A$1:$AR$1,0),0)</f>
        <v>PDP_NOT_AVAILABLE</v>
      </c>
      <c r="E113" s="4" t="str">
        <f t="shared" si="0"/>
        <v>FALSE</v>
      </c>
      <c r="F113" s="4" t="str">
        <f t="shared" si="1"/>
        <v>FALSE</v>
      </c>
      <c r="G113" s="1" t="str">
        <f>VLOOKUP(A113,ProductCatalog!$A$1:$BE$181,MATCH(G$7,ProductCatalog!$A$1:$AR$1,0),0)</f>
        <v>SM-F721B</v>
      </c>
      <c r="H113" s="1" t="str">
        <f>VLOOKUP(A113,ProductCatalog!$A$1:$BE$181,MATCH(H$7,ProductCatalog!$A$1:$AR$1,0),0)</f>
        <v xml:space="preserve"> </v>
      </c>
      <c r="I113" s="1" t="str">
        <f>VLOOKUP(A113,ProductCatalog!$A$1:$BE$181,MATCH(I$7,ProductCatalog!$A$1:$AR$1,0),0)</f>
        <v>false</v>
      </c>
      <c r="J113" s="4" t="b">
        <f t="shared" si="2"/>
        <v>0</v>
      </c>
      <c r="K113" s="1" t="str">
        <f>VLOOKUP(A113,ProductCatalog!$A$1:$BE$181,MATCH(K$7,ProductCatalog!$A$1:$AR$1,0),0)</f>
        <v>false</v>
      </c>
      <c r="L113" s="1" t="str">
        <f t="shared" si="3"/>
        <v>variant</v>
      </c>
      <c r="M113" s="1">
        <f t="shared" si="4"/>
        <v>45</v>
      </c>
      <c r="N113" s="4" t="str">
        <f t="shared" si="5"/>
        <v xml:space="preserve"> </v>
      </c>
      <c r="O113" s="1" t="str">
        <f>VLOOKUP(A113,ProductCatalog!$A$1:$BE$181,MATCH(O$7,ProductCatalog!$A$1:$AR$1,0),0)</f>
        <v>SILVER/WHITE/KHAKI</v>
      </c>
      <c r="P113" s="1" t="str">
        <f>VLOOKUP(A113,ProductCatalog!$A$1:$BE$181,MATCH(P$7,ProductCatalog!$A$1:$AR$1,0),0)</f>
        <v xml:space="preserve"> 256 GB 8GB</v>
      </c>
      <c r="Q113" s="1" t="str">
        <f t="shared" si="6"/>
        <v>SM-F721BSILVER/WHITE/KHAKI 256 GB 8GB</v>
      </c>
      <c r="R113" s="4">
        <f t="shared" si="7"/>
        <v>1</v>
      </c>
      <c r="S113" s="1" t="str">
        <f>VLOOKUP(A113,ProductCatalog!$A$1:$BE$181,MATCH(S$7,ProductCatalog!$A$1:$AR$1,0),0)</f>
        <v xml:space="preserve"> TOP_SKU</v>
      </c>
      <c r="T113" s="1" t="str">
        <f>VLOOKUP(A113,ProductCatalog!$A$1:$BE$181,MATCH(T$7,ProductCatalog!$A$1:$AR$1,0),0)</f>
        <v xml:space="preserve"> CUSTOM</v>
      </c>
      <c r="U113" s="1" t="str">
        <f>VLOOKUP(A113,ProductCatalog!$A$1:$BE$181,MATCH(U$7,ProductCatalog!$A$1:$AR$1,0),0)</f>
        <v xml:space="preserve"> 21</v>
      </c>
      <c r="V113" s="1" t="str">
        <f>VLOOKUP(A113,ProductCatalog!$A$1:$BE$181,MATCH(V$7,ProductCatalog!$A$1:$AR$1,0),0)</f>
        <v xml:space="preserve"> false</v>
      </c>
      <c r="W113" s="4" t="b">
        <f t="shared" si="8"/>
        <v>1</v>
      </c>
      <c r="X113" s="4" t="b">
        <f t="shared" si="9"/>
        <v>1</v>
      </c>
      <c r="Y113" s="4" t="b">
        <f t="shared" si="10"/>
        <v>0</v>
      </c>
      <c r="Z113" s="3" t="str">
        <f>VLOOKUP(A113,ProductCatalog!$A$1:$BE$181,MATCH(Z$7,ProductCatalog!$A$1:$AR$1,0),0)</f>
        <v xml:space="preserve"> IMEI</v>
      </c>
      <c r="AA113" s="1" t="str">
        <f t="shared" si="11"/>
        <v xml:space="preserve"> </v>
      </c>
      <c r="AB113" s="4" t="str">
        <f t="shared" si="12"/>
        <v>FALSE</v>
      </c>
      <c r="AC113" s="4" t="b">
        <f>IF(ISNUMBER(MATCH(A113,'AEM register'!$C:$C,0)),TRUE,FALSE)</f>
        <v>0</v>
      </c>
    </row>
    <row r="114" spans="1:29" ht="14.25" customHeight="1">
      <c r="A114" s="1" t="str">
        <f>ProductCatalog!A108</f>
        <v>SM-F721B5QEXME</v>
      </c>
      <c r="B114" s="1" t="str">
        <f>VLOOKUP(A114,ProductCatalog!$A$1:$BE$181,MATCH(B$7,ProductCatalog!$A$1:$AR$1,0),0)</f>
        <v xml:space="preserve"> Galaxy Z Flip4 Bespoke Edition</v>
      </c>
      <c r="C114" s="1" t="str">
        <f>VLOOKUP(A114,ProductCatalog!$A$1:$BE$181,MATCH(C$7,ProductCatalog!$A$1:$AR$1,0),0)</f>
        <v>APPROVED</v>
      </c>
      <c r="D114" s="1" t="str">
        <f>VLOOKUP(A114,ProductCatalog!$A$1:$BE$181,MATCH(D$7,ProductCatalog!$A$1:$AR$1,0),0)</f>
        <v>PDP_NOT_AVAILABLE</v>
      </c>
      <c r="E114" s="4" t="str">
        <f t="shared" si="0"/>
        <v>FALSE</v>
      </c>
      <c r="F114" s="4" t="str">
        <f t="shared" si="1"/>
        <v>FALSE</v>
      </c>
      <c r="G114" s="1" t="str">
        <f>VLOOKUP(A114,ProductCatalog!$A$1:$BE$181,MATCH(G$7,ProductCatalog!$A$1:$AR$1,0),0)</f>
        <v>SM-F721B</v>
      </c>
      <c r="H114" s="1" t="str">
        <f>VLOOKUP(A114,ProductCatalog!$A$1:$BE$181,MATCH(H$7,ProductCatalog!$A$1:$AR$1,0),0)</f>
        <v xml:space="preserve"> </v>
      </c>
      <c r="I114" s="1" t="str">
        <f>VLOOKUP(A114,ProductCatalog!$A$1:$BE$181,MATCH(I$7,ProductCatalog!$A$1:$AR$1,0),0)</f>
        <v>false</v>
      </c>
      <c r="J114" s="4" t="b">
        <f t="shared" si="2"/>
        <v>0</v>
      </c>
      <c r="K114" s="1" t="str">
        <f>VLOOKUP(A114,ProductCatalog!$A$1:$BE$181,MATCH(K$7,ProductCatalog!$A$1:$AR$1,0),0)</f>
        <v>false</v>
      </c>
      <c r="L114" s="1" t="str">
        <f t="shared" si="3"/>
        <v>variant</v>
      </c>
      <c r="M114" s="1">
        <f t="shared" si="4"/>
        <v>46</v>
      </c>
      <c r="N114" s="4" t="str">
        <f t="shared" si="5"/>
        <v xml:space="preserve"> </v>
      </c>
      <c r="O114" s="1" t="str">
        <f>VLOOKUP(A114,ProductCatalog!$A$1:$BE$181,MATCH(O$7,ProductCatalog!$A$1:$AR$1,0),0)</f>
        <v>SILVER/WHITE/NAVY</v>
      </c>
      <c r="P114" s="1" t="str">
        <f>VLOOKUP(A114,ProductCatalog!$A$1:$BE$181,MATCH(P$7,ProductCatalog!$A$1:$AR$1,0),0)</f>
        <v xml:space="preserve"> 256 GB 8GB</v>
      </c>
      <c r="Q114" s="1" t="str">
        <f t="shared" si="6"/>
        <v>SM-F721BSILVER/WHITE/NAVY 256 GB 8GB</v>
      </c>
      <c r="R114" s="4">
        <f t="shared" si="7"/>
        <v>1</v>
      </c>
      <c r="S114" s="1" t="str">
        <f>VLOOKUP(A114,ProductCatalog!$A$1:$BE$181,MATCH(S$7,ProductCatalog!$A$1:$AR$1,0),0)</f>
        <v xml:space="preserve"> TOP_SKU</v>
      </c>
      <c r="T114" s="1" t="str">
        <f>VLOOKUP(A114,ProductCatalog!$A$1:$BE$181,MATCH(T$7,ProductCatalog!$A$1:$AR$1,0),0)</f>
        <v xml:space="preserve"> CUSTOM</v>
      </c>
      <c r="U114" s="1" t="str">
        <f>VLOOKUP(A114,ProductCatalog!$A$1:$BE$181,MATCH(U$7,ProductCatalog!$A$1:$AR$1,0),0)</f>
        <v xml:space="preserve"> 21</v>
      </c>
      <c r="V114" s="1" t="str">
        <f>VLOOKUP(A114,ProductCatalog!$A$1:$BE$181,MATCH(V$7,ProductCatalog!$A$1:$AR$1,0),0)</f>
        <v xml:space="preserve"> false</v>
      </c>
      <c r="W114" s="4" t="b">
        <f t="shared" si="8"/>
        <v>1</v>
      </c>
      <c r="X114" s="4" t="b">
        <f t="shared" si="9"/>
        <v>1</v>
      </c>
      <c r="Y114" s="4" t="b">
        <f t="shared" si="10"/>
        <v>0</v>
      </c>
      <c r="Z114" s="3" t="str">
        <f>VLOOKUP(A114,ProductCatalog!$A$1:$BE$181,MATCH(Z$7,ProductCatalog!$A$1:$AR$1,0),0)</f>
        <v xml:space="preserve"> IMEI</v>
      </c>
      <c r="AA114" s="1" t="str">
        <f t="shared" si="11"/>
        <v xml:space="preserve"> </v>
      </c>
      <c r="AB114" s="4" t="str">
        <f t="shared" si="12"/>
        <v>FALSE</v>
      </c>
      <c r="AC114" s="4" t="b">
        <f>IF(ISNUMBER(MATCH(A114,'AEM register'!$C:$C,0)),TRUE,FALSE)</f>
        <v>0</v>
      </c>
    </row>
    <row r="115" spans="1:29" ht="14.25" customHeight="1">
      <c r="A115" s="1" t="str">
        <f>ProductCatalog!A109</f>
        <v>SM-F721B5REXME</v>
      </c>
      <c r="B115" s="1" t="str">
        <f>VLOOKUP(A115,ProductCatalog!$A$1:$BE$181,MATCH(B$7,ProductCatalog!$A$1:$AR$1,0),0)</f>
        <v xml:space="preserve"> Galaxy Z Flip4 Bespoke Edition</v>
      </c>
      <c r="C115" s="1" t="str">
        <f>VLOOKUP(A115,ProductCatalog!$A$1:$BE$181,MATCH(C$7,ProductCatalog!$A$1:$AR$1,0),0)</f>
        <v>APPROVED</v>
      </c>
      <c r="D115" s="1" t="str">
        <f>VLOOKUP(A115,ProductCatalog!$A$1:$BE$181,MATCH(D$7,ProductCatalog!$A$1:$AR$1,0),0)</f>
        <v>PDP_NOT_AVAILABLE</v>
      </c>
      <c r="E115" s="4" t="str">
        <f t="shared" si="0"/>
        <v>FALSE</v>
      </c>
      <c r="F115" s="4" t="str">
        <f t="shared" si="1"/>
        <v>FALSE</v>
      </c>
      <c r="G115" s="1" t="str">
        <f>VLOOKUP(A115,ProductCatalog!$A$1:$BE$181,MATCH(G$7,ProductCatalog!$A$1:$AR$1,0),0)</f>
        <v>SM-F721B</v>
      </c>
      <c r="H115" s="1" t="str">
        <f>VLOOKUP(A115,ProductCatalog!$A$1:$BE$181,MATCH(H$7,ProductCatalog!$A$1:$AR$1,0),0)</f>
        <v xml:space="preserve"> </v>
      </c>
      <c r="I115" s="1" t="str">
        <f>VLOOKUP(A115,ProductCatalog!$A$1:$BE$181,MATCH(I$7,ProductCatalog!$A$1:$AR$1,0),0)</f>
        <v>false</v>
      </c>
      <c r="J115" s="4" t="b">
        <f t="shared" si="2"/>
        <v>0</v>
      </c>
      <c r="K115" s="1" t="str">
        <f>VLOOKUP(A115,ProductCatalog!$A$1:$BE$181,MATCH(K$7,ProductCatalog!$A$1:$AR$1,0),0)</f>
        <v>false</v>
      </c>
      <c r="L115" s="1" t="str">
        <f t="shared" si="3"/>
        <v>variant</v>
      </c>
      <c r="M115" s="1">
        <f t="shared" si="4"/>
        <v>47</v>
      </c>
      <c r="N115" s="4" t="str">
        <f t="shared" si="5"/>
        <v xml:space="preserve"> </v>
      </c>
      <c r="O115" s="1" t="str">
        <f>VLOOKUP(A115,ProductCatalog!$A$1:$BE$181,MATCH(O$7,ProductCatalog!$A$1:$AR$1,0),0)</f>
        <v>SILVER/WHITE/RED</v>
      </c>
      <c r="P115" s="1" t="str">
        <f>VLOOKUP(A115,ProductCatalog!$A$1:$BE$181,MATCH(P$7,ProductCatalog!$A$1:$AR$1,0),0)</f>
        <v xml:space="preserve"> 256 GB 8GB</v>
      </c>
      <c r="Q115" s="1" t="str">
        <f t="shared" si="6"/>
        <v>SM-F721BSILVER/WHITE/RED 256 GB 8GB</v>
      </c>
      <c r="R115" s="4">
        <f t="shared" si="7"/>
        <v>1</v>
      </c>
      <c r="S115" s="1" t="str">
        <f>VLOOKUP(A115,ProductCatalog!$A$1:$BE$181,MATCH(S$7,ProductCatalog!$A$1:$AR$1,0),0)</f>
        <v xml:space="preserve"> TOP_SKU</v>
      </c>
      <c r="T115" s="1" t="str">
        <f>VLOOKUP(A115,ProductCatalog!$A$1:$BE$181,MATCH(T$7,ProductCatalog!$A$1:$AR$1,0),0)</f>
        <v xml:space="preserve"> CUSTOM</v>
      </c>
      <c r="U115" s="1" t="str">
        <f>VLOOKUP(A115,ProductCatalog!$A$1:$BE$181,MATCH(U$7,ProductCatalog!$A$1:$AR$1,0),0)</f>
        <v xml:space="preserve"> 21</v>
      </c>
      <c r="V115" s="1" t="str">
        <f>VLOOKUP(A115,ProductCatalog!$A$1:$BE$181,MATCH(V$7,ProductCatalog!$A$1:$AR$1,0),0)</f>
        <v xml:space="preserve"> false</v>
      </c>
      <c r="W115" s="4" t="b">
        <f t="shared" si="8"/>
        <v>1</v>
      </c>
      <c r="X115" s="4" t="b">
        <f t="shared" si="9"/>
        <v>1</v>
      </c>
      <c r="Y115" s="4" t="b">
        <f t="shared" si="10"/>
        <v>0</v>
      </c>
      <c r="Z115" s="3" t="str">
        <f>VLOOKUP(A115,ProductCatalog!$A$1:$BE$181,MATCH(Z$7,ProductCatalog!$A$1:$AR$1,0),0)</f>
        <v xml:space="preserve"> IMEI</v>
      </c>
      <c r="AA115" s="1" t="str">
        <f t="shared" si="11"/>
        <v xml:space="preserve"> </v>
      </c>
      <c r="AB115" s="4" t="str">
        <f t="shared" si="12"/>
        <v>FALSE</v>
      </c>
      <c r="AC115" s="4" t="b">
        <f>IF(ISNUMBER(MATCH(A115,'AEM register'!$C:$C,0)),TRUE,FALSE)</f>
        <v>0</v>
      </c>
    </row>
    <row r="116" spans="1:29" ht="14.25" customHeight="1">
      <c r="A116" s="1" t="str">
        <f>ProductCatalog!A110</f>
        <v>SM-F721B5UEXME</v>
      </c>
      <c r="B116" s="1" t="str">
        <f>VLOOKUP(A116,ProductCatalog!$A$1:$BE$181,MATCH(B$7,ProductCatalog!$A$1:$AR$1,0),0)</f>
        <v xml:space="preserve"> Galaxy Flip 4 with Yellow front cover</v>
      </c>
      <c r="C116" s="1" t="str">
        <f>VLOOKUP(A116,ProductCatalog!$A$1:$BE$181,MATCH(C$7,ProductCatalog!$A$1:$AR$1,0),0)</f>
        <v>APPROVED</v>
      </c>
      <c r="D116" s="1" t="str">
        <f>VLOOKUP(A116,ProductCatalog!$A$1:$BE$181,MATCH(D$7,ProductCatalog!$A$1:$AR$1,0),0)</f>
        <v>PDP_NOT_AVAILABLE</v>
      </c>
      <c r="E116" s="4" t="str">
        <f t="shared" si="0"/>
        <v>FALSE</v>
      </c>
      <c r="F116" s="4" t="str">
        <f t="shared" si="1"/>
        <v>FALSE</v>
      </c>
      <c r="G116" s="1" t="str">
        <f>VLOOKUP(A116,ProductCatalog!$A$1:$BE$181,MATCH(G$7,ProductCatalog!$A$1:$AR$1,0),0)</f>
        <v>SM-F721B</v>
      </c>
      <c r="H116" s="1" t="str">
        <f>VLOOKUP(A116,ProductCatalog!$A$1:$BE$181,MATCH(H$7,ProductCatalog!$A$1:$AR$1,0),0)</f>
        <v xml:space="preserve"> </v>
      </c>
      <c r="I116" s="1" t="str">
        <f>VLOOKUP(A116,ProductCatalog!$A$1:$BE$181,MATCH(I$7,ProductCatalog!$A$1:$AR$1,0),0)</f>
        <v>false</v>
      </c>
      <c r="J116" s="4" t="b">
        <f t="shared" si="2"/>
        <v>0</v>
      </c>
      <c r="K116" s="1" t="str">
        <f>VLOOKUP(A116,ProductCatalog!$A$1:$BE$181,MATCH(K$7,ProductCatalog!$A$1:$AR$1,0),0)</f>
        <v>false</v>
      </c>
      <c r="L116" s="1" t="str">
        <f t="shared" si="3"/>
        <v>variant</v>
      </c>
      <c r="M116" s="1">
        <f t="shared" si="4"/>
        <v>48</v>
      </c>
      <c r="N116" s="4" t="str">
        <f t="shared" si="5"/>
        <v xml:space="preserve"> </v>
      </c>
      <c r="O116" s="1" t="str">
        <f>VLOOKUP(A116,ProductCatalog!$A$1:$BE$181,MATCH(O$7,ProductCatalog!$A$1:$AR$1,0),0)</f>
        <v>SILVER/YELLOW/KHAKI</v>
      </c>
      <c r="P116" s="1" t="str">
        <f>VLOOKUP(A116,ProductCatalog!$A$1:$BE$181,MATCH(P$7,ProductCatalog!$A$1:$AR$1,0),0)</f>
        <v xml:space="preserve"> 256 GB 8GB</v>
      </c>
      <c r="Q116" s="1" t="str">
        <f t="shared" si="6"/>
        <v>SM-F721BSILVER/YELLOW/KHAKI 256 GB 8GB</v>
      </c>
      <c r="R116" s="4">
        <f t="shared" si="7"/>
        <v>1</v>
      </c>
      <c r="S116" s="1" t="str">
        <f>VLOOKUP(A116,ProductCatalog!$A$1:$BE$181,MATCH(S$7,ProductCatalog!$A$1:$AR$1,0),0)</f>
        <v xml:space="preserve"> TOP_SKU</v>
      </c>
      <c r="T116" s="1" t="str">
        <f>VLOOKUP(A116,ProductCatalog!$A$1:$BE$181,MATCH(T$7,ProductCatalog!$A$1:$AR$1,0),0)</f>
        <v xml:space="preserve"> CUSTOM</v>
      </c>
      <c r="U116" s="1" t="str">
        <f>VLOOKUP(A116,ProductCatalog!$A$1:$BE$181,MATCH(U$7,ProductCatalog!$A$1:$AR$1,0),0)</f>
        <v xml:space="preserve"> 21</v>
      </c>
      <c r="V116" s="1" t="str">
        <f>VLOOKUP(A116,ProductCatalog!$A$1:$BE$181,MATCH(V$7,ProductCatalog!$A$1:$AR$1,0),0)</f>
        <v xml:space="preserve"> false</v>
      </c>
      <c r="W116" s="4" t="b">
        <f t="shared" si="8"/>
        <v>1</v>
      </c>
      <c r="X116" s="4" t="b">
        <f t="shared" si="9"/>
        <v>1</v>
      </c>
      <c r="Y116" s="4" t="b">
        <f t="shared" si="10"/>
        <v>0</v>
      </c>
      <c r="Z116" s="3" t="str">
        <f>VLOOKUP(A116,ProductCatalog!$A$1:$BE$181,MATCH(Z$7,ProductCatalog!$A$1:$AR$1,0),0)</f>
        <v xml:space="preserve"> IMEI</v>
      </c>
      <c r="AA116" s="1" t="str">
        <f t="shared" si="11"/>
        <v xml:space="preserve"> </v>
      </c>
      <c r="AB116" s="4" t="str">
        <f t="shared" si="12"/>
        <v>FALSE</v>
      </c>
      <c r="AC116" s="4" t="b">
        <f>IF(ISNUMBER(MATCH(A116,'AEM register'!$C:$C,0)),TRUE,FALSE)</f>
        <v>0</v>
      </c>
    </row>
    <row r="117" spans="1:29" ht="14.25" customHeight="1">
      <c r="A117" s="1" t="str">
        <f>ProductCatalog!A111</f>
        <v>SM-F721B5VEXME</v>
      </c>
      <c r="B117" s="1" t="str">
        <f>VLOOKUP(A117,ProductCatalog!$A$1:$BE$181,MATCH(B$7,ProductCatalog!$A$1:$AR$1,0),0)</f>
        <v xml:space="preserve"> Galaxy Flip 4 with Yellow front cover</v>
      </c>
      <c r="C117" s="1" t="str">
        <f>VLOOKUP(A117,ProductCatalog!$A$1:$BE$181,MATCH(C$7,ProductCatalog!$A$1:$AR$1,0),0)</f>
        <v>APPROVED</v>
      </c>
      <c r="D117" s="1" t="str">
        <f>VLOOKUP(A117,ProductCatalog!$A$1:$BE$181,MATCH(D$7,ProductCatalog!$A$1:$AR$1,0),0)</f>
        <v>PDP_NOT_AVAILABLE</v>
      </c>
      <c r="E117" s="4" t="str">
        <f t="shared" si="0"/>
        <v>FALSE</v>
      </c>
      <c r="F117" s="4" t="str">
        <f t="shared" si="1"/>
        <v>FALSE</v>
      </c>
      <c r="G117" s="1" t="str">
        <f>VLOOKUP(A117,ProductCatalog!$A$1:$BE$181,MATCH(G$7,ProductCatalog!$A$1:$AR$1,0),0)</f>
        <v>SM-F721B</v>
      </c>
      <c r="H117" s="1" t="str">
        <f>VLOOKUP(A117,ProductCatalog!$A$1:$BE$181,MATCH(H$7,ProductCatalog!$A$1:$AR$1,0),0)</f>
        <v xml:space="preserve"> </v>
      </c>
      <c r="I117" s="1" t="str">
        <f>VLOOKUP(A117,ProductCatalog!$A$1:$BE$181,MATCH(I$7,ProductCatalog!$A$1:$AR$1,0),0)</f>
        <v>false</v>
      </c>
      <c r="J117" s="4" t="b">
        <f t="shared" si="2"/>
        <v>0</v>
      </c>
      <c r="K117" s="1" t="str">
        <f>VLOOKUP(A117,ProductCatalog!$A$1:$BE$181,MATCH(K$7,ProductCatalog!$A$1:$AR$1,0),0)</f>
        <v>false</v>
      </c>
      <c r="L117" s="1" t="str">
        <f t="shared" si="3"/>
        <v>variant</v>
      </c>
      <c r="M117" s="1">
        <f t="shared" si="4"/>
        <v>49</v>
      </c>
      <c r="N117" s="4" t="str">
        <f t="shared" si="5"/>
        <v xml:space="preserve"> </v>
      </c>
      <c r="O117" s="1" t="str">
        <f>VLOOKUP(A117,ProductCatalog!$A$1:$BE$181,MATCH(O$7,ProductCatalog!$A$1:$AR$1,0),0)</f>
        <v>SILVER/YELLOW/NAVY</v>
      </c>
      <c r="P117" s="1" t="str">
        <f>VLOOKUP(A117,ProductCatalog!$A$1:$BE$181,MATCH(P$7,ProductCatalog!$A$1:$AR$1,0),0)</f>
        <v xml:space="preserve"> 256 GB 8GB</v>
      </c>
      <c r="Q117" s="1" t="str">
        <f t="shared" si="6"/>
        <v>SM-F721BSILVER/YELLOW/NAVY 256 GB 8GB</v>
      </c>
      <c r="R117" s="4">
        <f t="shared" si="7"/>
        <v>1</v>
      </c>
      <c r="S117" s="1" t="str">
        <f>VLOOKUP(A117,ProductCatalog!$A$1:$BE$181,MATCH(S$7,ProductCatalog!$A$1:$AR$1,0),0)</f>
        <v xml:space="preserve"> TOP_SKU</v>
      </c>
      <c r="T117" s="1" t="str">
        <f>VLOOKUP(A117,ProductCatalog!$A$1:$BE$181,MATCH(T$7,ProductCatalog!$A$1:$AR$1,0),0)</f>
        <v xml:space="preserve"> CUSTOM</v>
      </c>
      <c r="U117" s="1" t="str">
        <f>VLOOKUP(A117,ProductCatalog!$A$1:$BE$181,MATCH(U$7,ProductCatalog!$A$1:$AR$1,0),0)</f>
        <v xml:space="preserve"> 21</v>
      </c>
      <c r="V117" s="1" t="str">
        <f>VLOOKUP(A117,ProductCatalog!$A$1:$BE$181,MATCH(V$7,ProductCatalog!$A$1:$AR$1,0),0)</f>
        <v xml:space="preserve"> false</v>
      </c>
      <c r="W117" s="4" t="b">
        <f t="shared" si="8"/>
        <v>1</v>
      </c>
      <c r="X117" s="4" t="b">
        <f t="shared" si="9"/>
        <v>1</v>
      </c>
      <c r="Y117" s="4" t="b">
        <f t="shared" si="10"/>
        <v>0</v>
      </c>
      <c r="Z117" s="3" t="str">
        <f>VLOOKUP(A117,ProductCatalog!$A$1:$BE$181,MATCH(Z$7,ProductCatalog!$A$1:$AR$1,0),0)</f>
        <v xml:space="preserve"> IMEI</v>
      </c>
      <c r="AA117" s="1" t="str">
        <f t="shared" si="11"/>
        <v xml:space="preserve"> </v>
      </c>
      <c r="AB117" s="4" t="str">
        <f t="shared" si="12"/>
        <v>FALSE</v>
      </c>
      <c r="AC117" s="4" t="b">
        <f>IF(ISNUMBER(MATCH(A117,'AEM register'!$C:$C,0)),TRUE,FALSE)</f>
        <v>0</v>
      </c>
    </row>
    <row r="118" spans="1:29" ht="14.25" customHeight="1">
      <c r="A118" s="1" t="str">
        <f>ProductCatalog!A112</f>
        <v>SM-F721B5WEXME</v>
      </c>
      <c r="B118" s="1" t="str">
        <f>VLOOKUP(A118,ProductCatalog!$A$1:$BE$181,MATCH(B$7,ProductCatalog!$A$1:$AR$1,0),0)</f>
        <v xml:space="preserve"> Galaxy Flip 4 with Yellow front cover</v>
      </c>
      <c r="C118" s="1" t="str">
        <f>VLOOKUP(A118,ProductCatalog!$A$1:$BE$181,MATCH(C$7,ProductCatalog!$A$1:$AR$1,0),0)</f>
        <v>APPROVED</v>
      </c>
      <c r="D118" s="1" t="str">
        <f>VLOOKUP(A118,ProductCatalog!$A$1:$BE$181,MATCH(D$7,ProductCatalog!$A$1:$AR$1,0),0)</f>
        <v>PDP_NOT_AVAILABLE</v>
      </c>
      <c r="E118" s="4" t="str">
        <f t="shared" si="0"/>
        <v>FALSE</v>
      </c>
      <c r="F118" s="4" t="str">
        <f t="shared" si="1"/>
        <v>FALSE</v>
      </c>
      <c r="G118" s="1" t="str">
        <f>VLOOKUP(A118,ProductCatalog!$A$1:$BE$181,MATCH(G$7,ProductCatalog!$A$1:$AR$1,0),0)</f>
        <v>SM-F721B</v>
      </c>
      <c r="H118" s="1" t="str">
        <f>VLOOKUP(A118,ProductCatalog!$A$1:$BE$181,MATCH(H$7,ProductCatalog!$A$1:$AR$1,0),0)</f>
        <v xml:space="preserve"> </v>
      </c>
      <c r="I118" s="1" t="str">
        <f>VLOOKUP(A118,ProductCatalog!$A$1:$BE$181,MATCH(I$7,ProductCatalog!$A$1:$AR$1,0),0)</f>
        <v>false</v>
      </c>
      <c r="J118" s="4" t="b">
        <f t="shared" si="2"/>
        <v>0</v>
      </c>
      <c r="K118" s="1" t="str">
        <f>VLOOKUP(A118,ProductCatalog!$A$1:$BE$181,MATCH(K$7,ProductCatalog!$A$1:$AR$1,0),0)</f>
        <v>false</v>
      </c>
      <c r="L118" s="1" t="str">
        <f t="shared" si="3"/>
        <v>variant</v>
      </c>
      <c r="M118" s="1">
        <f t="shared" si="4"/>
        <v>50</v>
      </c>
      <c r="N118" s="4" t="str">
        <f t="shared" si="5"/>
        <v xml:space="preserve"> </v>
      </c>
      <c r="O118" s="1" t="str">
        <f>VLOOKUP(A118,ProductCatalog!$A$1:$BE$181,MATCH(O$7,ProductCatalog!$A$1:$AR$1,0),0)</f>
        <v>SILVER/YELLOW/RED</v>
      </c>
      <c r="P118" s="1" t="str">
        <f>VLOOKUP(A118,ProductCatalog!$A$1:$BE$181,MATCH(P$7,ProductCatalog!$A$1:$AR$1,0),0)</f>
        <v xml:space="preserve"> 256 GB 8GB</v>
      </c>
      <c r="Q118" s="1" t="str">
        <f t="shared" si="6"/>
        <v>SM-F721BSILVER/YELLOW/RED 256 GB 8GB</v>
      </c>
      <c r="R118" s="4">
        <f t="shared" si="7"/>
        <v>1</v>
      </c>
      <c r="S118" s="1" t="str">
        <f>VLOOKUP(A118,ProductCatalog!$A$1:$BE$181,MATCH(S$7,ProductCatalog!$A$1:$AR$1,0),0)</f>
        <v xml:space="preserve"> TOP_SKU</v>
      </c>
      <c r="T118" s="1" t="str">
        <f>VLOOKUP(A118,ProductCatalog!$A$1:$BE$181,MATCH(T$7,ProductCatalog!$A$1:$AR$1,0),0)</f>
        <v xml:space="preserve"> CUSTOM</v>
      </c>
      <c r="U118" s="1" t="str">
        <f>VLOOKUP(A118,ProductCatalog!$A$1:$BE$181,MATCH(U$7,ProductCatalog!$A$1:$AR$1,0),0)</f>
        <v xml:space="preserve"> 21</v>
      </c>
      <c r="V118" s="1" t="str">
        <f>VLOOKUP(A118,ProductCatalog!$A$1:$BE$181,MATCH(V$7,ProductCatalog!$A$1:$AR$1,0),0)</f>
        <v xml:space="preserve"> false</v>
      </c>
      <c r="W118" s="4" t="b">
        <f t="shared" si="8"/>
        <v>1</v>
      </c>
      <c r="X118" s="4" t="b">
        <f t="shared" si="9"/>
        <v>1</v>
      </c>
      <c r="Y118" s="4" t="b">
        <f t="shared" si="10"/>
        <v>0</v>
      </c>
      <c r="Z118" s="3" t="str">
        <f>VLOOKUP(A118,ProductCatalog!$A$1:$BE$181,MATCH(Z$7,ProductCatalog!$A$1:$AR$1,0),0)</f>
        <v xml:space="preserve"> IMEI</v>
      </c>
      <c r="AA118" s="1" t="str">
        <f t="shared" si="11"/>
        <v xml:space="preserve"> </v>
      </c>
      <c r="AB118" s="4" t="str">
        <f t="shared" si="12"/>
        <v>FALSE</v>
      </c>
      <c r="AC118" s="4" t="b">
        <f>IF(ISNUMBER(MATCH(A118,'AEM register'!$C:$C,0)),TRUE,FALSE)</f>
        <v>0</v>
      </c>
    </row>
    <row r="119" spans="1:29" ht="14.25" customHeight="1">
      <c r="A119" s="1" t="str">
        <f>ProductCatalog!A113</f>
        <v>SM-F721B7AEXME</v>
      </c>
      <c r="B119" s="1" t="str">
        <f>VLOOKUP(A119,ProductCatalog!$A$1:$BE$181,MATCH(B$7,ProductCatalog!$A$1:$AR$1,0),0)</f>
        <v xml:space="preserve"> Galaxy Flip 4 with Green front cover</v>
      </c>
      <c r="C119" s="1" t="str">
        <f>VLOOKUP(A119,ProductCatalog!$A$1:$BE$181,MATCH(C$7,ProductCatalog!$A$1:$AR$1,0),0)</f>
        <v>APPROVED</v>
      </c>
      <c r="D119" s="1" t="str">
        <f>VLOOKUP(A119,ProductCatalog!$A$1:$BE$181,MATCH(D$7,ProductCatalog!$A$1:$AR$1,0),0)</f>
        <v>PDP_NOT_AVAILABLE</v>
      </c>
      <c r="E119" s="4" t="str">
        <f t="shared" si="0"/>
        <v>FALSE</v>
      </c>
      <c r="F119" s="4" t="str">
        <f t="shared" si="1"/>
        <v>FALSE</v>
      </c>
      <c r="G119" s="1" t="str">
        <f>VLOOKUP(A119,ProductCatalog!$A$1:$BE$181,MATCH(G$7,ProductCatalog!$A$1:$AR$1,0),0)</f>
        <v>SM-F721B</v>
      </c>
      <c r="H119" s="1" t="str">
        <f>VLOOKUP(A119,ProductCatalog!$A$1:$BE$181,MATCH(H$7,ProductCatalog!$A$1:$AR$1,0),0)</f>
        <v xml:space="preserve"> </v>
      </c>
      <c r="I119" s="1" t="str">
        <f>VLOOKUP(A119,ProductCatalog!$A$1:$BE$181,MATCH(I$7,ProductCatalog!$A$1:$AR$1,0),0)</f>
        <v>false</v>
      </c>
      <c r="J119" s="4" t="b">
        <f t="shared" si="2"/>
        <v>0</v>
      </c>
      <c r="K119" s="1" t="str">
        <f>VLOOKUP(A119,ProductCatalog!$A$1:$BE$181,MATCH(K$7,ProductCatalog!$A$1:$AR$1,0),0)</f>
        <v>false</v>
      </c>
      <c r="L119" s="1" t="str">
        <f t="shared" si="3"/>
        <v>variant</v>
      </c>
      <c r="M119" s="1">
        <f t="shared" si="4"/>
        <v>51</v>
      </c>
      <c r="N119" s="4" t="str">
        <f t="shared" si="5"/>
        <v xml:space="preserve"> </v>
      </c>
      <c r="O119" s="1" t="str">
        <f>VLOOKUP(A119,ProductCatalog!$A$1:$BE$181,MATCH(O$7,ProductCatalog!$A$1:$AR$1,0),0)</f>
        <v>GOLD/KHAKI/KHAKI</v>
      </c>
      <c r="P119" s="1" t="str">
        <f>VLOOKUP(A119,ProductCatalog!$A$1:$BE$181,MATCH(P$7,ProductCatalog!$A$1:$AR$1,0),0)</f>
        <v xml:space="preserve"> 256 GB 8GB</v>
      </c>
      <c r="Q119" s="1" t="str">
        <f t="shared" si="6"/>
        <v>SM-F721BGOLD/KHAKI/KHAKI 256 GB 8GB</v>
      </c>
      <c r="R119" s="4">
        <f t="shared" si="7"/>
        <v>1</v>
      </c>
      <c r="S119" s="1" t="str">
        <f>VLOOKUP(A119,ProductCatalog!$A$1:$BE$181,MATCH(S$7,ProductCatalog!$A$1:$AR$1,0),0)</f>
        <v xml:space="preserve"> TOP_SKU</v>
      </c>
      <c r="T119" s="1" t="str">
        <f>VLOOKUP(A119,ProductCatalog!$A$1:$BE$181,MATCH(T$7,ProductCatalog!$A$1:$AR$1,0),0)</f>
        <v xml:space="preserve"> CUSTOM</v>
      </c>
      <c r="U119" s="1" t="str">
        <f>VLOOKUP(A119,ProductCatalog!$A$1:$BE$181,MATCH(U$7,ProductCatalog!$A$1:$AR$1,0),0)</f>
        <v xml:space="preserve"> 21</v>
      </c>
      <c r="V119" s="1" t="str">
        <f>VLOOKUP(A119,ProductCatalog!$A$1:$BE$181,MATCH(V$7,ProductCatalog!$A$1:$AR$1,0),0)</f>
        <v xml:space="preserve"> false</v>
      </c>
      <c r="W119" s="4" t="b">
        <f t="shared" si="8"/>
        <v>1</v>
      </c>
      <c r="X119" s="4" t="b">
        <f t="shared" si="9"/>
        <v>1</v>
      </c>
      <c r="Y119" s="4" t="b">
        <f t="shared" si="10"/>
        <v>0</v>
      </c>
      <c r="Z119" s="3" t="str">
        <f>VLOOKUP(A119,ProductCatalog!$A$1:$BE$181,MATCH(Z$7,ProductCatalog!$A$1:$AR$1,0),0)</f>
        <v xml:space="preserve"> IMEI</v>
      </c>
      <c r="AA119" s="1" t="str">
        <f t="shared" si="11"/>
        <v xml:space="preserve"> </v>
      </c>
      <c r="AB119" s="4" t="str">
        <f t="shared" si="12"/>
        <v>FALSE</v>
      </c>
      <c r="AC119" s="4" t="b">
        <f>IF(ISNUMBER(MATCH(A119,'AEM register'!$C:$C,0)),TRUE,FALSE)</f>
        <v>0</v>
      </c>
    </row>
    <row r="120" spans="1:29" ht="14.25" customHeight="1">
      <c r="A120" s="1" t="str">
        <f>ProductCatalog!A114</f>
        <v>SM-F721B7BEXME</v>
      </c>
      <c r="B120" s="1" t="str">
        <f>VLOOKUP(A120,ProductCatalog!$A$1:$BE$181,MATCH(B$7,ProductCatalog!$A$1:$AR$1,0),0)</f>
        <v xml:space="preserve"> Galaxy Flip 4 with Green front cover</v>
      </c>
      <c r="C120" s="1" t="str">
        <f>VLOOKUP(A120,ProductCatalog!$A$1:$BE$181,MATCH(C$7,ProductCatalog!$A$1:$AR$1,0),0)</f>
        <v>APPROVED</v>
      </c>
      <c r="D120" s="1" t="str">
        <f>VLOOKUP(A120,ProductCatalog!$A$1:$BE$181,MATCH(D$7,ProductCatalog!$A$1:$AR$1,0),0)</f>
        <v>PDP_NOT_AVAILABLE</v>
      </c>
      <c r="E120" s="4" t="str">
        <f t="shared" si="0"/>
        <v>FALSE</v>
      </c>
      <c r="F120" s="4" t="str">
        <f t="shared" si="1"/>
        <v>FALSE</v>
      </c>
      <c r="G120" s="1" t="str">
        <f>VLOOKUP(A120,ProductCatalog!$A$1:$BE$181,MATCH(G$7,ProductCatalog!$A$1:$AR$1,0),0)</f>
        <v>SM-F721B</v>
      </c>
      <c r="H120" s="1" t="str">
        <f>VLOOKUP(A120,ProductCatalog!$A$1:$BE$181,MATCH(H$7,ProductCatalog!$A$1:$AR$1,0),0)</f>
        <v xml:space="preserve"> </v>
      </c>
      <c r="I120" s="1" t="str">
        <f>VLOOKUP(A120,ProductCatalog!$A$1:$BE$181,MATCH(I$7,ProductCatalog!$A$1:$AR$1,0),0)</f>
        <v>false</v>
      </c>
      <c r="J120" s="4" t="b">
        <f t="shared" si="2"/>
        <v>0</v>
      </c>
      <c r="K120" s="1" t="str">
        <f>VLOOKUP(A120,ProductCatalog!$A$1:$BE$181,MATCH(K$7,ProductCatalog!$A$1:$AR$1,0),0)</f>
        <v>false</v>
      </c>
      <c r="L120" s="1" t="str">
        <f t="shared" si="3"/>
        <v>variant</v>
      </c>
      <c r="M120" s="1">
        <f t="shared" si="4"/>
        <v>52</v>
      </c>
      <c r="N120" s="4" t="str">
        <f t="shared" si="5"/>
        <v xml:space="preserve"> </v>
      </c>
      <c r="O120" s="1" t="str">
        <f>VLOOKUP(A120,ProductCatalog!$A$1:$BE$181,MATCH(O$7,ProductCatalog!$A$1:$AR$1,0),0)</f>
        <v>GOLD/KHAKI/NAVY</v>
      </c>
      <c r="P120" s="1" t="str">
        <f>VLOOKUP(A120,ProductCatalog!$A$1:$BE$181,MATCH(P$7,ProductCatalog!$A$1:$AR$1,0),0)</f>
        <v xml:space="preserve"> 256 GB 8GB</v>
      </c>
      <c r="Q120" s="1" t="str">
        <f t="shared" si="6"/>
        <v>SM-F721BGOLD/KHAKI/NAVY 256 GB 8GB</v>
      </c>
      <c r="R120" s="4">
        <f t="shared" si="7"/>
        <v>1</v>
      </c>
      <c r="S120" s="1" t="str">
        <f>VLOOKUP(A120,ProductCatalog!$A$1:$BE$181,MATCH(S$7,ProductCatalog!$A$1:$AR$1,0),0)</f>
        <v xml:space="preserve"> TOP_SKU</v>
      </c>
      <c r="T120" s="1" t="str">
        <f>VLOOKUP(A120,ProductCatalog!$A$1:$BE$181,MATCH(T$7,ProductCatalog!$A$1:$AR$1,0),0)</f>
        <v xml:space="preserve"> CUSTOM</v>
      </c>
      <c r="U120" s="1" t="str">
        <f>VLOOKUP(A120,ProductCatalog!$A$1:$BE$181,MATCH(U$7,ProductCatalog!$A$1:$AR$1,0),0)</f>
        <v xml:space="preserve"> 21</v>
      </c>
      <c r="V120" s="1" t="str">
        <f>VLOOKUP(A120,ProductCatalog!$A$1:$BE$181,MATCH(V$7,ProductCatalog!$A$1:$AR$1,0),0)</f>
        <v xml:space="preserve"> false</v>
      </c>
      <c r="W120" s="4" t="b">
        <f t="shared" si="8"/>
        <v>1</v>
      </c>
      <c r="X120" s="4" t="b">
        <f t="shared" si="9"/>
        <v>1</v>
      </c>
      <c r="Y120" s="4" t="b">
        <f t="shared" si="10"/>
        <v>0</v>
      </c>
      <c r="Z120" s="3" t="str">
        <f>VLOOKUP(A120,ProductCatalog!$A$1:$BE$181,MATCH(Z$7,ProductCatalog!$A$1:$AR$1,0),0)</f>
        <v xml:space="preserve"> IMEI</v>
      </c>
      <c r="AA120" s="1" t="str">
        <f t="shared" si="11"/>
        <v xml:space="preserve"> </v>
      </c>
      <c r="AB120" s="4" t="str">
        <f t="shared" si="12"/>
        <v>FALSE</v>
      </c>
      <c r="AC120" s="4" t="b">
        <f>IF(ISNUMBER(MATCH(A120,'AEM register'!$C:$C,0)),TRUE,FALSE)</f>
        <v>0</v>
      </c>
    </row>
    <row r="121" spans="1:29" ht="14.25" customHeight="1">
      <c r="A121" s="1" t="str">
        <f>ProductCatalog!A115</f>
        <v>SM-F721B7CEXME</v>
      </c>
      <c r="B121" s="1" t="str">
        <f>VLOOKUP(A121,ProductCatalog!$A$1:$BE$181,MATCH(B$7,ProductCatalog!$A$1:$AR$1,0),0)</f>
        <v xml:space="preserve"> Galaxy Flip 4 with Green front cover</v>
      </c>
      <c r="C121" s="1" t="str">
        <f>VLOOKUP(A121,ProductCatalog!$A$1:$BE$181,MATCH(C$7,ProductCatalog!$A$1:$AR$1,0),0)</f>
        <v>APPROVED</v>
      </c>
      <c r="D121" s="1" t="str">
        <f>VLOOKUP(A121,ProductCatalog!$A$1:$BE$181,MATCH(D$7,ProductCatalog!$A$1:$AR$1,0),0)</f>
        <v>PDP_NOT_AVAILABLE</v>
      </c>
      <c r="E121" s="4" t="str">
        <f t="shared" si="0"/>
        <v>FALSE</v>
      </c>
      <c r="F121" s="4" t="str">
        <f t="shared" si="1"/>
        <v>FALSE</v>
      </c>
      <c r="G121" s="1" t="str">
        <f>VLOOKUP(A121,ProductCatalog!$A$1:$BE$181,MATCH(G$7,ProductCatalog!$A$1:$AR$1,0),0)</f>
        <v>SM-F721B</v>
      </c>
      <c r="H121" s="1" t="str">
        <f>VLOOKUP(A121,ProductCatalog!$A$1:$BE$181,MATCH(H$7,ProductCatalog!$A$1:$AR$1,0),0)</f>
        <v xml:space="preserve"> </v>
      </c>
      <c r="I121" s="1" t="str">
        <f>VLOOKUP(A121,ProductCatalog!$A$1:$BE$181,MATCH(I$7,ProductCatalog!$A$1:$AR$1,0),0)</f>
        <v>false</v>
      </c>
      <c r="J121" s="4" t="b">
        <f t="shared" si="2"/>
        <v>0</v>
      </c>
      <c r="K121" s="1" t="str">
        <f>VLOOKUP(A121,ProductCatalog!$A$1:$BE$181,MATCH(K$7,ProductCatalog!$A$1:$AR$1,0),0)</f>
        <v>false</v>
      </c>
      <c r="L121" s="1" t="str">
        <f t="shared" si="3"/>
        <v>variant</v>
      </c>
      <c r="M121" s="1">
        <f t="shared" si="4"/>
        <v>53</v>
      </c>
      <c r="N121" s="4" t="str">
        <f t="shared" si="5"/>
        <v xml:space="preserve"> </v>
      </c>
      <c r="O121" s="1" t="str">
        <f>VLOOKUP(A121,ProductCatalog!$A$1:$BE$181,MATCH(O$7,ProductCatalog!$A$1:$AR$1,0),0)</f>
        <v>GOLD/KHAKI/RED</v>
      </c>
      <c r="P121" s="1" t="str">
        <f>VLOOKUP(A121,ProductCatalog!$A$1:$BE$181,MATCH(P$7,ProductCatalog!$A$1:$AR$1,0),0)</f>
        <v xml:space="preserve"> 256 GB 8GB</v>
      </c>
      <c r="Q121" s="1" t="str">
        <f t="shared" si="6"/>
        <v>SM-F721BGOLD/KHAKI/RED 256 GB 8GB</v>
      </c>
      <c r="R121" s="4">
        <f t="shared" si="7"/>
        <v>1</v>
      </c>
      <c r="S121" s="1" t="str">
        <f>VLOOKUP(A121,ProductCatalog!$A$1:$BE$181,MATCH(S$7,ProductCatalog!$A$1:$AR$1,0),0)</f>
        <v xml:space="preserve"> TOP_SKU</v>
      </c>
      <c r="T121" s="1" t="str">
        <f>VLOOKUP(A121,ProductCatalog!$A$1:$BE$181,MATCH(T$7,ProductCatalog!$A$1:$AR$1,0),0)</f>
        <v xml:space="preserve"> CUSTOM</v>
      </c>
      <c r="U121" s="1" t="str">
        <f>VLOOKUP(A121,ProductCatalog!$A$1:$BE$181,MATCH(U$7,ProductCatalog!$A$1:$AR$1,0),0)</f>
        <v xml:space="preserve"> 21</v>
      </c>
      <c r="V121" s="1" t="str">
        <f>VLOOKUP(A121,ProductCatalog!$A$1:$BE$181,MATCH(V$7,ProductCatalog!$A$1:$AR$1,0),0)</f>
        <v xml:space="preserve"> false</v>
      </c>
      <c r="W121" s="4" t="b">
        <f t="shared" si="8"/>
        <v>1</v>
      </c>
      <c r="X121" s="4" t="b">
        <f t="shared" si="9"/>
        <v>1</v>
      </c>
      <c r="Y121" s="4" t="b">
        <f t="shared" si="10"/>
        <v>0</v>
      </c>
      <c r="Z121" s="3" t="str">
        <f>VLOOKUP(A121,ProductCatalog!$A$1:$BE$181,MATCH(Z$7,ProductCatalog!$A$1:$AR$1,0),0)</f>
        <v xml:space="preserve"> IMEI</v>
      </c>
      <c r="AA121" s="1" t="str">
        <f t="shared" si="11"/>
        <v xml:space="preserve"> </v>
      </c>
      <c r="AB121" s="4" t="str">
        <f t="shared" si="12"/>
        <v>FALSE</v>
      </c>
      <c r="AC121" s="4" t="b">
        <f>IF(ISNUMBER(MATCH(A121,'AEM register'!$C:$C,0)),TRUE,FALSE)</f>
        <v>0</v>
      </c>
    </row>
    <row r="122" spans="1:29" ht="14.25" customHeight="1">
      <c r="A122" s="1" t="str">
        <f>ProductCatalog!A116</f>
        <v>SM-F721B7DEXME</v>
      </c>
      <c r="B122" s="1" t="str">
        <f>VLOOKUP(A122,ProductCatalog!$A$1:$BE$181,MATCH(B$7,ProductCatalog!$A$1:$AR$1,0),0)</f>
        <v xml:space="preserve"> Galaxy Flip 4 with Green front cover</v>
      </c>
      <c r="C122" s="1" t="str">
        <f>VLOOKUP(A122,ProductCatalog!$A$1:$BE$181,MATCH(C$7,ProductCatalog!$A$1:$AR$1,0),0)</f>
        <v>APPROVED</v>
      </c>
      <c r="D122" s="1" t="str">
        <f>VLOOKUP(A122,ProductCatalog!$A$1:$BE$181,MATCH(D$7,ProductCatalog!$A$1:$AR$1,0),0)</f>
        <v>PDP_NOT_AVAILABLE</v>
      </c>
      <c r="E122" s="4" t="str">
        <f t="shared" si="0"/>
        <v>FALSE</v>
      </c>
      <c r="F122" s="4" t="str">
        <f t="shared" si="1"/>
        <v>FALSE</v>
      </c>
      <c r="G122" s="1" t="str">
        <f>VLOOKUP(A122,ProductCatalog!$A$1:$BE$181,MATCH(G$7,ProductCatalog!$A$1:$AR$1,0),0)</f>
        <v>SM-F721B</v>
      </c>
      <c r="H122" s="1" t="str">
        <f>VLOOKUP(A122,ProductCatalog!$A$1:$BE$181,MATCH(H$7,ProductCatalog!$A$1:$AR$1,0),0)</f>
        <v xml:space="preserve"> </v>
      </c>
      <c r="I122" s="1" t="str">
        <f>VLOOKUP(A122,ProductCatalog!$A$1:$BE$181,MATCH(I$7,ProductCatalog!$A$1:$AR$1,0),0)</f>
        <v>false</v>
      </c>
      <c r="J122" s="4" t="b">
        <f t="shared" si="2"/>
        <v>0</v>
      </c>
      <c r="K122" s="1" t="str">
        <f>VLOOKUP(A122,ProductCatalog!$A$1:$BE$181,MATCH(K$7,ProductCatalog!$A$1:$AR$1,0),0)</f>
        <v>false</v>
      </c>
      <c r="L122" s="1" t="str">
        <f t="shared" si="3"/>
        <v>variant</v>
      </c>
      <c r="M122" s="1">
        <f t="shared" si="4"/>
        <v>54</v>
      </c>
      <c r="N122" s="4" t="str">
        <f t="shared" si="5"/>
        <v xml:space="preserve"> </v>
      </c>
      <c r="O122" s="1" t="str">
        <f>VLOOKUP(A122,ProductCatalog!$A$1:$BE$181,MATCH(O$7,ProductCatalog!$A$1:$AR$1,0),0)</f>
        <v>GOLD/KHAKI/WHITE</v>
      </c>
      <c r="P122" s="1" t="str">
        <f>VLOOKUP(A122,ProductCatalog!$A$1:$BE$181,MATCH(P$7,ProductCatalog!$A$1:$AR$1,0),0)</f>
        <v xml:space="preserve"> 256 GB 8GB</v>
      </c>
      <c r="Q122" s="1" t="str">
        <f t="shared" si="6"/>
        <v>SM-F721BGOLD/KHAKI/WHITE 256 GB 8GB</v>
      </c>
      <c r="R122" s="4">
        <f t="shared" si="7"/>
        <v>1</v>
      </c>
      <c r="S122" s="1" t="str">
        <f>VLOOKUP(A122,ProductCatalog!$A$1:$BE$181,MATCH(S$7,ProductCatalog!$A$1:$AR$1,0),0)</f>
        <v xml:space="preserve"> TOP_SKU</v>
      </c>
      <c r="T122" s="1" t="str">
        <f>VLOOKUP(A122,ProductCatalog!$A$1:$BE$181,MATCH(T$7,ProductCatalog!$A$1:$AR$1,0),0)</f>
        <v xml:space="preserve"> CUSTOM</v>
      </c>
      <c r="U122" s="1" t="str">
        <f>VLOOKUP(A122,ProductCatalog!$A$1:$BE$181,MATCH(U$7,ProductCatalog!$A$1:$AR$1,0),0)</f>
        <v xml:space="preserve"> 21</v>
      </c>
      <c r="V122" s="1" t="str">
        <f>VLOOKUP(A122,ProductCatalog!$A$1:$BE$181,MATCH(V$7,ProductCatalog!$A$1:$AR$1,0),0)</f>
        <v xml:space="preserve"> false</v>
      </c>
      <c r="W122" s="4" t="b">
        <f t="shared" si="8"/>
        <v>1</v>
      </c>
      <c r="X122" s="4" t="b">
        <f t="shared" si="9"/>
        <v>1</v>
      </c>
      <c r="Y122" s="4" t="b">
        <f t="shared" si="10"/>
        <v>0</v>
      </c>
      <c r="Z122" s="3" t="str">
        <f>VLOOKUP(A122,ProductCatalog!$A$1:$BE$181,MATCH(Z$7,ProductCatalog!$A$1:$AR$1,0),0)</f>
        <v xml:space="preserve"> IMEI</v>
      </c>
      <c r="AA122" s="1" t="str">
        <f t="shared" si="11"/>
        <v xml:space="preserve"> </v>
      </c>
      <c r="AB122" s="4" t="str">
        <f t="shared" si="12"/>
        <v>FALSE</v>
      </c>
      <c r="AC122" s="4" t="b">
        <f>IF(ISNUMBER(MATCH(A122,'AEM register'!$C:$C,0)),TRUE,FALSE)</f>
        <v>0</v>
      </c>
    </row>
    <row r="123" spans="1:29" ht="14.25" customHeight="1">
      <c r="A123" s="1" t="str">
        <f>ProductCatalog!A117</f>
        <v>SM-F721B7EEXME</v>
      </c>
      <c r="B123" s="1" t="str">
        <f>VLOOKUP(A123,ProductCatalog!$A$1:$BE$181,MATCH(B$7,ProductCatalog!$A$1:$AR$1,0),0)</f>
        <v xml:space="preserve"> Galaxy Flip 4 with Green front cover</v>
      </c>
      <c r="C123" s="1" t="str">
        <f>VLOOKUP(A123,ProductCatalog!$A$1:$BE$181,MATCH(C$7,ProductCatalog!$A$1:$AR$1,0),0)</f>
        <v>APPROVED</v>
      </c>
      <c r="D123" s="1" t="str">
        <f>VLOOKUP(A123,ProductCatalog!$A$1:$BE$181,MATCH(D$7,ProductCatalog!$A$1:$AR$1,0),0)</f>
        <v>PDP_NOT_AVAILABLE</v>
      </c>
      <c r="E123" s="4" t="str">
        <f t="shared" si="0"/>
        <v>FALSE</v>
      </c>
      <c r="F123" s="4" t="str">
        <f t="shared" si="1"/>
        <v>FALSE</v>
      </c>
      <c r="G123" s="1" t="str">
        <f>VLOOKUP(A123,ProductCatalog!$A$1:$BE$181,MATCH(G$7,ProductCatalog!$A$1:$AR$1,0),0)</f>
        <v>SM-F721B</v>
      </c>
      <c r="H123" s="1" t="str">
        <f>VLOOKUP(A123,ProductCatalog!$A$1:$BE$181,MATCH(H$7,ProductCatalog!$A$1:$AR$1,0),0)</f>
        <v xml:space="preserve"> </v>
      </c>
      <c r="I123" s="1" t="str">
        <f>VLOOKUP(A123,ProductCatalog!$A$1:$BE$181,MATCH(I$7,ProductCatalog!$A$1:$AR$1,0),0)</f>
        <v>false</v>
      </c>
      <c r="J123" s="4" t="b">
        <f t="shared" si="2"/>
        <v>0</v>
      </c>
      <c r="K123" s="1" t="str">
        <f>VLOOKUP(A123,ProductCatalog!$A$1:$BE$181,MATCH(K$7,ProductCatalog!$A$1:$AR$1,0),0)</f>
        <v>false</v>
      </c>
      <c r="L123" s="1" t="str">
        <f t="shared" si="3"/>
        <v>variant</v>
      </c>
      <c r="M123" s="1">
        <f t="shared" si="4"/>
        <v>55</v>
      </c>
      <c r="N123" s="4" t="str">
        <f t="shared" si="5"/>
        <v xml:space="preserve"> </v>
      </c>
      <c r="O123" s="1" t="str">
        <f>VLOOKUP(A123,ProductCatalog!$A$1:$BE$181,MATCH(O$7,ProductCatalog!$A$1:$AR$1,0),0)</f>
        <v>GOLD/KHAKI/YELLOW</v>
      </c>
      <c r="P123" s="1" t="str">
        <f>VLOOKUP(A123,ProductCatalog!$A$1:$BE$181,MATCH(P$7,ProductCatalog!$A$1:$AR$1,0),0)</f>
        <v xml:space="preserve"> 256 GB 8GB</v>
      </c>
      <c r="Q123" s="1" t="str">
        <f t="shared" si="6"/>
        <v>SM-F721BGOLD/KHAKI/YELLOW 256 GB 8GB</v>
      </c>
      <c r="R123" s="4">
        <f t="shared" si="7"/>
        <v>1</v>
      </c>
      <c r="S123" s="1" t="str">
        <f>VLOOKUP(A123,ProductCatalog!$A$1:$BE$181,MATCH(S$7,ProductCatalog!$A$1:$AR$1,0),0)</f>
        <v xml:space="preserve"> TOP_SKU</v>
      </c>
      <c r="T123" s="1" t="str">
        <f>VLOOKUP(A123,ProductCatalog!$A$1:$BE$181,MATCH(T$7,ProductCatalog!$A$1:$AR$1,0),0)</f>
        <v xml:space="preserve"> CUSTOM</v>
      </c>
      <c r="U123" s="1" t="str">
        <f>VLOOKUP(A123,ProductCatalog!$A$1:$BE$181,MATCH(U$7,ProductCatalog!$A$1:$AR$1,0),0)</f>
        <v xml:space="preserve"> 21</v>
      </c>
      <c r="V123" s="1" t="str">
        <f>VLOOKUP(A123,ProductCatalog!$A$1:$BE$181,MATCH(V$7,ProductCatalog!$A$1:$AR$1,0),0)</f>
        <v xml:space="preserve"> false</v>
      </c>
      <c r="W123" s="4" t="b">
        <f t="shared" si="8"/>
        <v>1</v>
      </c>
      <c r="X123" s="4" t="b">
        <f t="shared" si="9"/>
        <v>1</v>
      </c>
      <c r="Y123" s="4" t="b">
        <f t="shared" si="10"/>
        <v>0</v>
      </c>
      <c r="Z123" s="3" t="str">
        <f>VLOOKUP(A123,ProductCatalog!$A$1:$BE$181,MATCH(Z$7,ProductCatalog!$A$1:$AR$1,0),0)</f>
        <v xml:space="preserve"> IMEI</v>
      </c>
      <c r="AA123" s="1" t="str">
        <f t="shared" si="11"/>
        <v xml:space="preserve"> </v>
      </c>
      <c r="AB123" s="4" t="str">
        <f t="shared" si="12"/>
        <v>FALSE</v>
      </c>
      <c r="AC123" s="4" t="b">
        <f>IF(ISNUMBER(MATCH(A123,'AEM register'!$C:$C,0)),TRUE,FALSE)</f>
        <v>0</v>
      </c>
    </row>
    <row r="124" spans="1:29" ht="14.25" customHeight="1">
      <c r="A124" s="1" t="str">
        <f>ProductCatalog!A118</f>
        <v>SM-F721B7FEXME</v>
      </c>
      <c r="B124" s="1" t="str">
        <f>VLOOKUP(A124,ProductCatalog!$A$1:$BE$181,MATCH(B$7,ProductCatalog!$A$1:$AR$1,0),0)</f>
        <v xml:space="preserve"> Galaxy Z Flip4 Bespoke Edition</v>
      </c>
      <c r="C124" s="1" t="str">
        <f>VLOOKUP(A124,ProductCatalog!$A$1:$BE$181,MATCH(C$7,ProductCatalog!$A$1:$AR$1,0),0)</f>
        <v>APPROVED</v>
      </c>
      <c r="D124" s="1" t="str">
        <f>VLOOKUP(A124,ProductCatalog!$A$1:$BE$181,MATCH(D$7,ProductCatalog!$A$1:$AR$1,0),0)</f>
        <v>PDP_NOT_AVAILABLE</v>
      </c>
      <c r="E124" s="4" t="str">
        <f t="shared" si="0"/>
        <v>FALSE</v>
      </c>
      <c r="F124" s="4" t="str">
        <f t="shared" si="1"/>
        <v>FALSE</v>
      </c>
      <c r="G124" s="1" t="str">
        <f>VLOOKUP(A124,ProductCatalog!$A$1:$BE$181,MATCH(G$7,ProductCatalog!$A$1:$AR$1,0),0)</f>
        <v>SM-F721B</v>
      </c>
      <c r="H124" s="1" t="str">
        <f>VLOOKUP(A124,ProductCatalog!$A$1:$BE$181,MATCH(H$7,ProductCatalog!$A$1:$AR$1,0),0)</f>
        <v xml:space="preserve"> </v>
      </c>
      <c r="I124" s="1" t="str">
        <f>VLOOKUP(A124,ProductCatalog!$A$1:$BE$181,MATCH(I$7,ProductCatalog!$A$1:$AR$1,0),0)</f>
        <v>false</v>
      </c>
      <c r="J124" s="4" t="b">
        <f t="shared" si="2"/>
        <v>0</v>
      </c>
      <c r="K124" s="1" t="str">
        <f>VLOOKUP(A124,ProductCatalog!$A$1:$BE$181,MATCH(K$7,ProductCatalog!$A$1:$AR$1,0),0)</f>
        <v>false</v>
      </c>
      <c r="L124" s="1" t="str">
        <f t="shared" si="3"/>
        <v>variant</v>
      </c>
      <c r="M124" s="1">
        <f t="shared" si="4"/>
        <v>56</v>
      </c>
      <c r="N124" s="4" t="str">
        <f t="shared" si="5"/>
        <v xml:space="preserve"> </v>
      </c>
      <c r="O124" s="1" t="str">
        <f>VLOOKUP(A124,ProductCatalog!$A$1:$BE$181,MATCH(O$7,ProductCatalog!$A$1:$AR$1,0),0)</f>
        <v>GOLD/NAVY/KHAKI</v>
      </c>
      <c r="P124" s="1" t="str">
        <f>VLOOKUP(A124,ProductCatalog!$A$1:$BE$181,MATCH(P$7,ProductCatalog!$A$1:$AR$1,0),0)</f>
        <v xml:space="preserve"> 256 GB 8GB</v>
      </c>
      <c r="Q124" s="1" t="str">
        <f t="shared" si="6"/>
        <v>SM-F721BGOLD/NAVY/KHAKI 256 GB 8GB</v>
      </c>
      <c r="R124" s="4">
        <f t="shared" si="7"/>
        <v>1</v>
      </c>
      <c r="S124" s="1" t="str">
        <f>VLOOKUP(A124,ProductCatalog!$A$1:$BE$181,MATCH(S$7,ProductCatalog!$A$1:$AR$1,0),0)</f>
        <v xml:space="preserve"> TOP_SKU</v>
      </c>
      <c r="T124" s="1" t="str">
        <f>VLOOKUP(A124,ProductCatalog!$A$1:$BE$181,MATCH(T$7,ProductCatalog!$A$1:$AR$1,0),0)</f>
        <v xml:space="preserve"> CUSTOM</v>
      </c>
      <c r="U124" s="1" t="str">
        <f>VLOOKUP(A124,ProductCatalog!$A$1:$BE$181,MATCH(U$7,ProductCatalog!$A$1:$AR$1,0),0)</f>
        <v xml:space="preserve"> 21</v>
      </c>
      <c r="V124" s="1" t="str">
        <f>VLOOKUP(A124,ProductCatalog!$A$1:$BE$181,MATCH(V$7,ProductCatalog!$A$1:$AR$1,0),0)</f>
        <v xml:space="preserve"> false</v>
      </c>
      <c r="W124" s="4" t="b">
        <f t="shared" si="8"/>
        <v>1</v>
      </c>
      <c r="X124" s="4" t="b">
        <f t="shared" si="9"/>
        <v>1</v>
      </c>
      <c r="Y124" s="4" t="b">
        <f t="shared" si="10"/>
        <v>0</v>
      </c>
      <c r="Z124" s="3" t="str">
        <f>VLOOKUP(A124,ProductCatalog!$A$1:$BE$181,MATCH(Z$7,ProductCatalog!$A$1:$AR$1,0),0)</f>
        <v xml:space="preserve"> IMEI</v>
      </c>
      <c r="AA124" s="1" t="str">
        <f t="shared" si="11"/>
        <v xml:space="preserve"> </v>
      </c>
      <c r="AB124" s="4" t="str">
        <f t="shared" si="12"/>
        <v>FALSE</v>
      </c>
      <c r="AC124" s="4" t="b">
        <f>IF(ISNUMBER(MATCH(A124,'AEM register'!$C:$C,0)),TRUE,FALSE)</f>
        <v>0</v>
      </c>
    </row>
    <row r="125" spans="1:29" ht="14.25" customHeight="1">
      <c r="A125" s="1" t="str">
        <f>ProductCatalog!A119</f>
        <v>SM-F721B7GEXME</v>
      </c>
      <c r="B125" s="1" t="str">
        <f>VLOOKUP(A125,ProductCatalog!$A$1:$BE$181,MATCH(B$7,ProductCatalog!$A$1:$AR$1,0),0)</f>
        <v xml:space="preserve"> Galaxy Z Flip4 Bespoke Edition</v>
      </c>
      <c r="C125" s="1" t="str">
        <f>VLOOKUP(A125,ProductCatalog!$A$1:$BE$181,MATCH(C$7,ProductCatalog!$A$1:$AR$1,0),0)</f>
        <v>APPROVED</v>
      </c>
      <c r="D125" s="1" t="str">
        <f>VLOOKUP(A125,ProductCatalog!$A$1:$BE$181,MATCH(D$7,ProductCatalog!$A$1:$AR$1,0),0)</f>
        <v>PDP_NOT_AVAILABLE</v>
      </c>
      <c r="E125" s="4" t="str">
        <f t="shared" si="0"/>
        <v>FALSE</v>
      </c>
      <c r="F125" s="4" t="str">
        <f t="shared" si="1"/>
        <v>FALSE</v>
      </c>
      <c r="G125" s="1" t="str">
        <f>VLOOKUP(A125,ProductCatalog!$A$1:$BE$181,MATCH(G$7,ProductCatalog!$A$1:$AR$1,0),0)</f>
        <v>SM-F721B</v>
      </c>
      <c r="H125" s="1" t="str">
        <f>VLOOKUP(A125,ProductCatalog!$A$1:$BE$181,MATCH(H$7,ProductCatalog!$A$1:$AR$1,0),0)</f>
        <v xml:space="preserve"> </v>
      </c>
      <c r="I125" s="1" t="str">
        <f>VLOOKUP(A125,ProductCatalog!$A$1:$BE$181,MATCH(I$7,ProductCatalog!$A$1:$AR$1,0),0)</f>
        <v>false</v>
      </c>
      <c r="J125" s="4" t="b">
        <f t="shared" si="2"/>
        <v>0</v>
      </c>
      <c r="K125" s="1" t="str">
        <f>VLOOKUP(A125,ProductCatalog!$A$1:$BE$181,MATCH(K$7,ProductCatalog!$A$1:$AR$1,0),0)</f>
        <v>false</v>
      </c>
      <c r="L125" s="1" t="str">
        <f t="shared" si="3"/>
        <v>variant</v>
      </c>
      <c r="M125" s="1">
        <f t="shared" si="4"/>
        <v>57</v>
      </c>
      <c r="N125" s="4" t="str">
        <f t="shared" si="5"/>
        <v xml:space="preserve"> </v>
      </c>
      <c r="O125" s="1" t="str">
        <f>VLOOKUP(A125,ProductCatalog!$A$1:$BE$181,MATCH(O$7,ProductCatalog!$A$1:$AR$1,0),0)</f>
        <v>GOLD/NAVY/NAVY</v>
      </c>
      <c r="P125" s="1" t="str">
        <f>VLOOKUP(A125,ProductCatalog!$A$1:$BE$181,MATCH(P$7,ProductCatalog!$A$1:$AR$1,0),0)</f>
        <v xml:space="preserve"> 256 GB 8GB</v>
      </c>
      <c r="Q125" s="1" t="str">
        <f t="shared" si="6"/>
        <v>SM-F721BGOLD/NAVY/NAVY 256 GB 8GB</v>
      </c>
      <c r="R125" s="4">
        <f t="shared" si="7"/>
        <v>1</v>
      </c>
      <c r="S125" s="1" t="str">
        <f>VLOOKUP(A125,ProductCatalog!$A$1:$BE$181,MATCH(S$7,ProductCatalog!$A$1:$AR$1,0),0)</f>
        <v xml:space="preserve"> TOP_SKU</v>
      </c>
      <c r="T125" s="1" t="str">
        <f>VLOOKUP(A125,ProductCatalog!$A$1:$BE$181,MATCH(T$7,ProductCatalog!$A$1:$AR$1,0),0)</f>
        <v xml:space="preserve"> CUSTOM</v>
      </c>
      <c r="U125" s="1" t="str">
        <f>VLOOKUP(A125,ProductCatalog!$A$1:$BE$181,MATCH(U$7,ProductCatalog!$A$1:$AR$1,0),0)</f>
        <v xml:space="preserve"> 21</v>
      </c>
      <c r="V125" s="1" t="str">
        <f>VLOOKUP(A125,ProductCatalog!$A$1:$BE$181,MATCH(V$7,ProductCatalog!$A$1:$AR$1,0),0)</f>
        <v xml:space="preserve"> false</v>
      </c>
      <c r="W125" s="4" t="b">
        <f t="shared" si="8"/>
        <v>1</v>
      </c>
      <c r="X125" s="4" t="b">
        <f t="shared" si="9"/>
        <v>1</v>
      </c>
      <c r="Y125" s="4" t="b">
        <f t="shared" si="10"/>
        <v>0</v>
      </c>
      <c r="Z125" s="3" t="str">
        <f>VLOOKUP(A125,ProductCatalog!$A$1:$BE$181,MATCH(Z$7,ProductCatalog!$A$1:$AR$1,0),0)</f>
        <v xml:space="preserve"> IMEI</v>
      </c>
      <c r="AA125" s="1" t="str">
        <f t="shared" si="11"/>
        <v xml:space="preserve"> </v>
      </c>
      <c r="AB125" s="4" t="str">
        <f t="shared" si="12"/>
        <v>FALSE</v>
      </c>
      <c r="AC125" s="4" t="b">
        <f>IF(ISNUMBER(MATCH(A125,'AEM register'!$C:$C,0)),TRUE,FALSE)</f>
        <v>0</v>
      </c>
    </row>
    <row r="126" spans="1:29" ht="14.25" customHeight="1">
      <c r="A126" s="1" t="str">
        <f>ProductCatalog!A120</f>
        <v>SM-F721B7HEXME</v>
      </c>
      <c r="B126" s="1" t="str">
        <f>VLOOKUP(A126,ProductCatalog!$A$1:$BE$181,MATCH(B$7,ProductCatalog!$A$1:$AR$1,0),0)</f>
        <v xml:space="preserve"> Galaxy Z Flip4 Bespoke Edition</v>
      </c>
      <c r="C126" s="1" t="str">
        <f>VLOOKUP(A126,ProductCatalog!$A$1:$BE$181,MATCH(C$7,ProductCatalog!$A$1:$AR$1,0),0)</f>
        <v>APPROVED</v>
      </c>
      <c r="D126" s="1" t="str">
        <f>VLOOKUP(A126,ProductCatalog!$A$1:$BE$181,MATCH(D$7,ProductCatalog!$A$1:$AR$1,0),0)</f>
        <v>PDP_NOT_AVAILABLE</v>
      </c>
      <c r="E126" s="4" t="str">
        <f t="shared" si="0"/>
        <v>FALSE</v>
      </c>
      <c r="F126" s="4" t="str">
        <f t="shared" si="1"/>
        <v>FALSE</v>
      </c>
      <c r="G126" s="1" t="str">
        <f>VLOOKUP(A126,ProductCatalog!$A$1:$BE$181,MATCH(G$7,ProductCatalog!$A$1:$AR$1,0),0)</f>
        <v>SM-F721B</v>
      </c>
      <c r="H126" s="1" t="str">
        <f>VLOOKUP(A126,ProductCatalog!$A$1:$BE$181,MATCH(H$7,ProductCatalog!$A$1:$AR$1,0),0)</f>
        <v xml:space="preserve"> </v>
      </c>
      <c r="I126" s="1" t="str">
        <f>VLOOKUP(A126,ProductCatalog!$A$1:$BE$181,MATCH(I$7,ProductCatalog!$A$1:$AR$1,0),0)</f>
        <v>false</v>
      </c>
      <c r="J126" s="4" t="b">
        <f t="shared" si="2"/>
        <v>0</v>
      </c>
      <c r="K126" s="1" t="str">
        <f>VLOOKUP(A126,ProductCatalog!$A$1:$BE$181,MATCH(K$7,ProductCatalog!$A$1:$AR$1,0),0)</f>
        <v>false</v>
      </c>
      <c r="L126" s="1" t="str">
        <f t="shared" si="3"/>
        <v>variant</v>
      </c>
      <c r="M126" s="1">
        <f t="shared" si="4"/>
        <v>58</v>
      </c>
      <c r="N126" s="4" t="str">
        <f t="shared" si="5"/>
        <v xml:space="preserve"> </v>
      </c>
      <c r="O126" s="1" t="str">
        <f>VLOOKUP(A126,ProductCatalog!$A$1:$BE$181,MATCH(O$7,ProductCatalog!$A$1:$AR$1,0),0)</f>
        <v>GOLD/NAVY/RED</v>
      </c>
      <c r="P126" s="1" t="str">
        <f>VLOOKUP(A126,ProductCatalog!$A$1:$BE$181,MATCH(P$7,ProductCatalog!$A$1:$AR$1,0),0)</f>
        <v xml:space="preserve"> 256 GB 8GB</v>
      </c>
      <c r="Q126" s="1" t="str">
        <f t="shared" si="6"/>
        <v>SM-F721BGOLD/NAVY/RED 256 GB 8GB</v>
      </c>
      <c r="R126" s="4">
        <f t="shared" si="7"/>
        <v>1</v>
      </c>
      <c r="S126" s="1" t="str">
        <f>VLOOKUP(A126,ProductCatalog!$A$1:$BE$181,MATCH(S$7,ProductCatalog!$A$1:$AR$1,0),0)</f>
        <v xml:space="preserve"> TOP_SKU</v>
      </c>
      <c r="T126" s="1" t="str">
        <f>VLOOKUP(A126,ProductCatalog!$A$1:$BE$181,MATCH(T$7,ProductCatalog!$A$1:$AR$1,0),0)</f>
        <v xml:space="preserve"> CUSTOM</v>
      </c>
      <c r="U126" s="1" t="str">
        <f>VLOOKUP(A126,ProductCatalog!$A$1:$BE$181,MATCH(U$7,ProductCatalog!$A$1:$AR$1,0),0)</f>
        <v xml:space="preserve"> 21</v>
      </c>
      <c r="V126" s="1" t="str">
        <f>VLOOKUP(A126,ProductCatalog!$A$1:$BE$181,MATCH(V$7,ProductCatalog!$A$1:$AR$1,0),0)</f>
        <v xml:space="preserve"> false</v>
      </c>
      <c r="W126" s="4" t="b">
        <f t="shared" si="8"/>
        <v>1</v>
      </c>
      <c r="X126" s="4" t="b">
        <f t="shared" si="9"/>
        <v>1</v>
      </c>
      <c r="Y126" s="4" t="b">
        <f t="shared" si="10"/>
        <v>0</v>
      </c>
      <c r="Z126" s="3" t="str">
        <f>VLOOKUP(A126,ProductCatalog!$A$1:$BE$181,MATCH(Z$7,ProductCatalog!$A$1:$AR$1,0),0)</f>
        <v xml:space="preserve"> IMEI</v>
      </c>
      <c r="AA126" s="1" t="str">
        <f t="shared" si="11"/>
        <v xml:space="preserve"> </v>
      </c>
      <c r="AB126" s="4" t="str">
        <f t="shared" si="12"/>
        <v>FALSE</v>
      </c>
      <c r="AC126" s="4" t="b">
        <f>IF(ISNUMBER(MATCH(A126,'AEM register'!$C:$C,0)),TRUE,FALSE)</f>
        <v>0</v>
      </c>
    </row>
    <row r="127" spans="1:29" ht="14.25" customHeight="1">
      <c r="A127" s="1" t="str">
        <f>ProductCatalog!A121</f>
        <v>SM-F721B7IEXME</v>
      </c>
      <c r="B127" s="1" t="str">
        <f>VLOOKUP(A127,ProductCatalog!$A$1:$BE$181,MATCH(B$7,ProductCatalog!$A$1:$AR$1,0),0)</f>
        <v xml:space="preserve"> Galaxy Z Flip4 Bespoke Edition</v>
      </c>
      <c r="C127" s="1" t="str">
        <f>VLOOKUP(A127,ProductCatalog!$A$1:$BE$181,MATCH(C$7,ProductCatalog!$A$1:$AR$1,0),0)</f>
        <v>APPROVED</v>
      </c>
      <c r="D127" s="1" t="str">
        <f>VLOOKUP(A127,ProductCatalog!$A$1:$BE$181,MATCH(D$7,ProductCatalog!$A$1:$AR$1,0),0)</f>
        <v>PDP_NOT_AVAILABLE</v>
      </c>
      <c r="E127" s="4" t="str">
        <f t="shared" si="0"/>
        <v>FALSE</v>
      </c>
      <c r="F127" s="4" t="str">
        <f t="shared" si="1"/>
        <v>FALSE</v>
      </c>
      <c r="G127" s="1" t="str">
        <f>VLOOKUP(A127,ProductCatalog!$A$1:$BE$181,MATCH(G$7,ProductCatalog!$A$1:$AR$1,0),0)</f>
        <v>SM-F721B</v>
      </c>
      <c r="H127" s="1" t="str">
        <f>VLOOKUP(A127,ProductCatalog!$A$1:$BE$181,MATCH(H$7,ProductCatalog!$A$1:$AR$1,0),0)</f>
        <v xml:space="preserve"> </v>
      </c>
      <c r="I127" s="1" t="str">
        <f>VLOOKUP(A127,ProductCatalog!$A$1:$BE$181,MATCH(I$7,ProductCatalog!$A$1:$AR$1,0),0)</f>
        <v>false</v>
      </c>
      <c r="J127" s="4" t="b">
        <f t="shared" si="2"/>
        <v>0</v>
      </c>
      <c r="K127" s="1" t="str">
        <f>VLOOKUP(A127,ProductCatalog!$A$1:$BE$181,MATCH(K$7,ProductCatalog!$A$1:$AR$1,0),0)</f>
        <v>false</v>
      </c>
      <c r="L127" s="1" t="str">
        <f t="shared" si="3"/>
        <v>variant</v>
      </c>
      <c r="M127" s="1">
        <f t="shared" si="4"/>
        <v>59</v>
      </c>
      <c r="N127" s="4" t="str">
        <f t="shared" si="5"/>
        <v xml:space="preserve"> </v>
      </c>
      <c r="O127" s="1" t="str">
        <f>VLOOKUP(A127,ProductCatalog!$A$1:$BE$181,MATCH(O$7,ProductCatalog!$A$1:$AR$1,0),0)</f>
        <v>GOLD/NAVY/WHITE</v>
      </c>
      <c r="P127" s="1" t="str">
        <f>VLOOKUP(A127,ProductCatalog!$A$1:$BE$181,MATCH(P$7,ProductCatalog!$A$1:$AR$1,0),0)</f>
        <v xml:space="preserve"> 256 GB 8GB</v>
      </c>
      <c r="Q127" s="1" t="str">
        <f t="shared" si="6"/>
        <v>SM-F721BGOLD/NAVY/WHITE 256 GB 8GB</v>
      </c>
      <c r="R127" s="4">
        <f t="shared" si="7"/>
        <v>1</v>
      </c>
      <c r="S127" s="1" t="str">
        <f>VLOOKUP(A127,ProductCatalog!$A$1:$BE$181,MATCH(S$7,ProductCatalog!$A$1:$AR$1,0),0)</f>
        <v xml:space="preserve"> TOP_SKU</v>
      </c>
      <c r="T127" s="1" t="str">
        <f>VLOOKUP(A127,ProductCatalog!$A$1:$BE$181,MATCH(T$7,ProductCatalog!$A$1:$AR$1,0),0)</f>
        <v xml:space="preserve"> CUSTOM</v>
      </c>
      <c r="U127" s="1" t="str">
        <f>VLOOKUP(A127,ProductCatalog!$A$1:$BE$181,MATCH(U$7,ProductCatalog!$A$1:$AR$1,0),0)</f>
        <v xml:space="preserve"> 21</v>
      </c>
      <c r="V127" s="1" t="str">
        <f>VLOOKUP(A127,ProductCatalog!$A$1:$BE$181,MATCH(V$7,ProductCatalog!$A$1:$AR$1,0),0)</f>
        <v xml:space="preserve"> false</v>
      </c>
      <c r="W127" s="4" t="b">
        <f t="shared" si="8"/>
        <v>1</v>
      </c>
      <c r="X127" s="4" t="b">
        <f t="shared" si="9"/>
        <v>1</v>
      </c>
      <c r="Y127" s="4" t="b">
        <f t="shared" si="10"/>
        <v>0</v>
      </c>
      <c r="Z127" s="3" t="str">
        <f>VLOOKUP(A127,ProductCatalog!$A$1:$BE$181,MATCH(Z$7,ProductCatalog!$A$1:$AR$1,0),0)</f>
        <v xml:space="preserve"> IMEI</v>
      </c>
      <c r="AA127" s="1" t="str">
        <f t="shared" si="11"/>
        <v xml:space="preserve"> </v>
      </c>
      <c r="AB127" s="4" t="str">
        <f t="shared" si="12"/>
        <v>FALSE</v>
      </c>
      <c r="AC127" s="4" t="b">
        <f>IF(ISNUMBER(MATCH(A127,'AEM register'!$C:$C,0)),TRUE,FALSE)</f>
        <v>0</v>
      </c>
    </row>
    <row r="128" spans="1:29" ht="14.25" customHeight="1">
      <c r="A128" s="1" t="str">
        <f>ProductCatalog!A122</f>
        <v>SM-F721B7JEXME</v>
      </c>
      <c r="B128" s="1" t="str">
        <f>VLOOKUP(A128,ProductCatalog!$A$1:$BE$181,MATCH(B$7,ProductCatalog!$A$1:$AR$1,0),0)</f>
        <v xml:space="preserve"> Galaxy Z Flip4 Bespoke Edition</v>
      </c>
      <c r="C128" s="1" t="str">
        <f>VLOOKUP(A128,ProductCatalog!$A$1:$BE$181,MATCH(C$7,ProductCatalog!$A$1:$AR$1,0),0)</f>
        <v>APPROVED</v>
      </c>
      <c r="D128" s="1" t="str">
        <f>VLOOKUP(A128,ProductCatalog!$A$1:$BE$181,MATCH(D$7,ProductCatalog!$A$1:$AR$1,0),0)</f>
        <v>PDP_NOT_AVAILABLE</v>
      </c>
      <c r="E128" s="4" t="str">
        <f t="shared" si="0"/>
        <v>FALSE</v>
      </c>
      <c r="F128" s="4" t="str">
        <f t="shared" si="1"/>
        <v>FALSE</v>
      </c>
      <c r="G128" s="1" t="str">
        <f>VLOOKUP(A128,ProductCatalog!$A$1:$BE$181,MATCH(G$7,ProductCatalog!$A$1:$AR$1,0),0)</f>
        <v>SM-F721B</v>
      </c>
      <c r="H128" s="1" t="str">
        <f>VLOOKUP(A128,ProductCatalog!$A$1:$BE$181,MATCH(H$7,ProductCatalog!$A$1:$AR$1,0),0)</f>
        <v xml:space="preserve"> </v>
      </c>
      <c r="I128" s="1" t="str">
        <f>VLOOKUP(A128,ProductCatalog!$A$1:$BE$181,MATCH(I$7,ProductCatalog!$A$1:$AR$1,0),0)</f>
        <v>false</v>
      </c>
      <c r="J128" s="4" t="b">
        <f t="shared" si="2"/>
        <v>0</v>
      </c>
      <c r="K128" s="1" t="str">
        <f>VLOOKUP(A128,ProductCatalog!$A$1:$BE$181,MATCH(K$7,ProductCatalog!$A$1:$AR$1,0),0)</f>
        <v>false</v>
      </c>
      <c r="L128" s="1" t="str">
        <f t="shared" si="3"/>
        <v>variant</v>
      </c>
      <c r="M128" s="1">
        <f t="shared" si="4"/>
        <v>60</v>
      </c>
      <c r="N128" s="4" t="str">
        <f t="shared" si="5"/>
        <v xml:space="preserve"> </v>
      </c>
      <c r="O128" s="1" t="str">
        <f>VLOOKUP(A128,ProductCatalog!$A$1:$BE$181,MATCH(O$7,ProductCatalog!$A$1:$AR$1,0),0)</f>
        <v>GOLD/NAVY/YELLOW</v>
      </c>
      <c r="P128" s="1" t="str">
        <f>VLOOKUP(A128,ProductCatalog!$A$1:$BE$181,MATCH(P$7,ProductCatalog!$A$1:$AR$1,0),0)</f>
        <v xml:space="preserve"> 256 GB 8GB</v>
      </c>
      <c r="Q128" s="1" t="str">
        <f t="shared" si="6"/>
        <v>SM-F721BGOLD/NAVY/YELLOW 256 GB 8GB</v>
      </c>
      <c r="R128" s="4">
        <f t="shared" si="7"/>
        <v>1</v>
      </c>
      <c r="S128" s="1" t="str">
        <f>VLOOKUP(A128,ProductCatalog!$A$1:$BE$181,MATCH(S$7,ProductCatalog!$A$1:$AR$1,0),0)</f>
        <v xml:space="preserve"> TOP_SKU</v>
      </c>
      <c r="T128" s="1" t="str">
        <f>VLOOKUP(A128,ProductCatalog!$A$1:$BE$181,MATCH(T$7,ProductCatalog!$A$1:$AR$1,0),0)</f>
        <v xml:space="preserve"> CUSTOM</v>
      </c>
      <c r="U128" s="1" t="str">
        <f>VLOOKUP(A128,ProductCatalog!$A$1:$BE$181,MATCH(U$7,ProductCatalog!$A$1:$AR$1,0),0)</f>
        <v xml:space="preserve"> 21</v>
      </c>
      <c r="V128" s="1" t="str">
        <f>VLOOKUP(A128,ProductCatalog!$A$1:$BE$181,MATCH(V$7,ProductCatalog!$A$1:$AR$1,0),0)</f>
        <v xml:space="preserve"> false</v>
      </c>
      <c r="W128" s="4" t="b">
        <f t="shared" si="8"/>
        <v>1</v>
      </c>
      <c r="X128" s="4" t="b">
        <f t="shared" si="9"/>
        <v>1</v>
      </c>
      <c r="Y128" s="4" t="b">
        <f t="shared" si="10"/>
        <v>0</v>
      </c>
      <c r="Z128" s="3" t="str">
        <f>VLOOKUP(A128,ProductCatalog!$A$1:$BE$181,MATCH(Z$7,ProductCatalog!$A$1:$AR$1,0),0)</f>
        <v xml:space="preserve"> IMEI</v>
      </c>
      <c r="AA128" s="1" t="str">
        <f t="shared" si="11"/>
        <v xml:space="preserve"> </v>
      </c>
      <c r="AB128" s="4" t="str">
        <f t="shared" si="12"/>
        <v>FALSE</v>
      </c>
      <c r="AC128" s="4" t="b">
        <f>IF(ISNUMBER(MATCH(A128,'AEM register'!$C:$C,0)),TRUE,FALSE)</f>
        <v>0</v>
      </c>
    </row>
    <row r="129" spans="1:29" ht="14.25" customHeight="1">
      <c r="A129" s="1" t="str">
        <f>ProductCatalog!A123</f>
        <v>SM-F721B7KEXME</v>
      </c>
      <c r="B129" s="1" t="str">
        <f>VLOOKUP(A129,ProductCatalog!$A$1:$BE$181,MATCH(B$7,ProductCatalog!$A$1:$AR$1,0),0)</f>
        <v xml:space="preserve"> Galaxy Flip 4 with Red front cover</v>
      </c>
      <c r="C129" s="1" t="str">
        <f>VLOOKUP(A129,ProductCatalog!$A$1:$BE$181,MATCH(C$7,ProductCatalog!$A$1:$AR$1,0),0)</f>
        <v>APPROVED</v>
      </c>
      <c r="D129" s="1" t="str">
        <f>VLOOKUP(A129,ProductCatalog!$A$1:$BE$181,MATCH(D$7,ProductCatalog!$A$1:$AR$1,0),0)</f>
        <v>PDP_NOT_AVAILABLE</v>
      </c>
      <c r="E129" s="4" t="str">
        <f t="shared" si="0"/>
        <v>FALSE</v>
      </c>
      <c r="F129" s="4" t="str">
        <f t="shared" si="1"/>
        <v>FALSE</v>
      </c>
      <c r="G129" s="1" t="str">
        <f>VLOOKUP(A129,ProductCatalog!$A$1:$BE$181,MATCH(G$7,ProductCatalog!$A$1:$AR$1,0),0)</f>
        <v>SM-F721B</v>
      </c>
      <c r="H129" s="1" t="str">
        <f>VLOOKUP(A129,ProductCatalog!$A$1:$BE$181,MATCH(H$7,ProductCatalog!$A$1:$AR$1,0),0)</f>
        <v xml:space="preserve"> </v>
      </c>
      <c r="I129" s="1" t="str">
        <f>VLOOKUP(A129,ProductCatalog!$A$1:$BE$181,MATCH(I$7,ProductCatalog!$A$1:$AR$1,0),0)</f>
        <v>false</v>
      </c>
      <c r="J129" s="4" t="b">
        <f t="shared" si="2"/>
        <v>0</v>
      </c>
      <c r="K129" s="1" t="str">
        <f>VLOOKUP(A129,ProductCatalog!$A$1:$BE$181,MATCH(K$7,ProductCatalog!$A$1:$AR$1,0),0)</f>
        <v>false</v>
      </c>
      <c r="L129" s="1" t="str">
        <f t="shared" si="3"/>
        <v>variant</v>
      </c>
      <c r="M129" s="1">
        <f t="shared" si="4"/>
        <v>61</v>
      </c>
      <c r="N129" s="4" t="str">
        <f t="shared" si="5"/>
        <v xml:space="preserve"> </v>
      </c>
      <c r="O129" s="1" t="str">
        <f>VLOOKUP(A129,ProductCatalog!$A$1:$BE$181,MATCH(O$7,ProductCatalog!$A$1:$AR$1,0),0)</f>
        <v>GOLD/RED/KHAKI</v>
      </c>
      <c r="P129" s="1" t="str">
        <f>VLOOKUP(A129,ProductCatalog!$A$1:$BE$181,MATCH(P$7,ProductCatalog!$A$1:$AR$1,0),0)</f>
        <v xml:space="preserve"> 256 GB 8GB</v>
      </c>
      <c r="Q129" s="1" t="str">
        <f t="shared" si="6"/>
        <v>SM-F721BGOLD/RED/KHAKI 256 GB 8GB</v>
      </c>
      <c r="R129" s="4">
        <f t="shared" si="7"/>
        <v>1</v>
      </c>
      <c r="S129" s="1" t="str">
        <f>VLOOKUP(A129,ProductCatalog!$A$1:$BE$181,MATCH(S$7,ProductCatalog!$A$1:$AR$1,0),0)</f>
        <v xml:space="preserve"> TOP_SKU</v>
      </c>
      <c r="T129" s="1" t="str">
        <f>VLOOKUP(A129,ProductCatalog!$A$1:$BE$181,MATCH(T$7,ProductCatalog!$A$1:$AR$1,0),0)</f>
        <v xml:space="preserve"> CUSTOM</v>
      </c>
      <c r="U129" s="1" t="str">
        <f>VLOOKUP(A129,ProductCatalog!$A$1:$BE$181,MATCH(U$7,ProductCatalog!$A$1:$AR$1,0),0)</f>
        <v xml:space="preserve"> 21</v>
      </c>
      <c r="V129" s="1" t="str">
        <f>VLOOKUP(A129,ProductCatalog!$A$1:$BE$181,MATCH(V$7,ProductCatalog!$A$1:$AR$1,0),0)</f>
        <v xml:space="preserve"> false</v>
      </c>
      <c r="W129" s="4" t="b">
        <f t="shared" si="8"/>
        <v>1</v>
      </c>
      <c r="X129" s="4" t="b">
        <f t="shared" si="9"/>
        <v>1</v>
      </c>
      <c r="Y129" s="4" t="b">
        <f t="shared" si="10"/>
        <v>0</v>
      </c>
      <c r="Z129" s="3" t="str">
        <f>VLOOKUP(A129,ProductCatalog!$A$1:$BE$181,MATCH(Z$7,ProductCatalog!$A$1:$AR$1,0),0)</f>
        <v xml:space="preserve"> IMEI</v>
      </c>
      <c r="AA129" s="1" t="str">
        <f t="shared" si="11"/>
        <v xml:space="preserve"> </v>
      </c>
      <c r="AB129" s="4" t="str">
        <f t="shared" si="12"/>
        <v>FALSE</v>
      </c>
      <c r="AC129" s="4" t="b">
        <f>IF(ISNUMBER(MATCH(A129,'AEM register'!$C:$C,0)),TRUE,FALSE)</f>
        <v>0</v>
      </c>
    </row>
    <row r="130" spans="1:29" ht="14.25" customHeight="1">
      <c r="A130" s="1" t="str">
        <f>ProductCatalog!A124</f>
        <v>SM-F721B7LEXME</v>
      </c>
      <c r="B130" s="1" t="str">
        <f>VLOOKUP(A130,ProductCatalog!$A$1:$BE$181,MATCH(B$7,ProductCatalog!$A$1:$AR$1,0),0)</f>
        <v xml:space="preserve"> Galaxy Flip 4 with Red front cover</v>
      </c>
      <c r="C130" s="1" t="str">
        <f>VLOOKUP(A130,ProductCatalog!$A$1:$BE$181,MATCH(C$7,ProductCatalog!$A$1:$AR$1,0),0)</f>
        <v>APPROVED</v>
      </c>
      <c r="D130" s="1" t="str">
        <f>VLOOKUP(A130,ProductCatalog!$A$1:$BE$181,MATCH(D$7,ProductCatalog!$A$1:$AR$1,0),0)</f>
        <v>PDP_NOT_AVAILABLE</v>
      </c>
      <c r="E130" s="4" t="str">
        <f t="shared" si="0"/>
        <v>FALSE</v>
      </c>
      <c r="F130" s="4" t="str">
        <f t="shared" si="1"/>
        <v>FALSE</v>
      </c>
      <c r="G130" s="1" t="str">
        <f>VLOOKUP(A130,ProductCatalog!$A$1:$BE$181,MATCH(G$7,ProductCatalog!$A$1:$AR$1,0),0)</f>
        <v>SM-F721B</v>
      </c>
      <c r="H130" s="1" t="str">
        <f>VLOOKUP(A130,ProductCatalog!$A$1:$BE$181,MATCH(H$7,ProductCatalog!$A$1:$AR$1,0),0)</f>
        <v xml:space="preserve"> </v>
      </c>
      <c r="I130" s="1" t="str">
        <f>VLOOKUP(A130,ProductCatalog!$A$1:$BE$181,MATCH(I$7,ProductCatalog!$A$1:$AR$1,0),0)</f>
        <v>false</v>
      </c>
      <c r="J130" s="4" t="b">
        <f t="shared" si="2"/>
        <v>0</v>
      </c>
      <c r="K130" s="1" t="str">
        <f>VLOOKUP(A130,ProductCatalog!$A$1:$BE$181,MATCH(K$7,ProductCatalog!$A$1:$AR$1,0),0)</f>
        <v>false</v>
      </c>
      <c r="L130" s="1" t="str">
        <f t="shared" si="3"/>
        <v>variant</v>
      </c>
      <c r="M130" s="1">
        <f t="shared" si="4"/>
        <v>62</v>
      </c>
      <c r="N130" s="4" t="str">
        <f t="shared" si="5"/>
        <v xml:space="preserve"> </v>
      </c>
      <c r="O130" s="1" t="str">
        <f>VLOOKUP(A130,ProductCatalog!$A$1:$BE$181,MATCH(O$7,ProductCatalog!$A$1:$AR$1,0),0)</f>
        <v>GOLD/RED/NAVY</v>
      </c>
      <c r="P130" s="1" t="str">
        <f>VLOOKUP(A130,ProductCatalog!$A$1:$BE$181,MATCH(P$7,ProductCatalog!$A$1:$AR$1,0),0)</f>
        <v xml:space="preserve"> 256 GB 8GB</v>
      </c>
      <c r="Q130" s="1" t="str">
        <f t="shared" si="6"/>
        <v>SM-F721BGOLD/RED/NAVY 256 GB 8GB</v>
      </c>
      <c r="R130" s="4">
        <f t="shared" si="7"/>
        <v>1</v>
      </c>
      <c r="S130" s="1" t="str">
        <f>VLOOKUP(A130,ProductCatalog!$A$1:$BE$181,MATCH(S$7,ProductCatalog!$A$1:$AR$1,0),0)</f>
        <v xml:space="preserve"> TOP_SKU</v>
      </c>
      <c r="T130" s="1" t="str">
        <f>VLOOKUP(A130,ProductCatalog!$A$1:$BE$181,MATCH(T$7,ProductCatalog!$A$1:$AR$1,0),0)</f>
        <v xml:space="preserve"> CUSTOM</v>
      </c>
      <c r="U130" s="1" t="str">
        <f>VLOOKUP(A130,ProductCatalog!$A$1:$BE$181,MATCH(U$7,ProductCatalog!$A$1:$AR$1,0),0)</f>
        <v xml:space="preserve"> 21</v>
      </c>
      <c r="V130" s="1" t="str">
        <f>VLOOKUP(A130,ProductCatalog!$A$1:$BE$181,MATCH(V$7,ProductCatalog!$A$1:$AR$1,0),0)</f>
        <v xml:space="preserve"> false</v>
      </c>
      <c r="W130" s="4" t="b">
        <f t="shared" si="8"/>
        <v>1</v>
      </c>
      <c r="X130" s="4" t="b">
        <f t="shared" si="9"/>
        <v>1</v>
      </c>
      <c r="Y130" s="4" t="b">
        <f t="shared" si="10"/>
        <v>0</v>
      </c>
      <c r="Z130" s="3" t="str">
        <f>VLOOKUP(A130,ProductCatalog!$A$1:$BE$181,MATCH(Z$7,ProductCatalog!$A$1:$AR$1,0),0)</f>
        <v xml:space="preserve"> IMEI</v>
      </c>
      <c r="AA130" s="1" t="str">
        <f t="shared" si="11"/>
        <v xml:space="preserve"> </v>
      </c>
      <c r="AB130" s="4" t="str">
        <f t="shared" si="12"/>
        <v>FALSE</v>
      </c>
      <c r="AC130" s="4" t="b">
        <f>IF(ISNUMBER(MATCH(A130,'AEM register'!$C:$C,0)),TRUE,FALSE)</f>
        <v>0</v>
      </c>
    </row>
    <row r="131" spans="1:29" ht="14.25" customHeight="1">
      <c r="A131" s="1" t="str">
        <f>ProductCatalog!A125</f>
        <v>SM-F721B7MEXME</v>
      </c>
      <c r="B131" s="1" t="str">
        <f>VLOOKUP(A131,ProductCatalog!$A$1:$BE$181,MATCH(B$7,ProductCatalog!$A$1:$AR$1,0),0)</f>
        <v xml:space="preserve"> Galaxy Flip 4 with Red front cover</v>
      </c>
      <c r="C131" s="1" t="str">
        <f>VLOOKUP(A131,ProductCatalog!$A$1:$BE$181,MATCH(C$7,ProductCatalog!$A$1:$AR$1,0),0)</f>
        <v>APPROVED</v>
      </c>
      <c r="D131" s="1" t="str">
        <f>VLOOKUP(A131,ProductCatalog!$A$1:$BE$181,MATCH(D$7,ProductCatalog!$A$1:$AR$1,0),0)</f>
        <v>PDP_NOT_AVAILABLE</v>
      </c>
      <c r="E131" s="4" t="str">
        <f t="shared" si="0"/>
        <v>FALSE</v>
      </c>
      <c r="F131" s="4" t="str">
        <f t="shared" si="1"/>
        <v>FALSE</v>
      </c>
      <c r="G131" s="1" t="str">
        <f>VLOOKUP(A131,ProductCatalog!$A$1:$BE$181,MATCH(G$7,ProductCatalog!$A$1:$AR$1,0),0)</f>
        <v>SM-F721B</v>
      </c>
      <c r="H131" s="1" t="str">
        <f>VLOOKUP(A131,ProductCatalog!$A$1:$BE$181,MATCH(H$7,ProductCatalog!$A$1:$AR$1,0),0)</f>
        <v xml:space="preserve"> </v>
      </c>
      <c r="I131" s="1" t="str">
        <f>VLOOKUP(A131,ProductCatalog!$A$1:$BE$181,MATCH(I$7,ProductCatalog!$A$1:$AR$1,0),0)</f>
        <v>false</v>
      </c>
      <c r="J131" s="4" t="b">
        <f t="shared" si="2"/>
        <v>0</v>
      </c>
      <c r="K131" s="1" t="str">
        <f>VLOOKUP(A131,ProductCatalog!$A$1:$BE$181,MATCH(K$7,ProductCatalog!$A$1:$AR$1,0),0)</f>
        <v>false</v>
      </c>
      <c r="L131" s="1" t="str">
        <f t="shared" si="3"/>
        <v>variant</v>
      </c>
      <c r="M131" s="1">
        <f t="shared" si="4"/>
        <v>63</v>
      </c>
      <c r="N131" s="4" t="str">
        <f t="shared" si="5"/>
        <v xml:space="preserve"> </v>
      </c>
      <c r="O131" s="1" t="str">
        <f>VLOOKUP(A131,ProductCatalog!$A$1:$BE$181,MATCH(O$7,ProductCatalog!$A$1:$AR$1,0),0)</f>
        <v>GOLD/RED/RED</v>
      </c>
      <c r="P131" s="1" t="str">
        <f>VLOOKUP(A131,ProductCatalog!$A$1:$BE$181,MATCH(P$7,ProductCatalog!$A$1:$AR$1,0),0)</f>
        <v xml:space="preserve"> 256 GB 8GB</v>
      </c>
      <c r="Q131" s="1" t="str">
        <f t="shared" si="6"/>
        <v>SM-F721BGOLD/RED/RED 256 GB 8GB</v>
      </c>
      <c r="R131" s="4">
        <f t="shared" si="7"/>
        <v>1</v>
      </c>
      <c r="S131" s="1" t="str">
        <f>VLOOKUP(A131,ProductCatalog!$A$1:$BE$181,MATCH(S$7,ProductCatalog!$A$1:$AR$1,0),0)</f>
        <v xml:space="preserve"> TOP_SKU</v>
      </c>
      <c r="T131" s="1" t="str">
        <f>VLOOKUP(A131,ProductCatalog!$A$1:$BE$181,MATCH(T$7,ProductCatalog!$A$1:$AR$1,0),0)</f>
        <v xml:space="preserve"> CUSTOM</v>
      </c>
      <c r="U131" s="1" t="str">
        <f>VLOOKUP(A131,ProductCatalog!$A$1:$BE$181,MATCH(U$7,ProductCatalog!$A$1:$AR$1,0),0)</f>
        <v xml:space="preserve"> 21</v>
      </c>
      <c r="V131" s="1" t="str">
        <f>VLOOKUP(A131,ProductCatalog!$A$1:$BE$181,MATCH(V$7,ProductCatalog!$A$1:$AR$1,0),0)</f>
        <v xml:space="preserve"> false</v>
      </c>
      <c r="W131" s="4" t="b">
        <f t="shared" si="8"/>
        <v>1</v>
      </c>
      <c r="X131" s="4" t="b">
        <f t="shared" si="9"/>
        <v>1</v>
      </c>
      <c r="Y131" s="4" t="b">
        <f t="shared" si="10"/>
        <v>0</v>
      </c>
      <c r="Z131" s="3" t="str">
        <f>VLOOKUP(A131,ProductCatalog!$A$1:$BE$181,MATCH(Z$7,ProductCatalog!$A$1:$AR$1,0),0)</f>
        <v xml:space="preserve"> IMEI</v>
      </c>
      <c r="AA131" s="1" t="str">
        <f t="shared" si="11"/>
        <v xml:space="preserve"> </v>
      </c>
      <c r="AB131" s="4" t="str">
        <f t="shared" si="12"/>
        <v>FALSE</v>
      </c>
      <c r="AC131" s="4" t="b">
        <f>IF(ISNUMBER(MATCH(A131,'AEM register'!$C:$C,0)),TRUE,FALSE)</f>
        <v>0</v>
      </c>
    </row>
    <row r="132" spans="1:29" ht="14.25" customHeight="1">
      <c r="A132" s="1" t="str">
        <f>ProductCatalog!A126</f>
        <v>SM-F721B7NEXME</v>
      </c>
      <c r="B132" s="1" t="str">
        <f>VLOOKUP(A132,ProductCatalog!$A$1:$BE$181,MATCH(B$7,ProductCatalog!$A$1:$AR$1,0),0)</f>
        <v xml:space="preserve"> Galaxy Flip 4 with Red front cover</v>
      </c>
      <c r="C132" s="1" t="str">
        <f>VLOOKUP(A132,ProductCatalog!$A$1:$BE$181,MATCH(C$7,ProductCatalog!$A$1:$AR$1,0),0)</f>
        <v>APPROVED</v>
      </c>
      <c r="D132" s="1" t="str">
        <f>VLOOKUP(A132,ProductCatalog!$A$1:$BE$181,MATCH(D$7,ProductCatalog!$A$1:$AR$1,0),0)</f>
        <v>PDP_NOT_AVAILABLE</v>
      </c>
      <c r="E132" s="4" t="str">
        <f t="shared" si="0"/>
        <v>FALSE</v>
      </c>
      <c r="F132" s="4" t="str">
        <f t="shared" si="1"/>
        <v>FALSE</v>
      </c>
      <c r="G132" s="1" t="str">
        <f>VLOOKUP(A132,ProductCatalog!$A$1:$BE$181,MATCH(G$7,ProductCatalog!$A$1:$AR$1,0),0)</f>
        <v>SM-F721B</v>
      </c>
      <c r="H132" s="1" t="str">
        <f>VLOOKUP(A132,ProductCatalog!$A$1:$BE$181,MATCH(H$7,ProductCatalog!$A$1:$AR$1,0),0)</f>
        <v xml:space="preserve"> </v>
      </c>
      <c r="I132" s="1" t="str">
        <f>VLOOKUP(A132,ProductCatalog!$A$1:$BE$181,MATCH(I$7,ProductCatalog!$A$1:$AR$1,0),0)</f>
        <v>false</v>
      </c>
      <c r="J132" s="4" t="b">
        <f t="shared" si="2"/>
        <v>0</v>
      </c>
      <c r="K132" s="1" t="str">
        <f>VLOOKUP(A132,ProductCatalog!$A$1:$BE$181,MATCH(K$7,ProductCatalog!$A$1:$AR$1,0),0)</f>
        <v>true</v>
      </c>
      <c r="L132" s="1" t="str">
        <f t="shared" si="3"/>
        <v>main</v>
      </c>
      <c r="M132" s="1">
        <f t="shared" si="4"/>
        <v>64</v>
      </c>
      <c r="N132" s="4" t="str">
        <f t="shared" si="5"/>
        <v xml:space="preserve"> </v>
      </c>
      <c r="O132" s="1" t="str">
        <f>VLOOKUP(A132,ProductCatalog!$A$1:$BE$181,MATCH(O$7,ProductCatalog!$A$1:$AR$1,0),0)</f>
        <v>GOLD/RED/WHITE</v>
      </c>
      <c r="P132" s="1" t="str">
        <f>VLOOKUP(A132,ProductCatalog!$A$1:$BE$181,MATCH(P$7,ProductCatalog!$A$1:$AR$1,0),0)</f>
        <v xml:space="preserve"> 256 GB 8GB</v>
      </c>
      <c r="Q132" s="1" t="str">
        <f t="shared" si="6"/>
        <v>SM-F721BGOLD/RED/WHITE 256 GB 8GB</v>
      </c>
      <c r="R132" s="4">
        <f t="shared" si="7"/>
        <v>1</v>
      </c>
      <c r="S132" s="1" t="str">
        <f>VLOOKUP(A132,ProductCatalog!$A$1:$BE$181,MATCH(S$7,ProductCatalog!$A$1:$AR$1,0),0)</f>
        <v xml:space="preserve"> TOP_SKU</v>
      </c>
      <c r="T132" s="1" t="str">
        <f>VLOOKUP(A132,ProductCatalog!$A$1:$BE$181,MATCH(T$7,ProductCatalog!$A$1:$AR$1,0),0)</f>
        <v xml:space="preserve"> CUSTOM</v>
      </c>
      <c r="U132" s="1" t="str">
        <f>VLOOKUP(A132,ProductCatalog!$A$1:$BE$181,MATCH(U$7,ProductCatalog!$A$1:$AR$1,0),0)</f>
        <v xml:space="preserve"> 21</v>
      </c>
      <c r="V132" s="1" t="str">
        <f>VLOOKUP(A132,ProductCatalog!$A$1:$BE$181,MATCH(V$7,ProductCatalog!$A$1:$AR$1,0),0)</f>
        <v xml:space="preserve"> false</v>
      </c>
      <c r="W132" s="4" t="b">
        <f t="shared" si="8"/>
        <v>1</v>
      </c>
      <c r="X132" s="4" t="b">
        <f t="shared" si="9"/>
        <v>1</v>
      </c>
      <c r="Y132" s="4" t="b">
        <f t="shared" si="10"/>
        <v>0</v>
      </c>
      <c r="Z132" s="3" t="str">
        <f>VLOOKUP(A132,ProductCatalog!$A$1:$BE$181,MATCH(Z$7,ProductCatalog!$A$1:$AR$1,0),0)</f>
        <v xml:space="preserve"> IMEI</v>
      </c>
      <c r="AA132" s="1" t="str">
        <f t="shared" si="11"/>
        <v xml:space="preserve"> </v>
      </c>
      <c r="AB132" s="4" t="str">
        <f t="shared" si="12"/>
        <v>FALSE</v>
      </c>
      <c r="AC132" s="4" t="b">
        <f>IF(ISNUMBER(MATCH(A132,'AEM register'!$C:$C,0)),TRUE,FALSE)</f>
        <v>0</v>
      </c>
    </row>
    <row r="133" spans="1:29" ht="14.25" customHeight="1">
      <c r="A133" s="1" t="str">
        <f>ProductCatalog!A127</f>
        <v>SM-F721B7OEXME</v>
      </c>
      <c r="B133" s="1" t="str">
        <f>VLOOKUP(A133,ProductCatalog!$A$1:$BE$181,MATCH(B$7,ProductCatalog!$A$1:$AR$1,0),0)</f>
        <v xml:space="preserve"> Galaxy Flip 4 with Red front cover</v>
      </c>
      <c r="C133" s="1" t="str">
        <f>VLOOKUP(A133,ProductCatalog!$A$1:$BE$181,MATCH(C$7,ProductCatalog!$A$1:$AR$1,0),0)</f>
        <v>APPROVED</v>
      </c>
      <c r="D133" s="1" t="str">
        <f>VLOOKUP(A133,ProductCatalog!$A$1:$BE$181,MATCH(D$7,ProductCatalog!$A$1:$AR$1,0),0)</f>
        <v>PDP_NOT_AVAILABLE</v>
      </c>
      <c r="E133" s="4" t="str">
        <f t="shared" si="0"/>
        <v>FALSE</v>
      </c>
      <c r="F133" s="4" t="str">
        <f t="shared" si="1"/>
        <v>FALSE</v>
      </c>
      <c r="G133" s="1" t="str">
        <f>VLOOKUP(A133,ProductCatalog!$A$1:$BE$181,MATCH(G$7,ProductCatalog!$A$1:$AR$1,0),0)</f>
        <v>SM-F721B</v>
      </c>
      <c r="H133" s="1" t="str">
        <f>VLOOKUP(A133,ProductCatalog!$A$1:$BE$181,MATCH(H$7,ProductCatalog!$A$1:$AR$1,0),0)</f>
        <v xml:space="preserve"> </v>
      </c>
      <c r="I133" s="1" t="str">
        <f>VLOOKUP(A133,ProductCatalog!$A$1:$BE$181,MATCH(I$7,ProductCatalog!$A$1:$AR$1,0),0)</f>
        <v>false</v>
      </c>
      <c r="J133" s="4" t="b">
        <f t="shared" si="2"/>
        <v>0</v>
      </c>
      <c r="K133" s="1" t="str">
        <f>VLOOKUP(A133,ProductCatalog!$A$1:$BE$181,MATCH(K$7,ProductCatalog!$A$1:$AR$1,0),0)</f>
        <v>false</v>
      </c>
      <c r="L133" s="1" t="str">
        <f t="shared" si="3"/>
        <v>variant</v>
      </c>
      <c r="M133" s="1">
        <f t="shared" si="4"/>
        <v>65</v>
      </c>
      <c r="N133" s="4" t="str">
        <f t="shared" si="5"/>
        <v xml:space="preserve"> </v>
      </c>
      <c r="O133" s="1" t="str">
        <f>VLOOKUP(A133,ProductCatalog!$A$1:$BE$181,MATCH(O$7,ProductCatalog!$A$1:$AR$1,0),0)</f>
        <v>GOLD/RED/YELLOW</v>
      </c>
      <c r="P133" s="1" t="str">
        <f>VLOOKUP(A133,ProductCatalog!$A$1:$BE$181,MATCH(P$7,ProductCatalog!$A$1:$AR$1,0),0)</f>
        <v xml:space="preserve"> 256 GB 8GB</v>
      </c>
      <c r="Q133" s="1" t="str">
        <f t="shared" si="6"/>
        <v>SM-F721BGOLD/RED/YELLOW 256 GB 8GB</v>
      </c>
      <c r="R133" s="4">
        <f t="shared" si="7"/>
        <v>1</v>
      </c>
      <c r="S133" s="1" t="str">
        <f>VLOOKUP(A133,ProductCatalog!$A$1:$BE$181,MATCH(S$7,ProductCatalog!$A$1:$AR$1,0),0)</f>
        <v xml:space="preserve"> TOP_SKU</v>
      </c>
      <c r="T133" s="1" t="str">
        <f>VLOOKUP(A133,ProductCatalog!$A$1:$BE$181,MATCH(T$7,ProductCatalog!$A$1:$AR$1,0),0)</f>
        <v xml:space="preserve"> CUSTOM</v>
      </c>
      <c r="U133" s="1" t="str">
        <f>VLOOKUP(A133,ProductCatalog!$A$1:$BE$181,MATCH(U$7,ProductCatalog!$A$1:$AR$1,0),0)</f>
        <v xml:space="preserve"> 21</v>
      </c>
      <c r="V133" s="1" t="str">
        <f>VLOOKUP(A133,ProductCatalog!$A$1:$BE$181,MATCH(V$7,ProductCatalog!$A$1:$AR$1,0),0)</f>
        <v xml:space="preserve"> false</v>
      </c>
      <c r="W133" s="4" t="b">
        <f t="shared" si="8"/>
        <v>1</v>
      </c>
      <c r="X133" s="4" t="b">
        <f t="shared" si="9"/>
        <v>1</v>
      </c>
      <c r="Y133" s="4" t="b">
        <f t="shared" si="10"/>
        <v>0</v>
      </c>
      <c r="Z133" s="3" t="str">
        <f>VLOOKUP(A133,ProductCatalog!$A$1:$BE$181,MATCH(Z$7,ProductCatalog!$A$1:$AR$1,0),0)</f>
        <v xml:space="preserve"> IMEI</v>
      </c>
      <c r="AA133" s="1" t="str">
        <f t="shared" si="11"/>
        <v xml:space="preserve"> </v>
      </c>
      <c r="AB133" s="4" t="str">
        <f t="shared" si="12"/>
        <v>FALSE</v>
      </c>
      <c r="AC133" s="4" t="b">
        <f>IF(ISNUMBER(MATCH(A133,'AEM register'!$C:$C,0)),TRUE,FALSE)</f>
        <v>0</v>
      </c>
    </row>
    <row r="134" spans="1:29" ht="14.25" customHeight="1">
      <c r="A134" s="1" t="str">
        <f>ProductCatalog!A128</f>
        <v>SM-F721B7PEXME</v>
      </c>
      <c r="B134" s="1" t="str">
        <f>VLOOKUP(A134,ProductCatalog!$A$1:$BE$181,MATCH(B$7,ProductCatalog!$A$1:$AR$1,0),0)</f>
        <v xml:space="preserve"> Galaxy Z Flip4 Bespoke Edition</v>
      </c>
      <c r="C134" s="1" t="str">
        <f>VLOOKUP(A134,ProductCatalog!$A$1:$BE$181,MATCH(C$7,ProductCatalog!$A$1:$AR$1,0),0)</f>
        <v>APPROVED</v>
      </c>
      <c r="D134" s="1" t="str">
        <f>VLOOKUP(A134,ProductCatalog!$A$1:$BE$181,MATCH(D$7,ProductCatalog!$A$1:$AR$1,0),0)</f>
        <v>PDP_NOT_AVAILABLE</v>
      </c>
      <c r="E134" s="4" t="str">
        <f t="shared" si="0"/>
        <v>FALSE</v>
      </c>
      <c r="F134" s="4" t="str">
        <f t="shared" si="1"/>
        <v>FALSE</v>
      </c>
      <c r="G134" s="1" t="str">
        <f>VLOOKUP(A134,ProductCatalog!$A$1:$BE$181,MATCH(G$7,ProductCatalog!$A$1:$AR$1,0),0)</f>
        <v>SM-F721B</v>
      </c>
      <c r="H134" s="1" t="str">
        <f>VLOOKUP(A134,ProductCatalog!$A$1:$BE$181,MATCH(H$7,ProductCatalog!$A$1:$AR$1,0),0)</f>
        <v xml:space="preserve"> </v>
      </c>
      <c r="I134" s="1" t="str">
        <f>VLOOKUP(A134,ProductCatalog!$A$1:$BE$181,MATCH(I$7,ProductCatalog!$A$1:$AR$1,0),0)</f>
        <v>false</v>
      </c>
      <c r="J134" s="4" t="b">
        <f t="shared" si="2"/>
        <v>0</v>
      </c>
      <c r="K134" s="1" t="str">
        <f>VLOOKUP(A134,ProductCatalog!$A$1:$BE$181,MATCH(K$7,ProductCatalog!$A$1:$AR$1,0),0)</f>
        <v>false</v>
      </c>
      <c r="L134" s="1" t="str">
        <f t="shared" si="3"/>
        <v>variant</v>
      </c>
      <c r="M134" s="1">
        <f t="shared" si="4"/>
        <v>66</v>
      </c>
      <c r="N134" s="4" t="str">
        <f t="shared" si="5"/>
        <v xml:space="preserve"> </v>
      </c>
      <c r="O134" s="1" t="str">
        <f>VLOOKUP(A134,ProductCatalog!$A$1:$BE$181,MATCH(O$7,ProductCatalog!$A$1:$AR$1,0),0)</f>
        <v>GOLD/WHITE/KHAKI</v>
      </c>
      <c r="P134" s="1" t="str">
        <f>VLOOKUP(A134,ProductCatalog!$A$1:$BE$181,MATCH(P$7,ProductCatalog!$A$1:$AR$1,0),0)</f>
        <v xml:space="preserve"> 256 GB 8GB</v>
      </c>
      <c r="Q134" s="1" t="str">
        <f t="shared" si="6"/>
        <v>SM-F721BGOLD/WHITE/KHAKI 256 GB 8GB</v>
      </c>
      <c r="R134" s="4">
        <f t="shared" si="7"/>
        <v>1</v>
      </c>
      <c r="S134" s="1" t="str">
        <f>VLOOKUP(A134,ProductCatalog!$A$1:$BE$181,MATCH(S$7,ProductCatalog!$A$1:$AR$1,0),0)</f>
        <v xml:space="preserve"> TOP_SKU</v>
      </c>
      <c r="T134" s="1" t="str">
        <f>VLOOKUP(A134,ProductCatalog!$A$1:$BE$181,MATCH(T$7,ProductCatalog!$A$1:$AR$1,0),0)</f>
        <v xml:space="preserve"> CUSTOM</v>
      </c>
      <c r="U134" s="1" t="str">
        <f>VLOOKUP(A134,ProductCatalog!$A$1:$BE$181,MATCH(U$7,ProductCatalog!$A$1:$AR$1,0),0)</f>
        <v xml:space="preserve"> 21</v>
      </c>
      <c r="V134" s="1" t="str">
        <f>VLOOKUP(A134,ProductCatalog!$A$1:$BE$181,MATCH(V$7,ProductCatalog!$A$1:$AR$1,0),0)</f>
        <v xml:space="preserve"> false</v>
      </c>
      <c r="W134" s="4" t="b">
        <f t="shared" si="8"/>
        <v>1</v>
      </c>
      <c r="X134" s="4" t="b">
        <f t="shared" si="9"/>
        <v>1</v>
      </c>
      <c r="Y134" s="4" t="b">
        <f t="shared" si="10"/>
        <v>0</v>
      </c>
      <c r="Z134" s="3" t="str">
        <f>VLOOKUP(A134,ProductCatalog!$A$1:$BE$181,MATCH(Z$7,ProductCatalog!$A$1:$AR$1,0),0)</f>
        <v xml:space="preserve"> IMEI</v>
      </c>
      <c r="AA134" s="1" t="str">
        <f t="shared" si="11"/>
        <v xml:space="preserve"> </v>
      </c>
      <c r="AB134" s="4" t="str">
        <f t="shared" si="12"/>
        <v>FALSE</v>
      </c>
      <c r="AC134" s="4" t="b">
        <f>IF(ISNUMBER(MATCH(A134,'AEM register'!$C:$C,0)),TRUE,FALSE)</f>
        <v>0</v>
      </c>
    </row>
    <row r="135" spans="1:29" ht="14.25" customHeight="1">
      <c r="A135" s="1" t="str">
        <f>ProductCatalog!A129</f>
        <v>SM-F721B7QEXME</v>
      </c>
      <c r="B135" s="1" t="str">
        <f>VLOOKUP(A135,ProductCatalog!$A$1:$BE$181,MATCH(B$7,ProductCatalog!$A$1:$AR$1,0),0)</f>
        <v xml:space="preserve"> Galaxy Z Flip4 Bespoke Edition</v>
      </c>
      <c r="C135" s="1" t="str">
        <f>VLOOKUP(A135,ProductCatalog!$A$1:$BE$181,MATCH(C$7,ProductCatalog!$A$1:$AR$1,0),0)</f>
        <v>APPROVED</v>
      </c>
      <c r="D135" s="1" t="str">
        <f>VLOOKUP(A135,ProductCatalog!$A$1:$BE$181,MATCH(D$7,ProductCatalog!$A$1:$AR$1,0),0)</f>
        <v>PDP_NOT_AVAILABLE</v>
      </c>
      <c r="E135" s="4" t="str">
        <f t="shared" si="0"/>
        <v>FALSE</v>
      </c>
      <c r="F135" s="4" t="str">
        <f t="shared" si="1"/>
        <v>FALSE</v>
      </c>
      <c r="G135" s="1" t="str">
        <f>VLOOKUP(A135,ProductCatalog!$A$1:$BE$181,MATCH(G$7,ProductCatalog!$A$1:$AR$1,0),0)</f>
        <v>SM-F721B</v>
      </c>
      <c r="H135" s="1" t="str">
        <f>VLOOKUP(A135,ProductCatalog!$A$1:$BE$181,MATCH(H$7,ProductCatalog!$A$1:$AR$1,0),0)</f>
        <v xml:space="preserve"> </v>
      </c>
      <c r="I135" s="1" t="str">
        <f>VLOOKUP(A135,ProductCatalog!$A$1:$BE$181,MATCH(I$7,ProductCatalog!$A$1:$AR$1,0),0)</f>
        <v>false</v>
      </c>
      <c r="J135" s="4" t="b">
        <f t="shared" si="2"/>
        <v>0</v>
      </c>
      <c r="K135" s="1" t="str">
        <f>VLOOKUP(A135,ProductCatalog!$A$1:$BE$181,MATCH(K$7,ProductCatalog!$A$1:$AR$1,0),0)</f>
        <v>false</v>
      </c>
      <c r="L135" s="1" t="str">
        <f t="shared" si="3"/>
        <v>variant</v>
      </c>
      <c r="M135" s="1">
        <f t="shared" si="4"/>
        <v>67</v>
      </c>
      <c r="N135" s="4" t="str">
        <f t="shared" si="5"/>
        <v xml:space="preserve"> </v>
      </c>
      <c r="O135" s="1" t="str">
        <f>VLOOKUP(A135,ProductCatalog!$A$1:$BE$181,MATCH(O$7,ProductCatalog!$A$1:$AR$1,0),0)</f>
        <v>GOLD/WHITE/NAVY</v>
      </c>
      <c r="P135" s="1" t="str">
        <f>VLOOKUP(A135,ProductCatalog!$A$1:$BE$181,MATCH(P$7,ProductCatalog!$A$1:$AR$1,0),0)</f>
        <v xml:space="preserve"> 256 GB 8GB</v>
      </c>
      <c r="Q135" s="1" t="str">
        <f t="shared" si="6"/>
        <v>SM-F721BGOLD/WHITE/NAVY 256 GB 8GB</v>
      </c>
      <c r="R135" s="4">
        <f t="shared" si="7"/>
        <v>1</v>
      </c>
      <c r="S135" s="1" t="str">
        <f>VLOOKUP(A135,ProductCatalog!$A$1:$BE$181,MATCH(S$7,ProductCatalog!$A$1:$AR$1,0),0)</f>
        <v xml:space="preserve"> TOP_SKU</v>
      </c>
      <c r="T135" s="1" t="str">
        <f>VLOOKUP(A135,ProductCatalog!$A$1:$BE$181,MATCH(T$7,ProductCatalog!$A$1:$AR$1,0),0)</f>
        <v xml:space="preserve"> CUSTOM</v>
      </c>
      <c r="U135" s="1" t="str">
        <f>VLOOKUP(A135,ProductCatalog!$A$1:$BE$181,MATCH(U$7,ProductCatalog!$A$1:$AR$1,0),0)</f>
        <v xml:space="preserve"> 21</v>
      </c>
      <c r="V135" s="1" t="str">
        <f>VLOOKUP(A135,ProductCatalog!$A$1:$BE$181,MATCH(V$7,ProductCatalog!$A$1:$AR$1,0),0)</f>
        <v xml:space="preserve"> false</v>
      </c>
      <c r="W135" s="4" t="b">
        <f t="shared" si="8"/>
        <v>1</v>
      </c>
      <c r="X135" s="4" t="b">
        <f t="shared" si="9"/>
        <v>1</v>
      </c>
      <c r="Y135" s="4" t="b">
        <f t="shared" si="10"/>
        <v>0</v>
      </c>
      <c r="Z135" s="3" t="str">
        <f>VLOOKUP(A135,ProductCatalog!$A$1:$BE$181,MATCH(Z$7,ProductCatalog!$A$1:$AR$1,0),0)</f>
        <v xml:space="preserve"> IMEI</v>
      </c>
      <c r="AA135" s="1" t="str">
        <f t="shared" si="11"/>
        <v xml:space="preserve"> </v>
      </c>
      <c r="AB135" s="4" t="str">
        <f t="shared" si="12"/>
        <v>FALSE</v>
      </c>
      <c r="AC135" s="4" t="b">
        <f>IF(ISNUMBER(MATCH(A135,'AEM register'!$C:$C,0)),TRUE,FALSE)</f>
        <v>0</v>
      </c>
    </row>
    <row r="136" spans="1:29" ht="14.25" customHeight="1">
      <c r="A136" s="1" t="str">
        <f>ProductCatalog!A130</f>
        <v>SM-F721B7REXME</v>
      </c>
      <c r="B136" s="1" t="str">
        <f>VLOOKUP(A136,ProductCatalog!$A$1:$BE$181,MATCH(B$7,ProductCatalog!$A$1:$AR$1,0),0)</f>
        <v xml:space="preserve"> Galaxy Z Flip4 Bespoke Edition</v>
      </c>
      <c r="C136" s="1" t="str">
        <f>VLOOKUP(A136,ProductCatalog!$A$1:$BE$181,MATCH(C$7,ProductCatalog!$A$1:$AR$1,0),0)</f>
        <v>APPROVED</v>
      </c>
      <c r="D136" s="1" t="str">
        <f>VLOOKUP(A136,ProductCatalog!$A$1:$BE$181,MATCH(D$7,ProductCatalog!$A$1:$AR$1,0),0)</f>
        <v>PDP_NOT_AVAILABLE</v>
      </c>
      <c r="E136" s="4" t="str">
        <f t="shared" si="0"/>
        <v>FALSE</v>
      </c>
      <c r="F136" s="4" t="str">
        <f t="shared" si="1"/>
        <v>FALSE</v>
      </c>
      <c r="G136" s="1" t="str">
        <f>VLOOKUP(A136,ProductCatalog!$A$1:$BE$181,MATCH(G$7,ProductCatalog!$A$1:$AR$1,0),0)</f>
        <v>SM-F721B</v>
      </c>
      <c r="H136" s="1" t="str">
        <f>VLOOKUP(A136,ProductCatalog!$A$1:$BE$181,MATCH(H$7,ProductCatalog!$A$1:$AR$1,0),0)</f>
        <v xml:space="preserve"> </v>
      </c>
      <c r="I136" s="1" t="str">
        <f>VLOOKUP(A136,ProductCatalog!$A$1:$BE$181,MATCH(I$7,ProductCatalog!$A$1:$AR$1,0),0)</f>
        <v>false</v>
      </c>
      <c r="J136" s="4" t="b">
        <f t="shared" si="2"/>
        <v>0</v>
      </c>
      <c r="K136" s="1" t="str">
        <f>VLOOKUP(A136,ProductCatalog!$A$1:$BE$181,MATCH(K$7,ProductCatalog!$A$1:$AR$1,0),0)</f>
        <v>false</v>
      </c>
      <c r="L136" s="1" t="str">
        <f t="shared" si="3"/>
        <v>variant</v>
      </c>
      <c r="M136" s="1">
        <f t="shared" si="4"/>
        <v>68</v>
      </c>
      <c r="N136" s="4" t="str">
        <f t="shared" si="5"/>
        <v xml:space="preserve"> </v>
      </c>
      <c r="O136" s="1" t="str">
        <f>VLOOKUP(A136,ProductCatalog!$A$1:$BE$181,MATCH(O$7,ProductCatalog!$A$1:$AR$1,0),0)</f>
        <v>GOLD/WHITE/RED</v>
      </c>
      <c r="P136" s="1" t="str">
        <f>VLOOKUP(A136,ProductCatalog!$A$1:$BE$181,MATCH(P$7,ProductCatalog!$A$1:$AR$1,0),0)</f>
        <v xml:space="preserve"> 256 GB 8GB</v>
      </c>
      <c r="Q136" s="1" t="str">
        <f t="shared" si="6"/>
        <v>SM-F721BGOLD/WHITE/RED 256 GB 8GB</v>
      </c>
      <c r="R136" s="4">
        <f t="shared" si="7"/>
        <v>1</v>
      </c>
      <c r="S136" s="1" t="str">
        <f>VLOOKUP(A136,ProductCatalog!$A$1:$BE$181,MATCH(S$7,ProductCatalog!$A$1:$AR$1,0),0)</f>
        <v xml:space="preserve"> TOP_SKU</v>
      </c>
      <c r="T136" s="1" t="str">
        <f>VLOOKUP(A136,ProductCatalog!$A$1:$BE$181,MATCH(T$7,ProductCatalog!$A$1:$AR$1,0),0)</f>
        <v xml:space="preserve"> CUSTOM</v>
      </c>
      <c r="U136" s="1" t="str">
        <f>VLOOKUP(A136,ProductCatalog!$A$1:$BE$181,MATCH(U$7,ProductCatalog!$A$1:$AR$1,0),0)</f>
        <v xml:space="preserve"> 21</v>
      </c>
      <c r="V136" s="1" t="str">
        <f>VLOOKUP(A136,ProductCatalog!$A$1:$BE$181,MATCH(V$7,ProductCatalog!$A$1:$AR$1,0),0)</f>
        <v xml:space="preserve"> false</v>
      </c>
      <c r="W136" s="4" t="b">
        <f t="shared" si="8"/>
        <v>1</v>
      </c>
      <c r="X136" s="4" t="b">
        <f t="shared" si="9"/>
        <v>1</v>
      </c>
      <c r="Y136" s="4" t="b">
        <f t="shared" si="10"/>
        <v>0</v>
      </c>
      <c r="Z136" s="3" t="str">
        <f>VLOOKUP(A136,ProductCatalog!$A$1:$BE$181,MATCH(Z$7,ProductCatalog!$A$1:$AR$1,0),0)</f>
        <v xml:space="preserve"> IMEI</v>
      </c>
      <c r="AA136" s="1" t="str">
        <f t="shared" si="11"/>
        <v xml:space="preserve"> </v>
      </c>
      <c r="AB136" s="4" t="str">
        <f t="shared" si="12"/>
        <v>FALSE</v>
      </c>
      <c r="AC136" s="4" t="b">
        <f>IF(ISNUMBER(MATCH(A136,'AEM register'!$C:$C,0)),TRUE,FALSE)</f>
        <v>0</v>
      </c>
    </row>
    <row r="137" spans="1:29" ht="14.25" customHeight="1">
      <c r="A137" s="1" t="str">
        <f>ProductCatalog!A131</f>
        <v>SM-F721B7SEXME</v>
      </c>
      <c r="B137" s="1" t="str">
        <f>VLOOKUP(A137,ProductCatalog!$A$1:$BE$181,MATCH(B$7,ProductCatalog!$A$1:$AR$1,0),0)</f>
        <v xml:space="preserve"> Galaxy Z Flip4 Bespoke Edition</v>
      </c>
      <c r="C137" s="1" t="str">
        <f>VLOOKUP(A137,ProductCatalog!$A$1:$BE$181,MATCH(C$7,ProductCatalog!$A$1:$AR$1,0),0)</f>
        <v>APPROVED</v>
      </c>
      <c r="D137" s="1" t="str">
        <f>VLOOKUP(A137,ProductCatalog!$A$1:$BE$181,MATCH(D$7,ProductCatalog!$A$1:$AR$1,0),0)</f>
        <v>PDP_NOT_AVAILABLE</v>
      </c>
      <c r="E137" s="4" t="str">
        <f t="shared" si="0"/>
        <v>FALSE</v>
      </c>
      <c r="F137" s="4" t="str">
        <f t="shared" si="1"/>
        <v>FALSE</v>
      </c>
      <c r="G137" s="1" t="str">
        <f>VLOOKUP(A137,ProductCatalog!$A$1:$BE$181,MATCH(G$7,ProductCatalog!$A$1:$AR$1,0),0)</f>
        <v>SM-F721B</v>
      </c>
      <c r="H137" s="1" t="str">
        <f>VLOOKUP(A137,ProductCatalog!$A$1:$BE$181,MATCH(H$7,ProductCatalog!$A$1:$AR$1,0),0)</f>
        <v xml:space="preserve"> </v>
      </c>
      <c r="I137" s="1" t="str">
        <f>VLOOKUP(A137,ProductCatalog!$A$1:$BE$181,MATCH(I$7,ProductCatalog!$A$1:$AR$1,0),0)</f>
        <v>false</v>
      </c>
      <c r="J137" s="4" t="b">
        <f t="shared" si="2"/>
        <v>0</v>
      </c>
      <c r="K137" s="1" t="str">
        <f>VLOOKUP(A137,ProductCatalog!$A$1:$BE$181,MATCH(K$7,ProductCatalog!$A$1:$AR$1,0),0)</f>
        <v>false</v>
      </c>
      <c r="L137" s="1" t="str">
        <f t="shared" si="3"/>
        <v>variant</v>
      </c>
      <c r="M137" s="1">
        <f t="shared" si="4"/>
        <v>69</v>
      </c>
      <c r="N137" s="4" t="str">
        <f t="shared" si="5"/>
        <v xml:space="preserve"> </v>
      </c>
      <c r="O137" s="1" t="str">
        <f>VLOOKUP(A137,ProductCatalog!$A$1:$BE$181,MATCH(O$7,ProductCatalog!$A$1:$AR$1,0),0)</f>
        <v>GOLD/WHITE/WHITE</v>
      </c>
      <c r="P137" s="1" t="str">
        <f>VLOOKUP(A137,ProductCatalog!$A$1:$BE$181,MATCH(P$7,ProductCatalog!$A$1:$AR$1,0),0)</f>
        <v xml:space="preserve"> 256 GB 8GB</v>
      </c>
      <c r="Q137" s="1" t="str">
        <f t="shared" si="6"/>
        <v>SM-F721BGOLD/WHITE/WHITE 256 GB 8GB</v>
      </c>
      <c r="R137" s="4">
        <f t="shared" si="7"/>
        <v>1</v>
      </c>
      <c r="S137" s="1" t="str">
        <f>VLOOKUP(A137,ProductCatalog!$A$1:$BE$181,MATCH(S$7,ProductCatalog!$A$1:$AR$1,0),0)</f>
        <v xml:space="preserve"> TOP_SKU</v>
      </c>
      <c r="T137" s="1" t="str">
        <f>VLOOKUP(A137,ProductCatalog!$A$1:$BE$181,MATCH(T$7,ProductCatalog!$A$1:$AR$1,0),0)</f>
        <v xml:space="preserve"> CUSTOM</v>
      </c>
      <c r="U137" s="1" t="str">
        <f>VLOOKUP(A137,ProductCatalog!$A$1:$BE$181,MATCH(U$7,ProductCatalog!$A$1:$AR$1,0),0)</f>
        <v xml:space="preserve"> 21</v>
      </c>
      <c r="V137" s="1" t="str">
        <f>VLOOKUP(A137,ProductCatalog!$A$1:$BE$181,MATCH(V$7,ProductCatalog!$A$1:$AR$1,0),0)</f>
        <v xml:space="preserve"> false</v>
      </c>
      <c r="W137" s="4" t="b">
        <f t="shared" si="8"/>
        <v>1</v>
      </c>
      <c r="X137" s="4" t="b">
        <f t="shared" si="9"/>
        <v>1</v>
      </c>
      <c r="Y137" s="4" t="b">
        <f t="shared" si="10"/>
        <v>0</v>
      </c>
      <c r="Z137" s="3" t="str">
        <f>VLOOKUP(A137,ProductCatalog!$A$1:$BE$181,MATCH(Z$7,ProductCatalog!$A$1:$AR$1,0),0)</f>
        <v xml:space="preserve"> IMEI</v>
      </c>
      <c r="AA137" s="1" t="str">
        <f t="shared" si="11"/>
        <v xml:space="preserve"> </v>
      </c>
      <c r="AB137" s="4" t="str">
        <f t="shared" si="12"/>
        <v>FALSE</v>
      </c>
      <c r="AC137" s="4" t="b">
        <f>IF(ISNUMBER(MATCH(A137,'AEM register'!$C:$C,0)),TRUE,FALSE)</f>
        <v>0</v>
      </c>
    </row>
    <row r="138" spans="1:29" ht="14.25" customHeight="1">
      <c r="A138" s="1" t="str">
        <f>ProductCatalog!A132</f>
        <v>SM-F721B7TEXME</v>
      </c>
      <c r="B138" s="1" t="str">
        <f>VLOOKUP(A138,ProductCatalog!$A$1:$BE$181,MATCH(B$7,ProductCatalog!$A$1:$AR$1,0),0)</f>
        <v xml:space="preserve"> Galaxy Z Flip4 Bespoke Edition</v>
      </c>
      <c r="C138" s="1" t="str">
        <f>VLOOKUP(A138,ProductCatalog!$A$1:$BE$181,MATCH(C$7,ProductCatalog!$A$1:$AR$1,0),0)</f>
        <v>APPROVED</v>
      </c>
      <c r="D138" s="1" t="str">
        <f>VLOOKUP(A138,ProductCatalog!$A$1:$BE$181,MATCH(D$7,ProductCatalog!$A$1:$AR$1,0),0)</f>
        <v>PDP_NOT_AVAILABLE</v>
      </c>
      <c r="E138" s="4" t="str">
        <f t="shared" si="0"/>
        <v>FALSE</v>
      </c>
      <c r="F138" s="4" t="str">
        <f t="shared" si="1"/>
        <v>FALSE</v>
      </c>
      <c r="G138" s="1" t="str">
        <f>VLOOKUP(A138,ProductCatalog!$A$1:$BE$181,MATCH(G$7,ProductCatalog!$A$1:$AR$1,0),0)</f>
        <v>SM-F721B</v>
      </c>
      <c r="H138" s="1" t="str">
        <f>VLOOKUP(A138,ProductCatalog!$A$1:$BE$181,MATCH(H$7,ProductCatalog!$A$1:$AR$1,0),0)</f>
        <v xml:space="preserve"> </v>
      </c>
      <c r="I138" s="1" t="str">
        <f>VLOOKUP(A138,ProductCatalog!$A$1:$BE$181,MATCH(I$7,ProductCatalog!$A$1:$AR$1,0),0)</f>
        <v>false</v>
      </c>
      <c r="J138" s="4" t="b">
        <f t="shared" si="2"/>
        <v>0</v>
      </c>
      <c r="K138" s="1" t="str">
        <f>VLOOKUP(A138,ProductCatalog!$A$1:$BE$181,MATCH(K$7,ProductCatalog!$A$1:$AR$1,0),0)</f>
        <v>false</v>
      </c>
      <c r="L138" s="1" t="str">
        <f t="shared" si="3"/>
        <v>variant</v>
      </c>
      <c r="M138" s="1">
        <f t="shared" si="4"/>
        <v>70</v>
      </c>
      <c r="N138" s="4" t="str">
        <f t="shared" si="5"/>
        <v xml:space="preserve"> </v>
      </c>
      <c r="O138" s="1" t="str">
        <f>VLOOKUP(A138,ProductCatalog!$A$1:$BE$181,MATCH(O$7,ProductCatalog!$A$1:$AR$1,0),0)</f>
        <v>GOLD/WHITE/YELLOW</v>
      </c>
      <c r="P138" s="1" t="str">
        <f>VLOOKUP(A138,ProductCatalog!$A$1:$BE$181,MATCH(P$7,ProductCatalog!$A$1:$AR$1,0),0)</f>
        <v xml:space="preserve"> 256 GB 8GB</v>
      </c>
      <c r="Q138" s="1" t="str">
        <f t="shared" si="6"/>
        <v>SM-F721BGOLD/WHITE/YELLOW 256 GB 8GB</v>
      </c>
      <c r="R138" s="4">
        <f t="shared" si="7"/>
        <v>1</v>
      </c>
      <c r="S138" s="1" t="str">
        <f>VLOOKUP(A138,ProductCatalog!$A$1:$BE$181,MATCH(S$7,ProductCatalog!$A$1:$AR$1,0),0)</f>
        <v xml:space="preserve"> TOP_SKU</v>
      </c>
      <c r="T138" s="1" t="str">
        <f>VLOOKUP(A138,ProductCatalog!$A$1:$BE$181,MATCH(T$7,ProductCatalog!$A$1:$AR$1,0),0)</f>
        <v xml:space="preserve"> CUSTOM</v>
      </c>
      <c r="U138" s="1" t="str">
        <f>VLOOKUP(A138,ProductCatalog!$A$1:$BE$181,MATCH(U$7,ProductCatalog!$A$1:$AR$1,0),0)</f>
        <v xml:space="preserve"> 21</v>
      </c>
      <c r="V138" s="1" t="str">
        <f>VLOOKUP(A138,ProductCatalog!$A$1:$BE$181,MATCH(V$7,ProductCatalog!$A$1:$AR$1,0),0)</f>
        <v xml:space="preserve"> false</v>
      </c>
      <c r="W138" s="4" t="b">
        <f t="shared" si="8"/>
        <v>1</v>
      </c>
      <c r="X138" s="4" t="b">
        <f t="shared" si="9"/>
        <v>1</v>
      </c>
      <c r="Y138" s="4" t="b">
        <f t="shared" si="10"/>
        <v>0</v>
      </c>
      <c r="Z138" s="3" t="str">
        <f>VLOOKUP(A138,ProductCatalog!$A$1:$BE$181,MATCH(Z$7,ProductCatalog!$A$1:$AR$1,0),0)</f>
        <v xml:space="preserve"> IMEI</v>
      </c>
      <c r="AA138" s="1" t="str">
        <f t="shared" si="11"/>
        <v xml:space="preserve"> </v>
      </c>
      <c r="AB138" s="4" t="str">
        <f t="shared" si="12"/>
        <v>FALSE</v>
      </c>
      <c r="AC138" s="4" t="b">
        <f>IF(ISNUMBER(MATCH(A138,'AEM register'!$C:$C,0)),TRUE,FALSE)</f>
        <v>0</v>
      </c>
    </row>
    <row r="139" spans="1:29" ht="14.25" customHeight="1">
      <c r="A139" s="1" t="str">
        <f>ProductCatalog!A133</f>
        <v>SM-F721B7UEXME</v>
      </c>
      <c r="B139" s="1" t="str">
        <f>VLOOKUP(A139,ProductCatalog!$A$1:$BE$181,MATCH(B$7,ProductCatalog!$A$1:$AR$1,0),0)</f>
        <v xml:space="preserve"> Galaxy Flip 4 with Yellow front cover</v>
      </c>
      <c r="C139" s="1" t="str">
        <f>VLOOKUP(A139,ProductCatalog!$A$1:$BE$181,MATCH(C$7,ProductCatalog!$A$1:$AR$1,0),0)</f>
        <v>APPROVED</v>
      </c>
      <c r="D139" s="1" t="str">
        <f>VLOOKUP(A139,ProductCatalog!$A$1:$BE$181,MATCH(D$7,ProductCatalog!$A$1:$AR$1,0),0)</f>
        <v>PDP_NOT_AVAILABLE</v>
      </c>
      <c r="E139" s="4" t="str">
        <f t="shared" si="0"/>
        <v>FALSE</v>
      </c>
      <c r="F139" s="4" t="str">
        <f t="shared" si="1"/>
        <v>FALSE</v>
      </c>
      <c r="G139" s="1" t="str">
        <f>VLOOKUP(A139,ProductCatalog!$A$1:$BE$181,MATCH(G$7,ProductCatalog!$A$1:$AR$1,0),0)</f>
        <v>SM-F721B</v>
      </c>
      <c r="H139" s="1" t="str">
        <f>VLOOKUP(A139,ProductCatalog!$A$1:$BE$181,MATCH(H$7,ProductCatalog!$A$1:$AR$1,0),0)</f>
        <v xml:space="preserve"> </v>
      </c>
      <c r="I139" s="1" t="str">
        <f>VLOOKUP(A139,ProductCatalog!$A$1:$BE$181,MATCH(I$7,ProductCatalog!$A$1:$AR$1,0),0)</f>
        <v>false</v>
      </c>
      <c r="J139" s="4" t="b">
        <f t="shared" si="2"/>
        <v>0</v>
      </c>
      <c r="K139" s="1" t="str">
        <f>VLOOKUP(A139,ProductCatalog!$A$1:$BE$181,MATCH(K$7,ProductCatalog!$A$1:$AR$1,0),0)</f>
        <v>false</v>
      </c>
      <c r="L139" s="1" t="str">
        <f t="shared" si="3"/>
        <v>variant</v>
      </c>
      <c r="M139" s="1">
        <f t="shared" si="4"/>
        <v>71</v>
      </c>
      <c r="N139" s="4" t="str">
        <f t="shared" si="5"/>
        <v xml:space="preserve"> </v>
      </c>
      <c r="O139" s="1" t="str">
        <f>VLOOKUP(A139,ProductCatalog!$A$1:$BE$181,MATCH(O$7,ProductCatalog!$A$1:$AR$1,0),0)</f>
        <v>GOLD/YELLOW/KHAKI</v>
      </c>
      <c r="P139" s="1" t="str">
        <f>VLOOKUP(A139,ProductCatalog!$A$1:$BE$181,MATCH(P$7,ProductCatalog!$A$1:$AR$1,0),0)</f>
        <v xml:space="preserve"> 256 GB 8GB</v>
      </c>
      <c r="Q139" s="1" t="str">
        <f t="shared" si="6"/>
        <v>SM-F721BGOLD/YELLOW/KHAKI 256 GB 8GB</v>
      </c>
      <c r="R139" s="4">
        <f t="shared" si="7"/>
        <v>1</v>
      </c>
      <c r="S139" s="1" t="str">
        <f>VLOOKUP(A139,ProductCatalog!$A$1:$BE$181,MATCH(S$7,ProductCatalog!$A$1:$AR$1,0),0)</f>
        <v xml:space="preserve"> TOP_SKU</v>
      </c>
      <c r="T139" s="1" t="str">
        <f>VLOOKUP(A139,ProductCatalog!$A$1:$BE$181,MATCH(T$7,ProductCatalog!$A$1:$AR$1,0),0)</f>
        <v xml:space="preserve"> CUSTOM</v>
      </c>
      <c r="U139" s="1" t="str">
        <f>VLOOKUP(A139,ProductCatalog!$A$1:$BE$181,MATCH(U$7,ProductCatalog!$A$1:$AR$1,0),0)</f>
        <v xml:space="preserve"> 21</v>
      </c>
      <c r="V139" s="1" t="str">
        <f>VLOOKUP(A139,ProductCatalog!$A$1:$BE$181,MATCH(V$7,ProductCatalog!$A$1:$AR$1,0),0)</f>
        <v xml:space="preserve"> false</v>
      </c>
      <c r="W139" s="4" t="b">
        <f t="shared" si="8"/>
        <v>1</v>
      </c>
      <c r="X139" s="4" t="b">
        <f t="shared" si="9"/>
        <v>1</v>
      </c>
      <c r="Y139" s="4" t="b">
        <f t="shared" si="10"/>
        <v>0</v>
      </c>
      <c r="Z139" s="3" t="str">
        <f>VLOOKUP(A139,ProductCatalog!$A$1:$BE$181,MATCH(Z$7,ProductCatalog!$A$1:$AR$1,0),0)</f>
        <v xml:space="preserve"> IMEI</v>
      </c>
      <c r="AA139" s="1" t="str">
        <f t="shared" si="11"/>
        <v xml:space="preserve"> </v>
      </c>
      <c r="AB139" s="4" t="str">
        <f t="shared" si="12"/>
        <v>FALSE</v>
      </c>
      <c r="AC139" s="4" t="b">
        <f>IF(ISNUMBER(MATCH(A139,'AEM register'!$C:$C,0)),TRUE,FALSE)</f>
        <v>0</v>
      </c>
    </row>
    <row r="140" spans="1:29" ht="14.25" customHeight="1">
      <c r="A140" s="1" t="str">
        <f>ProductCatalog!A134</f>
        <v>SM-F721B7VEXME</v>
      </c>
      <c r="B140" s="1" t="str">
        <f>VLOOKUP(A140,ProductCatalog!$A$1:$BE$181,MATCH(B$7,ProductCatalog!$A$1:$AR$1,0),0)</f>
        <v xml:space="preserve"> Galaxy Flip 4 with Yellow front cover</v>
      </c>
      <c r="C140" s="1" t="str">
        <f>VLOOKUP(A140,ProductCatalog!$A$1:$BE$181,MATCH(C$7,ProductCatalog!$A$1:$AR$1,0),0)</f>
        <v>APPROVED</v>
      </c>
      <c r="D140" s="1" t="str">
        <f>VLOOKUP(A140,ProductCatalog!$A$1:$BE$181,MATCH(D$7,ProductCatalog!$A$1:$AR$1,0),0)</f>
        <v>PDP_NOT_AVAILABLE</v>
      </c>
      <c r="E140" s="4" t="str">
        <f t="shared" si="0"/>
        <v>FALSE</v>
      </c>
      <c r="F140" s="4" t="str">
        <f t="shared" si="1"/>
        <v>FALSE</v>
      </c>
      <c r="G140" s="1" t="str">
        <f>VLOOKUP(A140,ProductCatalog!$A$1:$BE$181,MATCH(G$7,ProductCatalog!$A$1:$AR$1,0),0)</f>
        <v>SM-F721B</v>
      </c>
      <c r="H140" s="1" t="str">
        <f>VLOOKUP(A140,ProductCatalog!$A$1:$BE$181,MATCH(H$7,ProductCatalog!$A$1:$AR$1,0),0)</f>
        <v xml:space="preserve"> </v>
      </c>
      <c r="I140" s="1" t="str">
        <f>VLOOKUP(A140,ProductCatalog!$A$1:$BE$181,MATCH(I$7,ProductCatalog!$A$1:$AR$1,0),0)</f>
        <v>false</v>
      </c>
      <c r="J140" s="4" t="b">
        <f t="shared" si="2"/>
        <v>0</v>
      </c>
      <c r="K140" s="1" t="str">
        <f>VLOOKUP(A140,ProductCatalog!$A$1:$BE$181,MATCH(K$7,ProductCatalog!$A$1:$AR$1,0),0)</f>
        <v>false</v>
      </c>
      <c r="L140" s="1" t="str">
        <f t="shared" si="3"/>
        <v>variant</v>
      </c>
      <c r="M140" s="1">
        <f t="shared" si="4"/>
        <v>72</v>
      </c>
      <c r="N140" s="4" t="str">
        <f t="shared" si="5"/>
        <v xml:space="preserve"> </v>
      </c>
      <c r="O140" s="1" t="str">
        <f>VLOOKUP(A140,ProductCatalog!$A$1:$BE$181,MATCH(O$7,ProductCatalog!$A$1:$AR$1,0),0)</f>
        <v>GOLD/YELLOW/NAVY</v>
      </c>
      <c r="P140" s="1" t="str">
        <f>VLOOKUP(A140,ProductCatalog!$A$1:$BE$181,MATCH(P$7,ProductCatalog!$A$1:$AR$1,0),0)</f>
        <v xml:space="preserve"> 256 GB 8GB</v>
      </c>
      <c r="Q140" s="1" t="str">
        <f t="shared" si="6"/>
        <v>SM-F721BGOLD/YELLOW/NAVY 256 GB 8GB</v>
      </c>
      <c r="R140" s="4">
        <f t="shared" si="7"/>
        <v>1</v>
      </c>
      <c r="S140" s="1" t="str">
        <f>VLOOKUP(A140,ProductCatalog!$A$1:$BE$181,MATCH(S$7,ProductCatalog!$A$1:$AR$1,0),0)</f>
        <v xml:space="preserve"> TOP_SKU</v>
      </c>
      <c r="T140" s="1" t="str">
        <f>VLOOKUP(A140,ProductCatalog!$A$1:$BE$181,MATCH(T$7,ProductCatalog!$A$1:$AR$1,0),0)</f>
        <v xml:space="preserve"> CUSTOM</v>
      </c>
      <c r="U140" s="1" t="str">
        <f>VLOOKUP(A140,ProductCatalog!$A$1:$BE$181,MATCH(U$7,ProductCatalog!$A$1:$AR$1,0),0)</f>
        <v xml:space="preserve"> 21</v>
      </c>
      <c r="V140" s="1" t="str">
        <f>VLOOKUP(A140,ProductCatalog!$A$1:$BE$181,MATCH(V$7,ProductCatalog!$A$1:$AR$1,0),0)</f>
        <v xml:space="preserve"> false</v>
      </c>
      <c r="W140" s="4" t="b">
        <f t="shared" si="8"/>
        <v>1</v>
      </c>
      <c r="X140" s="4" t="b">
        <f t="shared" si="9"/>
        <v>1</v>
      </c>
      <c r="Y140" s="4" t="b">
        <f t="shared" si="10"/>
        <v>0</v>
      </c>
      <c r="Z140" s="3" t="str">
        <f>VLOOKUP(A140,ProductCatalog!$A$1:$BE$181,MATCH(Z$7,ProductCatalog!$A$1:$AR$1,0),0)</f>
        <v xml:space="preserve"> IMEI</v>
      </c>
      <c r="AA140" s="1" t="str">
        <f t="shared" si="11"/>
        <v xml:space="preserve"> </v>
      </c>
      <c r="AB140" s="4" t="str">
        <f t="shared" si="12"/>
        <v>FALSE</v>
      </c>
      <c r="AC140" s="4" t="b">
        <f>IF(ISNUMBER(MATCH(A140,'AEM register'!$C:$C,0)),TRUE,FALSE)</f>
        <v>0</v>
      </c>
    </row>
    <row r="141" spans="1:29" ht="14.25" customHeight="1">
      <c r="A141" s="1" t="str">
        <f>ProductCatalog!A135</f>
        <v>SM-F721B7WEXME</v>
      </c>
      <c r="B141" s="1" t="str">
        <f>VLOOKUP(A141,ProductCatalog!$A$1:$BE$181,MATCH(B$7,ProductCatalog!$A$1:$AR$1,0),0)</f>
        <v xml:space="preserve"> Galaxy Flip 4 with Yellow front cover</v>
      </c>
      <c r="C141" s="1" t="str">
        <f>VLOOKUP(A141,ProductCatalog!$A$1:$BE$181,MATCH(C$7,ProductCatalog!$A$1:$AR$1,0),0)</f>
        <v>APPROVED</v>
      </c>
      <c r="D141" s="1" t="str">
        <f>VLOOKUP(A141,ProductCatalog!$A$1:$BE$181,MATCH(D$7,ProductCatalog!$A$1:$AR$1,0),0)</f>
        <v>PDP_NOT_AVAILABLE</v>
      </c>
      <c r="E141" s="4" t="str">
        <f t="shared" si="0"/>
        <v>FALSE</v>
      </c>
      <c r="F141" s="4" t="str">
        <f t="shared" si="1"/>
        <v>FALSE</v>
      </c>
      <c r="G141" s="1" t="str">
        <f>VLOOKUP(A141,ProductCatalog!$A$1:$BE$181,MATCH(G$7,ProductCatalog!$A$1:$AR$1,0),0)</f>
        <v>SM-F721B</v>
      </c>
      <c r="H141" s="1" t="str">
        <f>VLOOKUP(A141,ProductCatalog!$A$1:$BE$181,MATCH(H$7,ProductCatalog!$A$1:$AR$1,0),0)</f>
        <v xml:space="preserve"> </v>
      </c>
      <c r="I141" s="1" t="str">
        <f>VLOOKUP(A141,ProductCatalog!$A$1:$BE$181,MATCH(I$7,ProductCatalog!$A$1:$AR$1,0),0)</f>
        <v>false</v>
      </c>
      <c r="J141" s="4" t="b">
        <f t="shared" si="2"/>
        <v>0</v>
      </c>
      <c r="K141" s="1" t="str">
        <f>VLOOKUP(A141,ProductCatalog!$A$1:$BE$181,MATCH(K$7,ProductCatalog!$A$1:$AR$1,0),0)</f>
        <v>false</v>
      </c>
      <c r="L141" s="1" t="str">
        <f t="shared" si="3"/>
        <v>variant</v>
      </c>
      <c r="M141" s="1">
        <f t="shared" si="4"/>
        <v>73</v>
      </c>
      <c r="N141" s="4" t="str">
        <f t="shared" si="5"/>
        <v xml:space="preserve"> </v>
      </c>
      <c r="O141" s="1" t="str">
        <f>VLOOKUP(A141,ProductCatalog!$A$1:$BE$181,MATCH(O$7,ProductCatalog!$A$1:$AR$1,0),0)</f>
        <v>GOLD/YELLOW/RED</v>
      </c>
      <c r="P141" s="1" t="str">
        <f>VLOOKUP(A141,ProductCatalog!$A$1:$BE$181,MATCH(P$7,ProductCatalog!$A$1:$AR$1,0),0)</f>
        <v xml:space="preserve"> 256 GB 8GB</v>
      </c>
      <c r="Q141" s="1" t="str">
        <f t="shared" si="6"/>
        <v>SM-F721BGOLD/YELLOW/RED 256 GB 8GB</v>
      </c>
      <c r="R141" s="4">
        <f t="shared" si="7"/>
        <v>1</v>
      </c>
      <c r="S141" s="1" t="str">
        <f>VLOOKUP(A141,ProductCatalog!$A$1:$BE$181,MATCH(S$7,ProductCatalog!$A$1:$AR$1,0),0)</f>
        <v xml:space="preserve"> TOP_SKU</v>
      </c>
      <c r="T141" s="1" t="str">
        <f>VLOOKUP(A141,ProductCatalog!$A$1:$BE$181,MATCH(T$7,ProductCatalog!$A$1:$AR$1,0),0)</f>
        <v xml:space="preserve"> CUSTOM</v>
      </c>
      <c r="U141" s="1" t="str">
        <f>VLOOKUP(A141,ProductCatalog!$A$1:$BE$181,MATCH(U$7,ProductCatalog!$A$1:$AR$1,0),0)</f>
        <v xml:space="preserve"> 21</v>
      </c>
      <c r="V141" s="1" t="str">
        <f>VLOOKUP(A141,ProductCatalog!$A$1:$BE$181,MATCH(V$7,ProductCatalog!$A$1:$AR$1,0),0)</f>
        <v xml:space="preserve"> false</v>
      </c>
      <c r="W141" s="4" t="b">
        <f t="shared" si="8"/>
        <v>1</v>
      </c>
      <c r="X141" s="4" t="b">
        <f t="shared" si="9"/>
        <v>1</v>
      </c>
      <c r="Y141" s="4" t="b">
        <f t="shared" si="10"/>
        <v>0</v>
      </c>
      <c r="Z141" s="3" t="str">
        <f>VLOOKUP(A141,ProductCatalog!$A$1:$BE$181,MATCH(Z$7,ProductCatalog!$A$1:$AR$1,0),0)</f>
        <v xml:space="preserve"> IMEI</v>
      </c>
      <c r="AA141" s="1" t="str">
        <f t="shared" si="11"/>
        <v xml:space="preserve"> </v>
      </c>
      <c r="AB141" s="4" t="str">
        <f t="shared" si="12"/>
        <v>FALSE</v>
      </c>
      <c r="AC141" s="4" t="b">
        <f>IF(ISNUMBER(MATCH(A141,'AEM register'!$C:$C,0)),TRUE,FALSE)</f>
        <v>0</v>
      </c>
    </row>
    <row r="142" spans="1:29" ht="14.25" customHeight="1">
      <c r="A142" s="1" t="str">
        <f>ProductCatalog!A136</f>
        <v>SM-F721B7XEXME</v>
      </c>
      <c r="B142" s="1" t="str">
        <f>VLOOKUP(A142,ProductCatalog!$A$1:$BE$181,MATCH(B$7,ProductCatalog!$A$1:$AR$1,0),0)</f>
        <v xml:space="preserve"> Galaxy Z Flip4 Bespoke Edition</v>
      </c>
      <c r="C142" s="1" t="str">
        <f>VLOOKUP(A142,ProductCatalog!$A$1:$BE$181,MATCH(C$7,ProductCatalog!$A$1:$AR$1,0),0)</f>
        <v>APPROVED</v>
      </c>
      <c r="D142" s="1" t="str">
        <f>VLOOKUP(A142,ProductCatalog!$A$1:$BE$181,MATCH(D$7,ProductCatalog!$A$1:$AR$1,0),0)</f>
        <v>PDP_NOT_AVAILABLE</v>
      </c>
      <c r="E142" s="4" t="str">
        <f t="shared" si="0"/>
        <v>FALSE</v>
      </c>
      <c r="F142" s="4" t="str">
        <f t="shared" si="1"/>
        <v>FALSE</v>
      </c>
      <c r="G142" s="1" t="str">
        <f>VLOOKUP(A142,ProductCatalog!$A$1:$BE$181,MATCH(G$7,ProductCatalog!$A$1:$AR$1,0),0)</f>
        <v>SM-F721B</v>
      </c>
      <c r="H142" s="1" t="str">
        <f>VLOOKUP(A142,ProductCatalog!$A$1:$BE$181,MATCH(H$7,ProductCatalog!$A$1:$AR$1,0),0)</f>
        <v xml:space="preserve"> </v>
      </c>
      <c r="I142" s="1" t="str">
        <f>VLOOKUP(A142,ProductCatalog!$A$1:$BE$181,MATCH(I$7,ProductCatalog!$A$1:$AR$1,0),0)</f>
        <v>false</v>
      </c>
      <c r="J142" s="4" t="b">
        <f t="shared" si="2"/>
        <v>0</v>
      </c>
      <c r="K142" s="1" t="str">
        <f>VLOOKUP(A142,ProductCatalog!$A$1:$BE$181,MATCH(K$7,ProductCatalog!$A$1:$AR$1,0),0)</f>
        <v>true</v>
      </c>
      <c r="L142" s="1" t="str">
        <f t="shared" si="3"/>
        <v>main</v>
      </c>
      <c r="M142" s="1">
        <f t="shared" si="4"/>
        <v>74</v>
      </c>
      <c r="N142" s="4" t="str">
        <f t="shared" si="5"/>
        <v xml:space="preserve"> </v>
      </c>
      <c r="O142" s="1" t="str">
        <f>VLOOKUP(A142,ProductCatalog!$A$1:$BE$181,MATCH(O$7,ProductCatalog!$A$1:$AR$1,0),0)</f>
        <v>GOLD/YELLOW/WHITE</v>
      </c>
      <c r="P142" s="1" t="str">
        <f>VLOOKUP(A142,ProductCatalog!$A$1:$BE$181,MATCH(P$7,ProductCatalog!$A$1:$AR$1,0),0)</f>
        <v xml:space="preserve"> 256 GB 8GB</v>
      </c>
      <c r="Q142" s="1" t="str">
        <f t="shared" si="6"/>
        <v>SM-F721BGOLD/YELLOW/WHITE 256 GB 8GB</v>
      </c>
      <c r="R142" s="4">
        <f t="shared" si="7"/>
        <v>1</v>
      </c>
      <c r="S142" s="1" t="str">
        <f>VLOOKUP(A142,ProductCatalog!$A$1:$BE$181,MATCH(S$7,ProductCatalog!$A$1:$AR$1,0),0)</f>
        <v xml:space="preserve"> TOP_SKU</v>
      </c>
      <c r="T142" s="1" t="str">
        <f>VLOOKUP(A142,ProductCatalog!$A$1:$BE$181,MATCH(T$7,ProductCatalog!$A$1:$AR$1,0),0)</f>
        <v xml:space="preserve"> CUSTOM</v>
      </c>
      <c r="U142" s="1" t="str">
        <f>VLOOKUP(A142,ProductCatalog!$A$1:$BE$181,MATCH(U$7,ProductCatalog!$A$1:$AR$1,0),0)</f>
        <v xml:space="preserve"> 21</v>
      </c>
      <c r="V142" s="1" t="str">
        <f>VLOOKUP(A142,ProductCatalog!$A$1:$BE$181,MATCH(V$7,ProductCatalog!$A$1:$AR$1,0),0)</f>
        <v xml:space="preserve"> false</v>
      </c>
      <c r="W142" s="4" t="b">
        <f t="shared" si="8"/>
        <v>1</v>
      </c>
      <c r="X142" s="4" t="b">
        <f t="shared" si="9"/>
        <v>1</v>
      </c>
      <c r="Y142" s="4" t="b">
        <f t="shared" si="10"/>
        <v>0</v>
      </c>
      <c r="Z142" s="3" t="str">
        <f>VLOOKUP(A142,ProductCatalog!$A$1:$BE$181,MATCH(Z$7,ProductCatalog!$A$1:$AR$1,0),0)</f>
        <v xml:space="preserve"> IMEI</v>
      </c>
      <c r="AA142" s="1" t="str">
        <f t="shared" si="11"/>
        <v xml:space="preserve"> </v>
      </c>
      <c r="AB142" s="4" t="str">
        <f t="shared" si="12"/>
        <v>FALSE</v>
      </c>
      <c r="AC142" s="4" t="b">
        <f>IF(ISNUMBER(MATCH(A142,'AEM register'!$C:$C,0)),TRUE,FALSE)</f>
        <v>0</v>
      </c>
    </row>
    <row r="143" spans="1:29" ht="14.25" customHeight="1">
      <c r="A143" s="1" t="str">
        <f>ProductCatalog!A137</f>
        <v>SM-F721B7YEXME</v>
      </c>
      <c r="B143" s="1" t="str">
        <f>VLOOKUP(A143,ProductCatalog!$A$1:$BE$181,MATCH(B$7,ProductCatalog!$A$1:$AR$1,0),0)</f>
        <v xml:space="preserve"> Galaxy Flip 4 with Yellow front cover</v>
      </c>
      <c r="C143" s="1" t="str">
        <f>VLOOKUP(A143,ProductCatalog!$A$1:$BE$181,MATCH(C$7,ProductCatalog!$A$1:$AR$1,0),0)</f>
        <v>APPROVED</v>
      </c>
      <c r="D143" s="1" t="str">
        <f>VLOOKUP(A143,ProductCatalog!$A$1:$BE$181,MATCH(D$7,ProductCatalog!$A$1:$AR$1,0),0)</f>
        <v>PDP_NOT_AVAILABLE</v>
      </c>
      <c r="E143" s="4" t="str">
        <f t="shared" si="0"/>
        <v>FALSE</v>
      </c>
      <c r="F143" s="4" t="str">
        <f t="shared" si="1"/>
        <v>FALSE</v>
      </c>
      <c r="G143" s="1" t="str">
        <f>VLOOKUP(A143,ProductCatalog!$A$1:$BE$181,MATCH(G$7,ProductCatalog!$A$1:$AR$1,0),0)</f>
        <v>SM-F721B</v>
      </c>
      <c r="H143" s="1" t="str">
        <f>VLOOKUP(A143,ProductCatalog!$A$1:$BE$181,MATCH(H$7,ProductCatalog!$A$1:$AR$1,0),0)</f>
        <v xml:space="preserve"> </v>
      </c>
      <c r="I143" s="1" t="str">
        <f>VLOOKUP(A143,ProductCatalog!$A$1:$BE$181,MATCH(I$7,ProductCatalog!$A$1:$AR$1,0),0)</f>
        <v>false</v>
      </c>
      <c r="J143" s="4" t="b">
        <f t="shared" si="2"/>
        <v>0</v>
      </c>
      <c r="K143" s="1" t="str">
        <f>VLOOKUP(A143,ProductCatalog!$A$1:$BE$181,MATCH(K$7,ProductCatalog!$A$1:$AR$1,0),0)</f>
        <v>true</v>
      </c>
      <c r="L143" s="1" t="str">
        <f t="shared" si="3"/>
        <v>main</v>
      </c>
      <c r="M143" s="1">
        <f t="shared" si="4"/>
        <v>75</v>
      </c>
      <c r="N143" s="4" t="str">
        <f t="shared" si="5"/>
        <v xml:space="preserve"> </v>
      </c>
      <c r="O143" s="1" t="str">
        <f>VLOOKUP(A143,ProductCatalog!$A$1:$BE$181,MATCH(O$7,ProductCatalog!$A$1:$AR$1,0),0)</f>
        <v>GOLD/YELLOW/YELLOW</v>
      </c>
      <c r="P143" s="1" t="str">
        <f>VLOOKUP(A143,ProductCatalog!$A$1:$BE$181,MATCH(P$7,ProductCatalog!$A$1:$AR$1,0),0)</f>
        <v xml:space="preserve"> 256 GB 8GB</v>
      </c>
      <c r="Q143" s="1" t="str">
        <f t="shared" si="6"/>
        <v>SM-F721BGOLD/YELLOW/YELLOW 256 GB 8GB</v>
      </c>
      <c r="R143" s="4">
        <f t="shared" si="7"/>
        <v>1</v>
      </c>
      <c r="S143" s="1" t="str">
        <f>VLOOKUP(A143,ProductCatalog!$A$1:$BE$181,MATCH(S$7,ProductCatalog!$A$1:$AR$1,0),0)</f>
        <v xml:space="preserve"> TOP_SKU</v>
      </c>
      <c r="T143" s="1" t="str">
        <f>VLOOKUP(A143,ProductCatalog!$A$1:$BE$181,MATCH(T$7,ProductCatalog!$A$1:$AR$1,0),0)</f>
        <v xml:space="preserve"> CUSTOM</v>
      </c>
      <c r="U143" s="1" t="str">
        <f>VLOOKUP(A143,ProductCatalog!$A$1:$BE$181,MATCH(U$7,ProductCatalog!$A$1:$AR$1,0),0)</f>
        <v xml:space="preserve"> 21</v>
      </c>
      <c r="V143" s="1" t="str">
        <f>VLOOKUP(A143,ProductCatalog!$A$1:$BE$181,MATCH(V$7,ProductCatalog!$A$1:$AR$1,0),0)</f>
        <v xml:space="preserve"> false</v>
      </c>
      <c r="W143" s="4" t="b">
        <f t="shared" si="8"/>
        <v>1</v>
      </c>
      <c r="X143" s="4" t="b">
        <f t="shared" si="9"/>
        <v>1</v>
      </c>
      <c r="Y143" s="4" t="b">
        <f t="shared" si="10"/>
        <v>0</v>
      </c>
      <c r="Z143" s="3" t="str">
        <f>VLOOKUP(A143,ProductCatalog!$A$1:$BE$181,MATCH(Z$7,ProductCatalog!$A$1:$AR$1,0),0)</f>
        <v xml:space="preserve"> IMEI</v>
      </c>
      <c r="AA143" s="1" t="str">
        <f t="shared" si="11"/>
        <v xml:space="preserve"> </v>
      </c>
      <c r="AB143" s="4" t="str">
        <f t="shared" si="12"/>
        <v>FALSE</v>
      </c>
      <c r="AC143" s="4" t="b">
        <f>IF(ISNUMBER(MATCH(A143,'AEM register'!$C:$C,0)),TRUE,FALSE)</f>
        <v>0</v>
      </c>
    </row>
    <row r="144" spans="1:29" ht="14.25" customHeight="1">
      <c r="A144" s="1" t="str">
        <f>ProductCatalog!A138</f>
        <v>SM-F721BLBAXME</v>
      </c>
      <c r="B144" s="1" t="str">
        <f>VLOOKUP(A144,ProductCatalog!$A$1:$BE$181,MATCH(B$7,ProductCatalog!$A$1:$AR$1,0),0)</f>
        <v xml:space="preserve"> Galaxy Z Flip4</v>
      </c>
      <c r="C144" s="1" t="str">
        <f>VLOOKUP(A144,ProductCatalog!$A$1:$BE$181,MATCH(C$7,ProductCatalog!$A$1:$AR$1,0),0)</f>
        <v>APPROVED</v>
      </c>
      <c r="D144" s="1" t="str">
        <f>VLOOKUP(A144,ProductCatalog!$A$1:$BE$181,MATCH(D$7,ProductCatalog!$A$1:$AR$1,0),0)</f>
        <v>PDP_NOT_AVAILABLE</v>
      </c>
      <c r="E144" s="4" t="str">
        <f t="shared" si="0"/>
        <v>FALSE</v>
      </c>
      <c r="F144" s="4" t="str">
        <f t="shared" si="1"/>
        <v>FALSE</v>
      </c>
      <c r="G144" s="1" t="str">
        <f>VLOOKUP(A144,ProductCatalog!$A$1:$BE$181,MATCH(G$7,ProductCatalog!$A$1:$AR$1,0),0)</f>
        <v>SM-F721B</v>
      </c>
      <c r="H144" s="1" t="str">
        <f>VLOOKUP(A144,ProductCatalog!$A$1:$BE$181,MATCH(H$7,ProductCatalog!$A$1:$AR$1,0),0)</f>
        <v xml:space="preserve"> </v>
      </c>
      <c r="I144" s="1" t="str">
        <f>VLOOKUP(A144,ProductCatalog!$A$1:$BE$181,MATCH(I$7,ProductCatalog!$A$1:$AR$1,0),0)</f>
        <v>false</v>
      </c>
      <c r="J144" s="4" t="str">
        <f t="shared" si="2"/>
        <v>TRUE</v>
      </c>
      <c r="K144" s="1" t="str">
        <f>VLOOKUP(A144,ProductCatalog!$A$1:$BE$181,MATCH(K$7,ProductCatalog!$A$1:$AR$1,0),0)</f>
        <v>false</v>
      </c>
      <c r="L144" s="1" t="str">
        <f t="shared" si="3"/>
        <v>variant</v>
      </c>
      <c r="M144" s="1">
        <f t="shared" si="4"/>
        <v>76</v>
      </c>
      <c r="N144" s="4" t="str">
        <f t="shared" si="5"/>
        <v xml:space="preserve"> </v>
      </c>
      <c r="O144" s="1" t="str">
        <f>VLOOKUP(A144,ProductCatalog!$A$1:$BE$181,MATCH(O$7,ProductCatalog!$A$1:$AR$1,0),0)</f>
        <v>BLUE</v>
      </c>
      <c r="P144" s="1" t="str">
        <f>VLOOKUP(A144,ProductCatalog!$A$1:$BE$181,MATCH(P$7,ProductCatalog!$A$1:$AR$1,0),0)</f>
        <v xml:space="preserve"> 128 GB 8GB</v>
      </c>
      <c r="Q144" s="1" t="str">
        <f t="shared" si="6"/>
        <v>SM-F721BBLUE 128 GB 8GB</v>
      </c>
      <c r="R144" s="4">
        <f t="shared" si="7"/>
        <v>1</v>
      </c>
      <c r="S144" s="1" t="str">
        <f>VLOOKUP(A144,ProductCatalog!$A$1:$BE$181,MATCH(S$7,ProductCatalog!$A$1:$AR$1,0),0)</f>
        <v xml:space="preserve"> NORMAL</v>
      </c>
      <c r="T144" s="1" t="str">
        <f>VLOOKUP(A144,ProductCatalog!$A$1:$BE$181,MATCH(T$7,ProductCatalog!$A$1:$AR$1,0),0)</f>
        <v xml:space="preserve"> null</v>
      </c>
      <c r="U144" s="1" t="str">
        <f>VLOOKUP(A144,ProductCatalog!$A$1:$BE$181,MATCH(U$7,ProductCatalog!$A$1:$AR$1,0),0)</f>
        <v xml:space="preserve"> null</v>
      </c>
      <c r="V144" s="1" t="str">
        <f>VLOOKUP(A144,ProductCatalog!$A$1:$BE$181,MATCH(V$7,ProductCatalog!$A$1:$AR$1,0),0)</f>
        <v xml:space="preserve"> false</v>
      </c>
      <c r="W144" s="4" t="b">
        <f t="shared" si="8"/>
        <v>1</v>
      </c>
      <c r="X144" s="4" t="b">
        <f t="shared" si="9"/>
        <v>1</v>
      </c>
      <c r="Y144" s="4" t="b">
        <f t="shared" si="10"/>
        <v>1</v>
      </c>
      <c r="Z144" s="3" t="str">
        <f>VLOOKUP(A144,ProductCatalog!$A$1:$BE$181,MATCH(Z$7,ProductCatalog!$A$1:$AR$1,0),0)</f>
        <v xml:space="preserve"> IMEI</v>
      </c>
      <c r="AA144" s="1" t="str">
        <f t="shared" si="11"/>
        <v xml:space="preserve"> </v>
      </c>
      <c r="AB144" s="4" t="str">
        <f t="shared" si="12"/>
        <v>FALSE</v>
      </c>
      <c r="AC144" s="4" t="b">
        <f>IF(ISNUMBER(MATCH(A144,'AEM register'!$C:$C,0)),TRUE,FALSE)</f>
        <v>0</v>
      </c>
    </row>
    <row r="145" spans="1:29" ht="14.25" customHeight="1">
      <c r="A145" s="1" t="str">
        <f>ProductCatalog!A139</f>
        <v>SM-F721BLBEXME</v>
      </c>
      <c r="B145" s="1" t="str">
        <f>VLOOKUP(A145,ProductCatalog!$A$1:$BE$181,MATCH(B$7,ProductCatalog!$A$1:$AR$1,0),0)</f>
        <v xml:space="preserve"> Galaxy Z Flip4</v>
      </c>
      <c r="C145" s="1" t="str">
        <f>VLOOKUP(A145,ProductCatalog!$A$1:$BE$181,MATCH(C$7,ProductCatalog!$A$1:$AR$1,0),0)</f>
        <v>APPROVED</v>
      </c>
      <c r="D145" s="1" t="str">
        <f>VLOOKUP(A145,ProductCatalog!$A$1:$BE$181,MATCH(D$7,ProductCatalog!$A$1:$AR$1,0),0)</f>
        <v>PDP_NOT_AVAILABLE</v>
      </c>
      <c r="E145" s="4" t="str">
        <f t="shared" si="0"/>
        <v>FALSE</v>
      </c>
      <c r="F145" s="4" t="str">
        <f t="shared" si="1"/>
        <v>FALSE</v>
      </c>
      <c r="G145" s="1" t="str">
        <f>VLOOKUP(A145,ProductCatalog!$A$1:$BE$181,MATCH(G$7,ProductCatalog!$A$1:$AR$1,0),0)</f>
        <v>SM-F721B</v>
      </c>
      <c r="H145" s="1" t="str">
        <f>VLOOKUP(A145,ProductCatalog!$A$1:$BE$181,MATCH(H$7,ProductCatalog!$A$1:$AR$1,0),0)</f>
        <v xml:space="preserve"> </v>
      </c>
      <c r="I145" s="1" t="str">
        <f>VLOOKUP(A145,ProductCatalog!$A$1:$BE$181,MATCH(I$7,ProductCatalog!$A$1:$AR$1,0),0)</f>
        <v>false</v>
      </c>
      <c r="J145" s="4" t="str">
        <f t="shared" si="2"/>
        <v>TRUE</v>
      </c>
      <c r="K145" s="1" t="str">
        <f>VLOOKUP(A145,ProductCatalog!$A$1:$BE$181,MATCH(K$7,ProductCatalog!$A$1:$AR$1,0),0)</f>
        <v>false</v>
      </c>
      <c r="L145" s="1" t="str">
        <f t="shared" si="3"/>
        <v>variant</v>
      </c>
      <c r="M145" s="1">
        <f t="shared" si="4"/>
        <v>77</v>
      </c>
      <c r="N145" s="4" t="str">
        <f t="shared" si="5"/>
        <v xml:space="preserve"> </v>
      </c>
      <c r="O145" s="1" t="str">
        <f>VLOOKUP(A145,ProductCatalog!$A$1:$BE$181,MATCH(O$7,ProductCatalog!$A$1:$AR$1,0),0)</f>
        <v>BLUE</v>
      </c>
      <c r="P145" s="1" t="str">
        <f>VLOOKUP(A145,ProductCatalog!$A$1:$BE$181,MATCH(P$7,ProductCatalog!$A$1:$AR$1,0),0)</f>
        <v xml:space="preserve"> 256 GB 8GB</v>
      </c>
      <c r="Q145" s="1" t="str">
        <f t="shared" si="6"/>
        <v>SM-F721BBLUE 256 GB 8GB</v>
      </c>
      <c r="R145" s="4">
        <f t="shared" si="7"/>
        <v>1</v>
      </c>
      <c r="S145" s="1" t="str">
        <f>VLOOKUP(A145,ProductCatalog!$A$1:$BE$181,MATCH(S$7,ProductCatalog!$A$1:$AR$1,0),0)</f>
        <v xml:space="preserve"> NORMAL</v>
      </c>
      <c r="T145" s="1" t="str">
        <f>VLOOKUP(A145,ProductCatalog!$A$1:$BE$181,MATCH(T$7,ProductCatalog!$A$1:$AR$1,0),0)</f>
        <v xml:space="preserve"> null</v>
      </c>
      <c r="U145" s="1" t="str">
        <f>VLOOKUP(A145,ProductCatalog!$A$1:$BE$181,MATCH(U$7,ProductCatalog!$A$1:$AR$1,0),0)</f>
        <v xml:space="preserve"> null</v>
      </c>
      <c r="V145" s="1" t="str">
        <f>VLOOKUP(A145,ProductCatalog!$A$1:$BE$181,MATCH(V$7,ProductCatalog!$A$1:$AR$1,0),0)</f>
        <v xml:space="preserve"> false</v>
      </c>
      <c r="W145" s="4" t="b">
        <f t="shared" si="8"/>
        <v>1</v>
      </c>
      <c r="X145" s="4" t="b">
        <f t="shared" si="9"/>
        <v>1</v>
      </c>
      <c r="Y145" s="4" t="b">
        <f t="shared" si="10"/>
        <v>1</v>
      </c>
      <c r="Z145" s="3" t="str">
        <f>VLOOKUP(A145,ProductCatalog!$A$1:$BE$181,MATCH(Z$7,ProductCatalog!$A$1:$AR$1,0),0)</f>
        <v xml:space="preserve"> IMEI</v>
      </c>
      <c r="AA145" s="1" t="str">
        <f t="shared" si="11"/>
        <v xml:space="preserve"> </v>
      </c>
      <c r="AB145" s="4" t="str">
        <f t="shared" si="12"/>
        <v>FALSE</v>
      </c>
      <c r="AC145" s="4" t="b">
        <f>IF(ISNUMBER(MATCH(A145,'AEM register'!$C:$C,0)),TRUE,FALSE)</f>
        <v>0</v>
      </c>
    </row>
    <row r="146" spans="1:29" ht="14.25" customHeight="1">
      <c r="A146" s="1" t="str">
        <f>ProductCatalog!A140</f>
        <v>SM-F721BLBFXME</v>
      </c>
      <c r="B146" s="1" t="str">
        <f>VLOOKUP(A146,ProductCatalog!$A$1:$BE$181,MATCH(B$7,ProductCatalog!$A$1:$AR$1,0),0)</f>
        <v xml:space="preserve"> Galaxy Z Flip4</v>
      </c>
      <c r="C146" s="1" t="str">
        <f>VLOOKUP(A146,ProductCatalog!$A$1:$BE$181,MATCH(C$7,ProductCatalog!$A$1:$AR$1,0),0)</f>
        <v>APPROVED</v>
      </c>
      <c r="D146" s="1" t="str">
        <f>VLOOKUP(A146,ProductCatalog!$A$1:$BE$181,MATCH(D$7,ProductCatalog!$A$1:$AR$1,0),0)</f>
        <v>PDP_NOT_AVAILABLE</v>
      </c>
      <c r="E146" s="4" t="str">
        <f t="shared" si="0"/>
        <v>FALSE</v>
      </c>
      <c r="F146" s="4" t="str">
        <f t="shared" si="1"/>
        <v>FALSE</v>
      </c>
      <c r="G146" s="1" t="str">
        <f>VLOOKUP(A146,ProductCatalog!$A$1:$BE$181,MATCH(G$7,ProductCatalog!$A$1:$AR$1,0),0)</f>
        <v>SM-F721B</v>
      </c>
      <c r="H146" s="1" t="str">
        <f>VLOOKUP(A146,ProductCatalog!$A$1:$BE$181,MATCH(H$7,ProductCatalog!$A$1:$AR$1,0),0)</f>
        <v xml:space="preserve"> </v>
      </c>
      <c r="I146" s="1" t="str">
        <f>VLOOKUP(A146,ProductCatalog!$A$1:$BE$181,MATCH(I$7,ProductCatalog!$A$1:$AR$1,0),0)</f>
        <v>false</v>
      </c>
      <c r="J146" s="4" t="str">
        <f t="shared" si="2"/>
        <v>TRUE</v>
      </c>
      <c r="K146" s="1" t="str">
        <f>VLOOKUP(A146,ProductCatalog!$A$1:$BE$181,MATCH(K$7,ProductCatalog!$A$1:$AR$1,0),0)</f>
        <v>false</v>
      </c>
      <c r="L146" s="1" t="str">
        <f t="shared" si="3"/>
        <v>variant</v>
      </c>
      <c r="M146" s="1">
        <f t="shared" si="4"/>
        <v>78</v>
      </c>
      <c r="N146" s="4" t="str">
        <f t="shared" si="5"/>
        <v xml:space="preserve"> </v>
      </c>
      <c r="O146" s="1" t="str">
        <f>VLOOKUP(A146,ProductCatalog!$A$1:$BE$181,MATCH(O$7,ProductCatalog!$A$1:$AR$1,0),0)</f>
        <v>BLUE</v>
      </c>
      <c r="P146" s="1" t="str">
        <f>VLOOKUP(A146,ProductCatalog!$A$1:$BE$181,MATCH(P$7,ProductCatalog!$A$1:$AR$1,0),0)</f>
        <v xml:space="preserve"> 512 GB 8GB</v>
      </c>
      <c r="Q146" s="1" t="str">
        <f t="shared" si="6"/>
        <v>SM-F721BBLUE 512 GB 8GB</v>
      </c>
      <c r="R146" s="4">
        <f t="shared" si="7"/>
        <v>1</v>
      </c>
      <c r="S146" s="1" t="str">
        <f>VLOOKUP(A146,ProductCatalog!$A$1:$BE$181,MATCH(S$7,ProductCatalog!$A$1:$AR$1,0),0)</f>
        <v xml:space="preserve"> NORMAL</v>
      </c>
      <c r="T146" s="1" t="str">
        <f>VLOOKUP(A146,ProductCatalog!$A$1:$BE$181,MATCH(T$7,ProductCatalog!$A$1:$AR$1,0),0)</f>
        <v xml:space="preserve"> null</v>
      </c>
      <c r="U146" s="1" t="str">
        <f>VLOOKUP(A146,ProductCatalog!$A$1:$BE$181,MATCH(U$7,ProductCatalog!$A$1:$AR$1,0),0)</f>
        <v xml:space="preserve"> null</v>
      </c>
      <c r="V146" s="1" t="str">
        <f>VLOOKUP(A146,ProductCatalog!$A$1:$BE$181,MATCH(V$7,ProductCatalog!$A$1:$AR$1,0),0)</f>
        <v xml:space="preserve"> false</v>
      </c>
      <c r="W146" s="4" t="b">
        <f t="shared" si="8"/>
        <v>1</v>
      </c>
      <c r="X146" s="4" t="b">
        <f t="shared" si="9"/>
        <v>1</v>
      </c>
      <c r="Y146" s="4" t="b">
        <f t="shared" si="10"/>
        <v>1</v>
      </c>
      <c r="Z146" s="3" t="str">
        <f>VLOOKUP(A146,ProductCatalog!$A$1:$BE$181,MATCH(Z$7,ProductCatalog!$A$1:$AR$1,0),0)</f>
        <v xml:space="preserve"> IMEI</v>
      </c>
      <c r="AA146" s="1" t="str">
        <f t="shared" si="11"/>
        <v xml:space="preserve"> </v>
      </c>
      <c r="AB146" s="4" t="str">
        <f t="shared" si="12"/>
        <v>FALSE</v>
      </c>
      <c r="AC146" s="4" t="b">
        <f>IF(ISNUMBER(MATCH(A146,'AEM register'!$C:$C,0)),TRUE,FALSE)</f>
        <v>0</v>
      </c>
    </row>
    <row r="147" spans="1:29" ht="14.25" customHeight="1">
      <c r="A147" s="1" t="str">
        <f>ProductCatalog!A141</f>
        <v>SM-F721BLVAXME</v>
      </c>
      <c r="B147" s="1" t="str">
        <f>VLOOKUP(A147,ProductCatalog!$A$1:$BE$181,MATCH(B$7,ProductCatalog!$A$1:$AR$1,0),0)</f>
        <v xml:space="preserve"> Galaxy Z Flip4</v>
      </c>
      <c r="C147" s="1" t="str">
        <f>VLOOKUP(A147,ProductCatalog!$A$1:$BE$181,MATCH(C$7,ProductCatalog!$A$1:$AR$1,0),0)</f>
        <v>APPROVED</v>
      </c>
      <c r="D147" s="1" t="str">
        <f>VLOOKUP(A147,ProductCatalog!$A$1:$BE$181,MATCH(D$7,ProductCatalog!$A$1:$AR$1,0),0)</f>
        <v>PDP_NOT_AVAILABLE</v>
      </c>
      <c r="E147" s="4" t="str">
        <f t="shared" si="0"/>
        <v>FALSE</v>
      </c>
      <c r="F147" s="4" t="str">
        <f t="shared" si="1"/>
        <v>FALSE</v>
      </c>
      <c r="G147" s="1" t="str">
        <f>VLOOKUP(A147,ProductCatalog!$A$1:$BE$181,MATCH(G$7,ProductCatalog!$A$1:$AR$1,0),0)</f>
        <v>SM-F721B</v>
      </c>
      <c r="H147" s="1" t="str">
        <f>VLOOKUP(A147,ProductCatalog!$A$1:$BE$181,MATCH(H$7,ProductCatalog!$A$1:$AR$1,0),0)</f>
        <v xml:space="preserve"> </v>
      </c>
      <c r="I147" s="1" t="str">
        <f>VLOOKUP(A147,ProductCatalog!$A$1:$BE$181,MATCH(I$7,ProductCatalog!$A$1:$AR$1,0),0)</f>
        <v>false</v>
      </c>
      <c r="J147" s="4" t="str">
        <f t="shared" si="2"/>
        <v>TRUE</v>
      </c>
      <c r="K147" s="1" t="str">
        <f>VLOOKUP(A147,ProductCatalog!$A$1:$BE$181,MATCH(K$7,ProductCatalog!$A$1:$AR$1,0),0)</f>
        <v>true</v>
      </c>
      <c r="L147" s="1" t="str">
        <f t="shared" si="3"/>
        <v>main</v>
      </c>
      <c r="M147" s="1">
        <f t="shared" si="4"/>
        <v>79</v>
      </c>
      <c r="N147" s="4" t="str">
        <f t="shared" si="5"/>
        <v xml:space="preserve"> </v>
      </c>
      <c r="O147" s="1" t="str">
        <f>VLOOKUP(A147,ProductCatalog!$A$1:$BE$181,MATCH(O$7,ProductCatalog!$A$1:$AR$1,0),0)</f>
        <v>BORAPURPLE</v>
      </c>
      <c r="P147" s="1" t="str">
        <f>VLOOKUP(A147,ProductCatalog!$A$1:$BE$181,MATCH(P$7,ProductCatalog!$A$1:$AR$1,0),0)</f>
        <v xml:space="preserve"> 128 GB 8GB</v>
      </c>
      <c r="Q147" s="1" t="str">
        <f t="shared" si="6"/>
        <v>SM-F721BBORAPURPLE 128 GB 8GB</v>
      </c>
      <c r="R147" s="4">
        <f t="shared" si="7"/>
        <v>1</v>
      </c>
      <c r="S147" s="1" t="str">
        <f>VLOOKUP(A147,ProductCatalog!$A$1:$BE$181,MATCH(S$7,ProductCatalog!$A$1:$AR$1,0),0)</f>
        <v xml:space="preserve"> NORMAL</v>
      </c>
      <c r="T147" s="1" t="str">
        <f>VLOOKUP(A147,ProductCatalog!$A$1:$BE$181,MATCH(T$7,ProductCatalog!$A$1:$AR$1,0),0)</f>
        <v xml:space="preserve"> null</v>
      </c>
      <c r="U147" s="1" t="str">
        <f>VLOOKUP(A147,ProductCatalog!$A$1:$BE$181,MATCH(U$7,ProductCatalog!$A$1:$AR$1,0),0)</f>
        <v xml:space="preserve"> null</v>
      </c>
      <c r="V147" s="1" t="str">
        <f>VLOOKUP(A147,ProductCatalog!$A$1:$BE$181,MATCH(V$7,ProductCatalog!$A$1:$AR$1,0),0)</f>
        <v xml:space="preserve"> false</v>
      </c>
      <c r="W147" s="4" t="b">
        <f t="shared" si="8"/>
        <v>1</v>
      </c>
      <c r="X147" s="4" t="b">
        <f t="shared" si="9"/>
        <v>1</v>
      </c>
      <c r="Y147" s="4" t="b">
        <f t="shared" si="10"/>
        <v>1</v>
      </c>
      <c r="Z147" s="3" t="str">
        <f>VLOOKUP(A147,ProductCatalog!$A$1:$BE$181,MATCH(Z$7,ProductCatalog!$A$1:$AR$1,0),0)</f>
        <v xml:space="preserve"> IMEI</v>
      </c>
      <c r="AA147" s="1" t="str">
        <f t="shared" si="11"/>
        <v xml:space="preserve"> </v>
      </c>
      <c r="AB147" s="4" t="str">
        <f t="shared" si="12"/>
        <v>FALSE</v>
      </c>
      <c r="AC147" s="4" t="b">
        <f>IF(ISNUMBER(MATCH(A147,'AEM register'!$C:$C,0)),TRUE,FALSE)</f>
        <v>0</v>
      </c>
    </row>
    <row r="148" spans="1:29" ht="14.25" customHeight="1">
      <c r="A148" s="1" t="str">
        <f>ProductCatalog!A142</f>
        <v>SM-F721BLVEXME</v>
      </c>
      <c r="B148" s="1" t="str">
        <f>VLOOKUP(A148,ProductCatalog!$A$1:$BE$181,MATCH(B$7,ProductCatalog!$A$1:$AR$1,0),0)</f>
        <v xml:space="preserve"> Galaxy Z Flip4</v>
      </c>
      <c r="C148" s="1" t="str">
        <f>VLOOKUP(A148,ProductCatalog!$A$1:$BE$181,MATCH(C$7,ProductCatalog!$A$1:$AR$1,0),0)</f>
        <v>APPROVED</v>
      </c>
      <c r="D148" s="1" t="str">
        <f>VLOOKUP(A148,ProductCatalog!$A$1:$BE$181,MATCH(D$7,ProductCatalog!$A$1:$AR$1,0),0)</f>
        <v>PDP_NOT_AVAILABLE</v>
      </c>
      <c r="E148" s="4" t="str">
        <f t="shared" si="0"/>
        <v>FALSE</v>
      </c>
      <c r="F148" s="4" t="str">
        <f t="shared" si="1"/>
        <v>FALSE</v>
      </c>
      <c r="G148" s="1" t="str">
        <f>VLOOKUP(A148,ProductCatalog!$A$1:$BE$181,MATCH(G$7,ProductCatalog!$A$1:$AR$1,0),0)</f>
        <v>SM-F721B</v>
      </c>
      <c r="H148" s="1" t="str">
        <f>VLOOKUP(A148,ProductCatalog!$A$1:$BE$181,MATCH(H$7,ProductCatalog!$A$1:$AR$1,0),0)</f>
        <v xml:space="preserve"> </v>
      </c>
      <c r="I148" s="1" t="str">
        <f>VLOOKUP(A148,ProductCatalog!$A$1:$BE$181,MATCH(I$7,ProductCatalog!$A$1:$AR$1,0),0)</f>
        <v>false</v>
      </c>
      <c r="J148" s="4" t="str">
        <f t="shared" si="2"/>
        <v>TRUE</v>
      </c>
      <c r="K148" s="1" t="str">
        <f>VLOOKUP(A148,ProductCatalog!$A$1:$BE$181,MATCH(K$7,ProductCatalog!$A$1:$AR$1,0),0)</f>
        <v>false</v>
      </c>
      <c r="L148" s="1" t="str">
        <f t="shared" si="3"/>
        <v>variant</v>
      </c>
      <c r="M148" s="1">
        <f t="shared" si="4"/>
        <v>80</v>
      </c>
      <c r="N148" s="4" t="str">
        <f t="shared" si="5"/>
        <v xml:space="preserve"> </v>
      </c>
      <c r="O148" s="1" t="str">
        <f>VLOOKUP(A148,ProductCatalog!$A$1:$BE$181,MATCH(O$7,ProductCatalog!$A$1:$AR$1,0),0)</f>
        <v>BORAPURPLE</v>
      </c>
      <c r="P148" s="1" t="str">
        <f>VLOOKUP(A148,ProductCatalog!$A$1:$BE$181,MATCH(P$7,ProductCatalog!$A$1:$AR$1,0),0)</f>
        <v xml:space="preserve"> 256 GB 8GB</v>
      </c>
      <c r="Q148" s="1" t="str">
        <f t="shared" si="6"/>
        <v>SM-F721BBORAPURPLE 256 GB 8GB</v>
      </c>
      <c r="R148" s="4">
        <f t="shared" si="7"/>
        <v>1</v>
      </c>
      <c r="S148" s="1" t="str">
        <f>VLOOKUP(A148,ProductCatalog!$A$1:$BE$181,MATCH(S$7,ProductCatalog!$A$1:$AR$1,0),0)</f>
        <v xml:space="preserve"> NORMAL</v>
      </c>
      <c r="T148" s="1" t="str">
        <f>VLOOKUP(A148,ProductCatalog!$A$1:$BE$181,MATCH(T$7,ProductCatalog!$A$1:$AR$1,0),0)</f>
        <v xml:space="preserve"> null</v>
      </c>
      <c r="U148" s="1" t="str">
        <f>VLOOKUP(A148,ProductCatalog!$A$1:$BE$181,MATCH(U$7,ProductCatalog!$A$1:$AR$1,0),0)</f>
        <v xml:space="preserve"> null</v>
      </c>
      <c r="V148" s="1" t="str">
        <f>VLOOKUP(A148,ProductCatalog!$A$1:$BE$181,MATCH(V$7,ProductCatalog!$A$1:$AR$1,0),0)</f>
        <v xml:space="preserve"> false</v>
      </c>
      <c r="W148" s="4" t="b">
        <f t="shared" si="8"/>
        <v>1</v>
      </c>
      <c r="X148" s="4" t="b">
        <f t="shared" si="9"/>
        <v>1</v>
      </c>
      <c r="Y148" s="4" t="b">
        <f t="shared" si="10"/>
        <v>1</v>
      </c>
      <c r="Z148" s="3" t="str">
        <f>VLOOKUP(A148,ProductCatalog!$A$1:$BE$181,MATCH(Z$7,ProductCatalog!$A$1:$AR$1,0),0)</f>
        <v xml:space="preserve"> IMEI</v>
      </c>
      <c r="AA148" s="1" t="str">
        <f t="shared" si="11"/>
        <v xml:space="preserve"> </v>
      </c>
      <c r="AB148" s="4" t="str">
        <f t="shared" si="12"/>
        <v>FALSE</v>
      </c>
      <c r="AC148" s="4" t="b">
        <f>IF(ISNUMBER(MATCH(A148,'AEM register'!$C:$C,0)),TRUE,FALSE)</f>
        <v>0</v>
      </c>
    </row>
    <row r="149" spans="1:29" ht="14.25" customHeight="1">
      <c r="A149" s="1" t="str">
        <f>ProductCatalog!A143</f>
        <v>SM-F721BLVFXME</v>
      </c>
      <c r="B149" s="1" t="str">
        <f>VLOOKUP(A149,ProductCatalog!$A$1:$BE$181,MATCH(B$7,ProductCatalog!$A$1:$AR$1,0),0)</f>
        <v xml:space="preserve"> Galaxy Z Flip4</v>
      </c>
      <c r="C149" s="1" t="str">
        <f>VLOOKUP(A149,ProductCatalog!$A$1:$BE$181,MATCH(C$7,ProductCatalog!$A$1:$AR$1,0),0)</f>
        <v>APPROVED</v>
      </c>
      <c r="D149" s="1" t="str">
        <f>VLOOKUP(A149,ProductCatalog!$A$1:$BE$181,MATCH(D$7,ProductCatalog!$A$1:$AR$1,0),0)</f>
        <v>PDP_NOT_AVAILABLE</v>
      </c>
      <c r="E149" s="4" t="str">
        <f t="shared" si="0"/>
        <v>FALSE</v>
      </c>
      <c r="F149" s="4" t="str">
        <f t="shared" si="1"/>
        <v>FALSE</v>
      </c>
      <c r="G149" s="1" t="str">
        <f>VLOOKUP(A149,ProductCatalog!$A$1:$BE$181,MATCH(G$7,ProductCatalog!$A$1:$AR$1,0),0)</f>
        <v>SM-F721B</v>
      </c>
      <c r="H149" s="1" t="str">
        <f>VLOOKUP(A149,ProductCatalog!$A$1:$BE$181,MATCH(H$7,ProductCatalog!$A$1:$AR$1,0),0)</f>
        <v xml:space="preserve"> </v>
      </c>
      <c r="I149" s="1" t="str">
        <f>VLOOKUP(A149,ProductCatalog!$A$1:$BE$181,MATCH(I$7,ProductCatalog!$A$1:$AR$1,0),0)</f>
        <v>false</v>
      </c>
      <c r="J149" s="4" t="str">
        <f t="shared" si="2"/>
        <v>TRUE</v>
      </c>
      <c r="K149" s="1" t="str">
        <f>VLOOKUP(A149,ProductCatalog!$A$1:$BE$181,MATCH(K$7,ProductCatalog!$A$1:$AR$1,0),0)</f>
        <v>false</v>
      </c>
      <c r="L149" s="1" t="str">
        <f t="shared" si="3"/>
        <v>variant</v>
      </c>
      <c r="M149" s="1">
        <f t="shared" si="4"/>
        <v>81</v>
      </c>
      <c r="N149" s="4" t="str">
        <f t="shared" si="5"/>
        <v xml:space="preserve"> </v>
      </c>
      <c r="O149" s="1" t="str">
        <f>VLOOKUP(A149,ProductCatalog!$A$1:$BE$181,MATCH(O$7,ProductCatalog!$A$1:$AR$1,0),0)</f>
        <v>BORAPURPLE</v>
      </c>
      <c r="P149" s="1" t="str">
        <f>VLOOKUP(A149,ProductCatalog!$A$1:$BE$181,MATCH(P$7,ProductCatalog!$A$1:$AR$1,0),0)</f>
        <v xml:space="preserve"> 512 GB 8GB</v>
      </c>
      <c r="Q149" s="1" t="str">
        <f t="shared" si="6"/>
        <v>SM-F721BBORAPURPLE 512 GB 8GB</v>
      </c>
      <c r="R149" s="4">
        <f t="shared" si="7"/>
        <v>1</v>
      </c>
      <c r="S149" s="1" t="str">
        <f>VLOOKUP(A149,ProductCatalog!$A$1:$BE$181,MATCH(S$7,ProductCatalog!$A$1:$AR$1,0),0)</f>
        <v xml:space="preserve"> NORMAL</v>
      </c>
      <c r="T149" s="1" t="str">
        <f>VLOOKUP(A149,ProductCatalog!$A$1:$BE$181,MATCH(T$7,ProductCatalog!$A$1:$AR$1,0),0)</f>
        <v xml:space="preserve"> null</v>
      </c>
      <c r="U149" s="1" t="str">
        <f>VLOOKUP(A149,ProductCatalog!$A$1:$BE$181,MATCH(U$7,ProductCatalog!$A$1:$AR$1,0),0)</f>
        <v xml:space="preserve"> null</v>
      </c>
      <c r="V149" s="1" t="str">
        <f>VLOOKUP(A149,ProductCatalog!$A$1:$BE$181,MATCH(V$7,ProductCatalog!$A$1:$AR$1,0),0)</f>
        <v xml:space="preserve"> false</v>
      </c>
      <c r="W149" s="4" t="b">
        <f t="shared" si="8"/>
        <v>1</v>
      </c>
      <c r="X149" s="4" t="b">
        <f t="shared" si="9"/>
        <v>1</v>
      </c>
      <c r="Y149" s="4" t="b">
        <f t="shared" si="10"/>
        <v>1</v>
      </c>
      <c r="Z149" s="3" t="str">
        <f>VLOOKUP(A149,ProductCatalog!$A$1:$BE$181,MATCH(Z$7,ProductCatalog!$A$1:$AR$1,0),0)</f>
        <v xml:space="preserve"> IMEI</v>
      </c>
      <c r="AA149" s="1" t="str">
        <f t="shared" si="11"/>
        <v xml:space="preserve"> </v>
      </c>
      <c r="AB149" s="4" t="str">
        <f t="shared" si="12"/>
        <v>FALSE</v>
      </c>
      <c r="AC149" s="4" t="b">
        <f>IF(ISNUMBER(MATCH(A149,'AEM register'!$C:$C,0)),TRUE,FALSE)</f>
        <v>0</v>
      </c>
    </row>
    <row r="150" spans="1:29" ht="14.25" customHeight="1">
      <c r="A150" s="1" t="str">
        <f>ProductCatalog!A144</f>
        <v>SM-F721BZAAXME</v>
      </c>
      <c r="B150" s="1" t="str">
        <f>VLOOKUP(A150,ProductCatalog!$A$1:$BE$181,MATCH(B$7,ProductCatalog!$A$1:$AR$1,0),0)</f>
        <v xml:space="preserve"> Galaxy Z Flip4</v>
      </c>
      <c r="C150" s="1" t="str">
        <f>VLOOKUP(A150,ProductCatalog!$A$1:$BE$181,MATCH(C$7,ProductCatalog!$A$1:$AR$1,0),0)</f>
        <v>APPROVED</v>
      </c>
      <c r="D150" s="1" t="str">
        <f>VLOOKUP(A150,ProductCatalog!$A$1:$BE$181,MATCH(D$7,ProductCatalog!$A$1:$AR$1,0),0)</f>
        <v>PDP_NOT_AVAILABLE</v>
      </c>
      <c r="E150" s="4" t="str">
        <f t="shared" si="0"/>
        <v>FALSE</v>
      </c>
      <c r="F150" s="4" t="str">
        <f t="shared" si="1"/>
        <v>FALSE</v>
      </c>
      <c r="G150" s="1" t="str">
        <f>VLOOKUP(A150,ProductCatalog!$A$1:$BE$181,MATCH(G$7,ProductCatalog!$A$1:$AR$1,0),0)</f>
        <v>SM-F721B</v>
      </c>
      <c r="H150" s="1" t="str">
        <f>VLOOKUP(A150,ProductCatalog!$A$1:$BE$181,MATCH(H$7,ProductCatalog!$A$1:$AR$1,0),0)</f>
        <v xml:space="preserve"> </v>
      </c>
      <c r="I150" s="1" t="str">
        <f>VLOOKUP(A150,ProductCatalog!$A$1:$BE$181,MATCH(I$7,ProductCatalog!$A$1:$AR$1,0),0)</f>
        <v>false</v>
      </c>
      <c r="J150" s="4" t="str">
        <f t="shared" si="2"/>
        <v>TRUE</v>
      </c>
      <c r="K150" s="1" t="str">
        <f>VLOOKUP(A150,ProductCatalog!$A$1:$BE$181,MATCH(K$7,ProductCatalog!$A$1:$AR$1,0),0)</f>
        <v>false</v>
      </c>
      <c r="L150" s="1" t="str">
        <f t="shared" si="3"/>
        <v>variant</v>
      </c>
      <c r="M150" s="1">
        <f t="shared" si="4"/>
        <v>82</v>
      </c>
      <c r="N150" s="4" t="str">
        <f t="shared" si="5"/>
        <v xml:space="preserve"> </v>
      </c>
      <c r="O150" s="1" t="str">
        <f>VLOOKUP(A150,ProductCatalog!$A$1:$BE$181,MATCH(O$7,ProductCatalog!$A$1:$AR$1,0),0)</f>
        <v>GRAPHITE</v>
      </c>
      <c r="P150" s="1" t="str">
        <f>VLOOKUP(A150,ProductCatalog!$A$1:$BE$181,MATCH(P$7,ProductCatalog!$A$1:$AR$1,0),0)</f>
        <v xml:space="preserve"> 128 GB 8GB</v>
      </c>
      <c r="Q150" s="1" t="str">
        <f t="shared" si="6"/>
        <v>SM-F721BGRAPHITE 128 GB 8GB</v>
      </c>
      <c r="R150" s="4">
        <f t="shared" si="7"/>
        <v>1</v>
      </c>
      <c r="S150" s="1" t="str">
        <f>VLOOKUP(A150,ProductCatalog!$A$1:$BE$181,MATCH(S$7,ProductCatalog!$A$1:$AR$1,0),0)</f>
        <v xml:space="preserve"> NORMAL</v>
      </c>
      <c r="T150" s="1" t="str">
        <f>VLOOKUP(A150,ProductCatalog!$A$1:$BE$181,MATCH(T$7,ProductCatalog!$A$1:$AR$1,0),0)</f>
        <v xml:space="preserve"> null</v>
      </c>
      <c r="U150" s="1" t="str">
        <f>VLOOKUP(A150,ProductCatalog!$A$1:$BE$181,MATCH(U$7,ProductCatalog!$A$1:$AR$1,0),0)</f>
        <v xml:space="preserve"> null</v>
      </c>
      <c r="V150" s="1" t="str">
        <f>VLOOKUP(A150,ProductCatalog!$A$1:$BE$181,MATCH(V$7,ProductCatalog!$A$1:$AR$1,0),0)</f>
        <v xml:space="preserve"> false</v>
      </c>
      <c r="W150" s="4" t="b">
        <f t="shared" si="8"/>
        <v>1</v>
      </c>
      <c r="X150" s="4" t="b">
        <f t="shared" si="9"/>
        <v>1</v>
      </c>
      <c r="Y150" s="4" t="b">
        <f t="shared" si="10"/>
        <v>1</v>
      </c>
      <c r="Z150" s="3" t="str">
        <f>VLOOKUP(A150,ProductCatalog!$A$1:$BE$181,MATCH(Z$7,ProductCatalog!$A$1:$AR$1,0),0)</f>
        <v xml:space="preserve"> IMEI</v>
      </c>
      <c r="AA150" s="1" t="str">
        <f t="shared" si="11"/>
        <v xml:space="preserve"> </v>
      </c>
      <c r="AB150" s="4" t="str">
        <f t="shared" si="12"/>
        <v>FALSE</v>
      </c>
      <c r="AC150" s="4" t="b">
        <f>IF(ISNUMBER(MATCH(A150,'AEM register'!$C:$C,0)),TRUE,FALSE)</f>
        <v>0</v>
      </c>
    </row>
    <row r="151" spans="1:29" ht="14.25" customHeight="1">
      <c r="A151" s="1" t="str">
        <f>ProductCatalog!A145</f>
        <v>SM-F721BZAEXME</v>
      </c>
      <c r="B151" s="1" t="str">
        <f>VLOOKUP(A151,ProductCatalog!$A$1:$BE$181,MATCH(B$7,ProductCatalog!$A$1:$AR$1,0),0)</f>
        <v xml:space="preserve"> Galaxy Z Flip4</v>
      </c>
      <c r="C151" s="1" t="str">
        <f>VLOOKUP(A151,ProductCatalog!$A$1:$BE$181,MATCH(C$7,ProductCatalog!$A$1:$AR$1,0),0)</f>
        <v>APPROVED</v>
      </c>
      <c r="D151" s="1" t="str">
        <f>VLOOKUP(A151,ProductCatalog!$A$1:$BE$181,MATCH(D$7,ProductCatalog!$A$1:$AR$1,0),0)</f>
        <v>PDP_NOT_AVAILABLE</v>
      </c>
      <c r="E151" s="4" t="str">
        <f t="shared" si="0"/>
        <v>FALSE</v>
      </c>
      <c r="F151" s="4" t="str">
        <f t="shared" si="1"/>
        <v>FALSE</v>
      </c>
      <c r="G151" s="1" t="str">
        <f>VLOOKUP(A151,ProductCatalog!$A$1:$BE$181,MATCH(G$7,ProductCatalog!$A$1:$AR$1,0),0)</f>
        <v>SM-F721B</v>
      </c>
      <c r="H151" s="1" t="str">
        <f>VLOOKUP(A151,ProductCatalog!$A$1:$BE$181,MATCH(H$7,ProductCatalog!$A$1:$AR$1,0),0)</f>
        <v xml:space="preserve"> </v>
      </c>
      <c r="I151" s="1" t="str">
        <f>VLOOKUP(A151,ProductCatalog!$A$1:$BE$181,MATCH(I$7,ProductCatalog!$A$1:$AR$1,0),0)</f>
        <v>false</v>
      </c>
      <c r="J151" s="4" t="str">
        <f t="shared" si="2"/>
        <v>TRUE</v>
      </c>
      <c r="K151" s="1" t="str">
        <f>VLOOKUP(A151,ProductCatalog!$A$1:$BE$181,MATCH(K$7,ProductCatalog!$A$1:$AR$1,0),0)</f>
        <v>false</v>
      </c>
      <c r="L151" s="1" t="str">
        <f t="shared" si="3"/>
        <v>variant</v>
      </c>
      <c r="M151" s="1">
        <f t="shared" si="4"/>
        <v>83</v>
      </c>
      <c r="N151" s="4" t="str">
        <f t="shared" si="5"/>
        <v xml:space="preserve"> </v>
      </c>
      <c r="O151" s="1" t="str">
        <f>VLOOKUP(A151,ProductCatalog!$A$1:$BE$181,MATCH(O$7,ProductCatalog!$A$1:$AR$1,0),0)</f>
        <v>GRAPHITE</v>
      </c>
      <c r="P151" s="1" t="str">
        <f>VLOOKUP(A151,ProductCatalog!$A$1:$BE$181,MATCH(P$7,ProductCatalog!$A$1:$AR$1,0),0)</f>
        <v xml:space="preserve"> 256 GB 8GB</v>
      </c>
      <c r="Q151" s="1" t="str">
        <f t="shared" si="6"/>
        <v>SM-F721BGRAPHITE 256 GB 8GB</v>
      </c>
      <c r="R151" s="4">
        <f t="shared" si="7"/>
        <v>1</v>
      </c>
      <c r="S151" s="1" t="str">
        <f>VLOOKUP(A151,ProductCatalog!$A$1:$BE$181,MATCH(S$7,ProductCatalog!$A$1:$AR$1,0),0)</f>
        <v xml:space="preserve"> NORMAL</v>
      </c>
      <c r="T151" s="1" t="str">
        <f>VLOOKUP(A151,ProductCatalog!$A$1:$BE$181,MATCH(T$7,ProductCatalog!$A$1:$AR$1,0),0)</f>
        <v xml:space="preserve"> null</v>
      </c>
      <c r="U151" s="1" t="str">
        <f>VLOOKUP(A151,ProductCatalog!$A$1:$BE$181,MATCH(U$7,ProductCatalog!$A$1:$AR$1,0),0)</f>
        <v xml:space="preserve"> null</v>
      </c>
      <c r="V151" s="1" t="str">
        <f>VLOOKUP(A151,ProductCatalog!$A$1:$BE$181,MATCH(V$7,ProductCatalog!$A$1:$AR$1,0),0)</f>
        <v xml:space="preserve"> false</v>
      </c>
      <c r="W151" s="4" t="b">
        <f t="shared" si="8"/>
        <v>1</v>
      </c>
      <c r="X151" s="4" t="b">
        <f t="shared" si="9"/>
        <v>1</v>
      </c>
      <c r="Y151" s="4" t="b">
        <f t="shared" si="10"/>
        <v>1</v>
      </c>
      <c r="Z151" s="3" t="str">
        <f>VLOOKUP(A151,ProductCatalog!$A$1:$BE$181,MATCH(Z$7,ProductCatalog!$A$1:$AR$1,0),0)</f>
        <v xml:space="preserve"> IMEI</v>
      </c>
      <c r="AA151" s="1" t="str">
        <f t="shared" si="11"/>
        <v xml:space="preserve"> </v>
      </c>
      <c r="AB151" s="4" t="str">
        <f t="shared" si="12"/>
        <v>FALSE</v>
      </c>
      <c r="AC151" s="4" t="b">
        <f>IF(ISNUMBER(MATCH(A151,'AEM register'!$C:$C,0)),TRUE,FALSE)</f>
        <v>0</v>
      </c>
    </row>
    <row r="152" spans="1:29" ht="14.25" customHeight="1">
      <c r="A152" s="1" t="str">
        <f>ProductCatalog!A146</f>
        <v>SM-F721BZAFXME</v>
      </c>
      <c r="B152" s="1" t="str">
        <f>VLOOKUP(A152,ProductCatalog!$A$1:$BE$181,MATCH(B$7,ProductCatalog!$A$1:$AR$1,0),0)</f>
        <v xml:space="preserve"> Galaxy Z Flip4</v>
      </c>
      <c r="C152" s="1" t="str">
        <f>VLOOKUP(A152,ProductCatalog!$A$1:$BE$181,MATCH(C$7,ProductCatalog!$A$1:$AR$1,0),0)</f>
        <v>APPROVED</v>
      </c>
      <c r="D152" s="1" t="str">
        <f>VLOOKUP(A152,ProductCatalog!$A$1:$BE$181,MATCH(D$7,ProductCatalog!$A$1:$AR$1,0),0)</f>
        <v>PDP_NOT_AVAILABLE</v>
      </c>
      <c r="E152" s="4" t="str">
        <f t="shared" si="0"/>
        <v>FALSE</v>
      </c>
      <c r="F152" s="4" t="str">
        <f t="shared" si="1"/>
        <v>FALSE</v>
      </c>
      <c r="G152" s="1" t="str">
        <f>VLOOKUP(A152,ProductCatalog!$A$1:$BE$181,MATCH(G$7,ProductCatalog!$A$1:$AR$1,0),0)</f>
        <v>SM-F721B</v>
      </c>
      <c r="H152" s="1" t="str">
        <f>VLOOKUP(A152,ProductCatalog!$A$1:$BE$181,MATCH(H$7,ProductCatalog!$A$1:$AR$1,0),0)</f>
        <v xml:space="preserve"> </v>
      </c>
      <c r="I152" s="1" t="str">
        <f>VLOOKUP(A152,ProductCatalog!$A$1:$BE$181,MATCH(I$7,ProductCatalog!$A$1:$AR$1,0),0)</f>
        <v>false</v>
      </c>
      <c r="J152" s="4" t="str">
        <f t="shared" si="2"/>
        <v>TRUE</v>
      </c>
      <c r="K152" s="1" t="str">
        <f>VLOOKUP(A152,ProductCatalog!$A$1:$BE$181,MATCH(K$7,ProductCatalog!$A$1:$AR$1,0),0)</f>
        <v>false</v>
      </c>
      <c r="L152" s="1" t="str">
        <f t="shared" si="3"/>
        <v>variant</v>
      </c>
      <c r="M152" s="1">
        <f t="shared" si="4"/>
        <v>84</v>
      </c>
      <c r="N152" s="4" t="str">
        <f t="shared" si="5"/>
        <v xml:space="preserve"> </v>
      </c>
      <c r="O152" s="1" t="str">
        <f>VLOOKUP(A152,ProductCatalog!$A$1:$BE$181,MATCH(O$7,ProductCatalog!$A$1:$AR$1,0),0)</f>
        <v>GRAPHITE</v>
      </c>
      <c r="P152" s="1" t="str">
        <f>VLOOKUP(A152,ProductCatalog!$A$1:$BE$181,MATCH(P$7,ProductCatalog!$A$1:$AR$1,0),0)</f>
        <v xml:space="preserve"> 512 GB 8GB</v>
      </c>
      <c r="Q152" s="1" t="str">
        <f t="shared" si="6"/>
        <v>SM-F721BGRAPHITE 512 GB 8GB</v>
      </c>
      <c r="R152" s="4">
        <f t="shared" si="7"/>
        <v>1</v>
      </c>
      <c r="S152" s="1" t="str">
        <f>VLOOKUP(A152,ProductCatalog!$A$1:$BE$181,MATCH(S$7,ProductCatalog!$A$1:$AR$1,0),0)</f>
        <v xml:space="preserve"> NORMAL</v>
      </c>
      <c r="T152" s="1" t="str">
        <f>VLOOKUP(A152,ProductCatalog!$A$1:$BE$181,MATCH(T$7,ProductCatalog!$A$1:$AR$1,0),0)</f>
        <v xml:space="preserve"> null</v>
      </c>
      <c r="U152" s="1" t="str">
        <f>VLOOKUP(A152,ProductCatalog!$A$1:$BE$181,MATCH(U$7,ProductCatalog!$A$1:$AR$1,0),0)</f>
        <v xml:space="preserve"> null</v>
      </c>
      <c r="V152" s="1" t="str">
        <f>VLOOKUP(A152,ProductCatalog!$A$1:$BE$181,MATCH(V$7,ProductCatalog!$A$1:$AR$1,0),0)</f>
        <v xml:space="preserve"> false</v>
      </c>
      <c r="W152" s="4" t="b">
        <f t="shared" si="8"/>
        <v>1</v>
      </c>
      <c r="X152" s="4" t="b">
        <f t="shared" si="9"/>
        <v>1</v>
      </c>
      <c r="Y152" s="4" t="b">
        <f t="shared" si="10"/>
        <v>1</v>
      </c>
      <c r="Z152" s="3" t="str">
        <f>VLOOKUP(A152,ProductCatalog!$A$1:$BE$181,MATCH(Z$7,ProductCatalog!$A$1:$AR$1,0),0)</f>
        <v xml:space="preserve"> IMEI</v>
      </c>
      <c r="AA152" s="1" t="str">
        <f t="shared" si="11"/>
        <v xml:space="preserve"> </v>
      </c>
      <c r="AB152" s="4" t="str">
        <f t="shared" si="12"/>
        <v>FALSE</v>
      </c>
      <c r="AC152" s="4" t="b">
        <f>IF(ISNUMBER(MATCH(A152,'AEM register'!$C:$C,0)),TRUE,FALSE)</f>
        <v>0</v>
      </c>
    </row>
    <row r="153" spans="1:29" ht="14.25" customHeight="1">
      <c r="A153" s="1" t="str">
        <f>ProductCatalog!A147</f>
        <v>SM-F721BZDAXME</v>
      </c>
      <c r="B153" s="1" t="str">
        <f>VLOOKUP(A153,ProductCatalog!$A$1:$BE$181,MATCH(B$7,ProductCatalog!$A$1:$AR$1,0),0)</f>
        <v xml:space="preserve"> Galaxy Z Flip4</v>
      </c>
      <c r="C153" s="1" t="str">
        <f>VLOOKUP(A153,ProductCatalog!$A$1:$BE$181,MATCH(C$7,ProductCatalog!$A$1:$AR$1,0),0)</f>
        <v>APPROVED</v>
      </c>
      <c r="D153" s="1" t="str">
        <f>VLOOKUP(A153,ProductCatalog!$A$1:$BE$181,MATCH(D$7,ProductCatalog!$A$1:$AR$1,0),0)</f>
        <v>PDP_NOT_AVAILABLE</v>
      </c>
      <c r="E153" s="4" t="str">
        <f t="shared" si="0"/>
        <v>FALSE</v>
      </c>
      <c r="F153" s="4" t="str">
        <f t="shared" si="1"/>
        <v>FALSE</v>
      </c>
      <c r="G153" s="1" t="str">
        <f>VLOOKUP(A153,ProductCatalog!$A$1:$BE$181,MATCH(G$7,ProductCatalog!$A$1:$AR$1,0),0)</f>
        <v>SM-F721B</v>
      </c>
      <c r="H153" s="1" t="str">
        <f>VLOOKUP(A153,ProductCatalog!$A$1:$BE$181,MATCH(H$7,ProductCatalog!$A$1:$AR$1,0),0)</f>
        <v xml:space="preserve"> </v>
      </c>
      <c r="I153" s="1" t="str">
        <f>VLOOKUP(A153,ProductCatalog!$A$1:$BE$181,MATCH(I$7,ProductCatalog!$A$1:$AR$1,0),0)</f>
        <v>false</v>
      </c>
      <c r="J153" s="4" t="str">
        <f t="shared" si="2"/>
        <v>TRUE</v>
      </c>
      <c r="K153" s="1" t="str">
        <f>VLOOKUP(A153,ProductCatalog!$A$1:$BE$181,MATCH(K$7,ProductCatalog!$A$1:$AR$1,0),0)</f>
        <v>false</v>
      </c>
      <c r="L153" s="1" t="str">
        <f t="shared" si="3"/>
        <v>variant</v>
      </c>
      <c r="M153" s="1">
        <f t="shared" si="4"/>
        <v>85</v>
      </c>
      <c r="N153" s="4" t="str">
        <f t="shared" si="5"/>
        <v xml:space="preserve"> </v>
      </c>
      <c r="O153" s="1" t="str">
        <f>VLOOKUP(A153,ProductCatalog!$A$1:$BE$181,MATCH(O$7,ProductCatalog!$A$1:$AR$1,0),0)</f>
        <v>PINKGOLD</v>
      </c>
      <c r="P153" s="1" t="str">
        <f>VLOOKUP(A153,ProductCatalog!$A$1:$BE$181,MATCH(P$7,ProductCatalog!$A$1:$AR$1,0),0)</f>
        <v xml:space="preserve"> 128 GB 8GB</v>
      </c>
      <c r="Q153" s="1" t="str">
        <f t="shared" si="6"/>
        <v>SM-F721BPINKGOLD 128 GB 8GB</v>
      </c>
      <c r="R153" s="4">
        <f t="shared" si="7"/>
        <v>1</v>
      </c>
      <c r="S153" s="1" t="str">
        <f>VLOOKUP(A153,ProductCatalog!$A$1:$BE$181,MATCH(S$7,ProductCatalog!$A$1:$AR$1,0),0)</f>
        <v xml:space="preserve"> NORMAL</v>
      </c>
      <c r="T153" s="1" t="str">
        <f>VLOOKUP(A153,ProductCatalog!$A$1:$BE$181,MATCH(T$7,ProductCatalog!$A$1:$AR$1,0),0)</f>
        <v xml:space="preserve"> null</v>
      </c>
      <c r="U153" s="1" t="str">
        <f>VLOOKUP(A153,ProductCatalog!$A$1:$BE$181,MATCH(U$7,ProductCatalog!$A$1:$AR$1,0),0)</f>
        <v xml:space="preserve"> null</v>
      </c>
      <c r="V153" s="1" t="str">
        <f>VLOOKUP(A153,ProductCatalog!$A$1:$BE$181,MATCH(V$7,ProductCatalog!$A$1:$AR$1,0),0)</f>
        <v xml:space="preserve"> false</v>
      </c>
      <c r="W153" s="4" t="b">
        <f t="shared" si="8"/>
        <v>1</v>
      </c>
      <c r="X153" s="4" t="b">
        <f t="shared" si="9"/>
        <v>1</v>
      </c>
      <c r="Y153" s="4" t="b">
        <f t="shared" si="10"/>
        <v>1</v>
      </c>
      <c r="Z153" s="3" t="str">
        <f>VLOOKUP(A153,ProductCatalog!$A$1:$BE$181,MATCH(Z$7,ProductCatalog!$A$1:$AR$1,0),0)</f>
        <v xml:space="preserve"> IMEI</v>
      </c>
      <c r="AA153" s="1" t="str">
        <f t="shared" si="11"/>
        <v xml:space="preserve"> </v>
      </c>
      <c r="AB153" s="4" t="str">
        <f t="shared" si="12"/>
        <v>FALSE</v>
      </c>
      <c r="AC153" s="4" t="b">
        <f>IF(ISNUMBER(MATCH(A153,'AEM register'!$C:$C,0)),TRUE,FALSE)</f>
        <v>0</v>
      </c>
    </row>
    <row r="154" spans="1:29" ht="14.25" customHeight="1">
      <c r="A154" s="1" t="str">
        <f>ProductCatalog!A148</f>
        <v>SM-F721BZDEXME</v>
      </c>
      <c r="B154" s="1" t="str">
        <f>VLOOKUP(A154,ProductCatalog!$A$1:$BE$181,MATCH(B$7,ProductCatalog!$A$1:$AR$1,0),0)</f>
        <v xml:space="preserve"> Galaxy Z Flip4</v>
      </c>
      <c r="C154" s="1" t="str">
        <f>VLOOKUP(A154,ProductCatalog!$A$1:$BE$181,MATCH(C$7,ProductCatalog!$A$1:$AR$1,0),0)</f>
        <v>APPROVED</v>
      </c>
      <c r="D154" s="1" t="str">
        <f>VLOOKUP(A154,ProductCatalog!$A$1:$BE$181,MATCH(D$7,ProductCatalog!$A$1:$AR$1,0),0)</f>
        <v>PDP_NOT_AVAILABLE</v>
      </c>
      <c r="E154" s="4" t="str">
        <f t="shared" si="0"/>
        <v>FALSE</v>
      </c>
      <c r="F154" s="4" t="str">
        <f t="shared" si="1"/>
        <v>FALSE</v>
      </c>
      <c r="G154" s="1" t="str">
        <f>VLOOKUP(A154,ProductCatalog!$A$1:$BE$181,MATCH(G$7,ProductCatalog!$A$1:$AR$1,0),0)</f>
        <v>SM-F721B</v>
      </c>
      <c r="H154" s="1" t="str">
        <f>VLOOKUP(A154,ProductCatalog!$A$1:$BE$181,MATCH(H$7,ProductCatalog!$A$1:$AR$1,0),0)</f>
        <v xml:space="preserve"> </v>
      </c>
      <c r="I154" s="1" t="str">
        <f>VLOOKUP(A154,ProductCatalog!$A$1:$BE$181,MATCH(I$7,ProductCatalog!$A$1:$AR$1,0),0)</f>
        <v>false</v>
      </c>
      <c r="J154" s="4" t="str">
        <f t="shared" si="2"/>
        <v>TRUE</v>
      </c>
      <c r="K154" s="1" t="str">
        <f>VLOOKUP(A154,ProductCatalog!$A$1:$BE$181,MATCH(K$7,ProductCatalog!$A$1:$AR$1,0),0)</f>
        <v>false</v>
      </c>
      <c r="L154" s="1" t="str">
        <f t="shared" si="3"/>
        <v>variant</v>
      </c>
      <c r="M154" s="1">
        <f t="shared" si="4"/>
        <v>86</v>
      </c>
      <c r="N154" s="4" t="str">
        <f t="shared" si="5"/>
        <v xml:space="preserve"> </v>
      </c>
      <c r="O154" s="1" t="str">
        <f>VLOOKUP(A154,ProductCatalog!$A$1:$BE$181,MATCH(O$7,ProductCatalog!$A$1:$AR$1,0),0)</f>
        <v>PINKGOLD</v>
      </c>
      <c r="P154" s="1" t="str">
        <f>VLOOKUP(A154,ProductCatalog!$A$1:$BE$181,MATCH(P$7,ProductCatalog!$A$1:$AR$1,0),0)</f>
        <v xml:space="preserve"> 256 GB 8GB</v>
      </c>
      <c r="Q154" s="1" t="str">
        <f t="shared" si="6"/>
        <v>SM-F721BPINKGOLD 256 GB 8GB</v>
      </c>
      <c r="R154" s="4">
        <f t="shared" si="7"/>
        <v>1</v>
      </c>
      <c r="S154" s="1" t="str">
        <f>VLOOKUP(A154,ProductCatalog!$A$1:$BE$181,MATCH(S$7,ProductCatalog!$A$1:$AR$1,0),0)</f>
        <v xml:space="preserve"> NORMAL</v>
      </c>
      <c r="T154" s="1" t="str">
        <f>VLOOKUP(A154,ProductCatalog!$A$1:$BE$181,MATCH(T$7,ProductCatalog!$A$1:$AR$1,0),0)</f>
        <v xml:space="preserve"> null</v>
      </c>
      <c r="U154" s="1" t="str">
        <f>VLOOKUP(A154,ProductCatalog!$A$1:$BE$181,MATCH(U$7,ProductCatalog!$A$1:$AR$1,0),0)</f>
        <v xml:space="preserve"> null</v>
      </c>
      <c r="V154" s="1" t="str">
        <f>VLOOKUP(A154,ProductCatalog!$A$1:$BE$181,MATCH(V$7,ProductCatalog!$A$1:$AR$1,0),0)</f>
        <v xml:space="preserve"> false</v>
      </c>
      <c r="W154" s="4" t="b">
        <f t="shared" si="8"/>
        <v>1</v>
      </c>
      <c r="X154" s="4" t="b">
        <f t="shared" si="9"/>
        <v>1</v>
      </c>
      <c r="Y154" s="4" t="b">
        <f t="shared" si="10"/>
        <v>1</v>
      </c>
      <c r="Z154" s="3" t="str">
        <f>VLOOKUP(A154,ProductCatalog!$A$1:$BE$181,MATCH(Z$7,ProductCatalog!$A$1:$AR$1,0),0)</f>
        <v xml:space="preserve"> IMEI</v>
      </c>
      <c r="AA154" s="1" t="str">
        <f t="shared" si="11"/>
        <v xml:space="preserve"> </v>
      </c>
      <c r="AB154" s="4" t="str">
        <f t="shared" si="12"/>
        <v>FALSE</v>
      </c>
      <c r="AC154" s="4" t="b">
        <f>IF(ISNUMBER(MATCH(A154,'AEM register'!$C:$C,0)),TRUE,FALSE)</f>
        <v>0</v>
      </c>
    </row>
    <row r="155" spans="1:29" ht="14.25" customHeight="1">
      <c r="A155" s="1" t="str">
        <f>ProductCatalog!A149</f>
        <v>SM-F721BZDFXME</v>
      </c>
      <c r="B155" s="1" t="str">
        <f>VLOOKUP(A155,ProductCatalog!$A$1:$BE$181,MATCH(B$7,ProductCatalog!$A$1:$AR$1,0),0)</f>
        <v xml:space="preserve"> Galaxy Z Flip4</v>
      </c>
      <c r="C155" s="1" t="str">
        <f>VLOOKUP(A155,ProductCatalog!$A$1:$BE$181,MATCH(C$7,ProductCatalog!$A$1:$AR$1,0),0)</f>
        <v>APPROVED</v>
      </c>
      <c r="D155" s="1" t="str">
        <f>VLOOKUP(A155,ProductCatalog!$A$1:$BE$181,MATCH(D$7,ProductCatalog!$A$1:$AR$1,0),0)</f>
        <v>PDP_NOT_AVAILABLE</v>
      </c>
      <c r="E155" s="4" t="str">
        <f t="shared" si="0"/>
        <v>FALSE</v>
      </c>
      <c r="F155" s="4" t="str">
        <f t="shared" si="1"/>
        <v>FALSE</v>
      </c>
      <c r="G155" s="1" t="str">
        <f>VLOOKUP(A155,ProductCatalog!$A$1:$BE$181,MATCH(G$7,ProductCatalog!$A$1:$AR$1,0),0)</f>
        <v>SM-F721B</v>
      </c>
      <c r="H155" s="1" t="str">
        <f>VLOOKUP(A155,ProductCatalog!$A$1:$BE$181,MATCH(H$7,ProductCatalog!$A$1:$AR$1,0),0)</f>
        <v xml:space="preserve"> </v>
      </c>
      <c r="I155" s="1" t="str">
        <f>VLOOKUP(A155,ProductCatalog!$A$1:$BE$181,MATCH(I$7,ProductCatalog!$A$1:$AR$1,0),0)</f>
        <v>false</v>
      </c>
      <c r="J155" s="4" t="str">
        <f t="shared" si="2"/>
        <v>TRUE</v>
      </c>
      <c r="K155" s="1" t="str">
        <f>VLOOKUP(A155,ProductCatalog!$A$1:$BE$181,MATCH(K$7,ProductCatalog!$A$1:$AR$1,0),0)</f>
        <v>false</v>
      </c>
      <c r="L155" s="1" t="str">
        <f t="shared" si="3"/>
        <v>variant</v>
      </c>
      <c r="M155" s="1">
        <f t="shared" si="4"/>
        <v>87</v>
      </c>
      <c r="N155" s="4">
        <f t="shared" si="5"/>
        <v>7</v>
      </c>
      <c r="O155" s="1" t="str">
        <f>VLOOKUP(A155,ProductCatalog!$A$1:$BE$181,MATCH(O$7,ProductCatalog!$A$1:$AR$1,0),0)</f>
        <v>PINKGOLD</v>
      </c>
      <c r="P155" s="1" t="str">
        <f>VLOOKUP(A155,ProductCatalog!$A$1:$BE$181,MATCH(P$7,ProductCatalog!$A$1:$AR$1,0),0)</f>
        <v xml:space="preserve"> 512 GB 8GB</v>
      </c>
      <c r="Q155" s="1" t="str">
        <f t="shared" si="6"/>
        <v>SM-F721BPINKGOLD 512 GB 8GB</v>
      </c>
      <c r="R155" s="4">
        <f t="shared" si="7"/>
        <v>1</v>
      </c>
      <c r="S155" s="1" t="str">
        <f>VLOOKUP(A155,ProductCatalog!$A$1:$BE$181,MATCH(S$7,ProductCatalog!$A$1:$AR$1,0),0)</f>
        <v xml:space="preserve"> NORMAL</v>
      </c>
      <c r="T155" s="1" t="str">
        <f>VLOOKUP(A155,ProductCatalog!$A$1:$BE$181,MATCH(T$7,ProductCatalog!$A$1:$AR$1,0),0)</f>
        <v xml:space="preserve"> null</v>
      </c>
      <c r="U155" s="1" t="str">
        <f>VLOOKUP(A155,ProductCatalog!$A$1:$BE$181,MATCH(U$7,ProductCatalog!$A$1:$AR$1,0),0)</f>
        <v xml:space="preserve"> null</v>
      </c>
      <c r="V155" s="1" t="str">
        <f>VLOOKUP(A155,ProductCatalog!$A$1:$BE$181,MATCH(V$7,ProductCatalog!$A$1:$AR$1,0),0)</f>
        <v xml:space="preserve"> false</v>
      </c>
      <c r="W155" s="4" t="b">
        <f t="shared" si="8"/>
        <v>1</v>
      </c>
      <c r="X155" s="4" t="b">
        <f t="shared" si="9"/>
        <v>1</v>
      </c>
      <c r="Y155" s="4" t="b">
        <f t="shared" si="10"/>
        <v>1</v>
      </c>
      <c r="Z155" s="3" t="str">
        <f>VLOOKUP(A155,ProductCatalog!$A$1:$BE$181,MATCH(Z$7,ProductCatalog!$A$1:$AR$1,0),0)</f>
        <v xml:space="preserve"> IMEI</v>
      </c>
      <c r="AA155" s="1" t="str">
        <f t="shared" si="11"/>
        <v xml:space="preserve"> </v>
      </c>
      <c r="AB155" s="4" t="str">
        <f t="shared" si="12"/>
        <v>FALSE</v>
      </c>
      <c r="AC155" s="4" t="b">
        <f>IF(ISNUMBER(MATCH(A155,'AEM register'!$C:$C,0)),TRUE,FALSE)</f>
        <v>0</v>
      </c>
    </row>
    <row r="156" spans="1:29" ht="14.25" customHeight="1">
      <c r="A156" s="1" t="str">
        <f>ProductCatalog!A150</f>
        <v>SM-F936BDRDXME</v>
      </c>
      <c r="B156" s="1" t="str">
        <f>VLOOKUP(A156,ProductCatalog!$A$1:$BE$181,MATCH(B$7,ProductCatalog!$A$1:$AR$1,0),0)</f>
        <v xml:space="preserve"> Galaxy Z Fold4 (Online Exclusive)</v>
      </c>
      <c r="C156" s="1" t="str">
        <f>VLOOKUP(A156,ProductCatalog!$A$1:$BE$181,MATCH(C$7,ProductCatalog!$A$1:$AR$1,0),0)</f>
        <v>APPROVED</v>
      </c>
      <c r="D156" s="1" t="str">
        <f>VLOOKUP(A156,ProductCatalog!$A$1:$BE$181,MATCH(D$7,ProductCatalog!$A$1:$AR$1,0),0)</f>
        <v>PDP_NOT_AVAILABLE</v>
      </c>
      <c r="E156" s="4" t="str">
        <f t="shared" si="0"/>
        <v>FALSE</v>
      </c>
      <c r="F156" s="4" t="str">
        <f t="shared" si="1"/>
        <v>FALSE</v>
      </c>
      <c r="G156" s="1" t="str">
        <f>VLOOKUP(A156,ProductCatalog!$A$1:$BE$181,MATCH(G$7,ProductCatalog!$A$1:$AR$1,0),0)</f>
        <v>SM-F936B</v>
      </c>
      <c r="H156" s="1" t="str">
        <f>VLOOKUP(A156,ProductCatalog!$A$1:$BE$181,MATCH(H$7,ProductCatalog!$A$1:$AR$1,0),0)</f>
        <v xml:space="preserve"> </v>
      </c>
      <c r="I156" s="1" t="str">
        <f>VLOOKUP(A156,ProductCatalog!$A$1:$BE$181,MATCH(I$7,ProductCatalog!$A$1:$AR$1,0),0)</f>
        <v>false</v>
      </c>
      <c r="J156" s="4" t="b">
        <f t="shared" si="2"/>
        <v>0</v>
      </c>
      <c r="K156" s="1" t="str">
        <f>VLOOKUP(A156,ProductCatalog!$A$1:$BE$181,MATCH(K$7,ProductCatalog!$A$1:$AR$1,0),0)</f>
        <v>false</v>
      </c>
      <c r="L156" s="1" t="str">
        <f t="shared" si="3"/>
        <v>variant</v>
      </c>
      <c r="M156" s="1">
        <f t="shared" si="4"/>
        <v>1</v>
      </c>
      <c r="N156" s="4" t="str">
        <f t="shared" si="5"/>
        <v xml:space="preserve"> </v>
      </c>
      <c r="O156" s="1" t="str">
        <f>VLOOKUP(A156,ProductCatalog!$A$1:$BE$181,MATCH(O$7,ProductCatalog!$A$1:$AR$1,0),0)</f>
        <v>BURGUNDY</v>
      </c>
      <c r="P156" s="1" t="str">
        <f>VLOOKUP(A156,ProductCatalog!$A$1:$BE$181,MATCH(P$7,ProductCatalog!$A$1:$AR$1,0),0)</f>
        <v xml:space="preserve"> 256 GB 12GB</v>
      </c>
      <c r="Q156" s="1" t="str">
        <f t="shared" si="6"/>
        <v>SM-F936BBURGUNDY 256 GB 12GB</v>
      </c>
      <c r="R156" s="4">
        <f t="shared" si="7"/>
        <v>1</v>
      </c>
      <c r="S156" s="1" t="str">
        <f>VLOOKUP(A156,ProductCatalog!$A$1:$BE$181,MATCH(S$7,ProductCatalog!$A$1:$AR$1,0),0)</f>
        <v xml:space="preserve"> TOP_SKU</v>
      </c>
      <c r="T156" s="1" t="str">
        <f>VLOOKUP(A156,ProductCatalog!$A$1:$BE$181,MATCH(T$7,ProductCatalog!$A$1:$AR$1,0),0)</f>
        <v xml:space="preserve"> CUSTOM</v>
      </c>
      <c r="U156" s="1" t="str">
        <f>VLOOKUP(A156,ProductCatalog!$A$1:$BE$181,MATCH(U$7,ProductCatalog!$A$1:$AR$1,0),0)</f>
        <v xml:space="preserve"> 21</v>
      </c>
      <c r="V156" s="1" t="str">
        <f>VLOOKUP(A156,ProductCatalog!$A$1:$BE$181,MATCH(V$7,ProductCatalog!$A$1:$AR$1,0),0)</f>
        <v xml:space="preserve"> false</v>
      </c>
      <c r="W156" s="4" t="b">
        <f t="shared" si="8"/>
        <v>1</v>
      </c>
      <c r="X156" s="4" t="b">
        <f t="shared" si="9"/>
        <v>1</v>
      </c>
      <c r="Y156" s="4" t="b">
        <f t="shared" si="10"/>
        <v>0</v>
      </c>
      <c r="Z156" s="3" t="str">
        <f>VLOOKUP(A156,ProductCatalog!$A$1:$BE$181,MATCH(Z$7,ProductCatalog!$A$1:$AR$1,0),0)</f>
        <v xml:space="preserve"> IMEI</v>
      </c>
      <c r="AA156" s="1" t="str">
        <f t="shared" si="11"/>
        <v xml:space="preserve"> </v>
      </c>
      <c r="AB156" s="4" t="str">
        <f t="shared" si="12"/>
        <v>FALSE</v>
      </c>
      <c r="AC156" s="4" t="b">
        <f>IF(ISNUMBER(MATCH(A156,'AEM register'!$C:$C,0)),TRUE,FALSE)</f>
        <v>0</v>
      </c>
    </row>
    <row r="157" spans="1:29" ht="14.25" customHeight="1">
      <c r="A157" s="1" t="str">
        <f>ProductCatalog!A151</f>
        <v>SM-F936BDRGXME</v>
      </c>
      <c r="B157" s="1" t="str">
        <f>VLOOKUP(A157,ProductCatalog!$A$1:$BE$181,MATCH(B$7,ProductCatalog!$A$1:$AR$1,0),0)</f>
        <v xml:space="preserve"> Galaxy Z Fold4 (Online Exclusive)</v>
      </c>
      <c r="C157" s="1" t="str">
        <f>VLOOKUP(A157,ProductCatalog!$A$1:$BE$181,MATCH(C$7,ProductCatalog!$A$1:$AR$1,0),0)</f>
        <v>APPROVED</v>
      </c>
      <c r="D157" s="1" t="str">
        <f>VLOOKUP(A157,ProductCatalog!$A$1:$BE$181,MATCH(D$7,ProductCatalog!$A$1:$AR$1,0),0)</f>
        <v>PDP_NOT_AVAILABLE</v>
      </c>
      <c r="E157" s="4" t="str">
        <f t="shared" si="0"/>
        <v>FALSE</v>
      </c>
      <c r="F157" s="4" t="str">
        <f t="shared" si="1"/>
        <v>FALSE</v>
      </c>
      <c r="G157" s="1" t="str">
        <f>VLOOKUP(A157,ProductCatalog!$A$1:$BE$181,MATCH(G$7,ProductCatalog!$A$1:$AR$1,0),0)</f>
        <v>SM-F936B</v>
      </c>
      <c r="H157" s="1" t="str">
        <f>VLOOKUP(A157,ProductCatalog!$A$1:$BE$181,MATCH(H$7,ProductCatalog!$A$1:$AR$1,0),0)</f>
        <v xml:space="preserve"> </v>
      </c>
      <c r="I157" s="1" t="str">
        <f>VLOOKUP(A157,ProductCatalog!$A$1:$BE$181,MATCH(I$7,ProductCatalog!$A$1:$AR$1,0),0)</f>
        <v>false</v>
      </c>
      <c r="J157" s="4" t="b">
        <f t="shared" si="2"/>
        <v>0</v>
      </c>
      <c r="K157" s="1" t="str">
        <f>VLOOKUP(A157,ProductCatalog!$A$1:$BE$181,MATCH(K$7,ProductCatalog!$A$1:$AR$1,0),0)</f>
        <v>false</v>
      </c>
      <c r="L157" s="1" t="str">
        <f t="shared" si="3"/>
        <v>variant</v>
      </c>
      <c r="M157" s="1">
        <f t="shared" si="4"/>
        <v>2</v>
      </c>
      <c r="N157" s="4" t="str">
        <f t="shared" si="5"/>
        <v xml:space="preserve"> </v>
      </c>
      <c r="O157" s="1" t="str">
        <f>VLOOKUP(A157,ProductCatalog!$A$1:$BE$181,MATCH(O$7,ProductCatalog!$A$1:$AR$1,0),0)</f>
        <v>BURGUNDY</v>
      </c>
      <c r="P157" s="1" t="str">
        <f>VLOOKUP(A157,ProductCatalog!$A$1:$BE$181,MATCH(P$7,ProductCatalog!$A$1:$AR$1,0),0)</f>
        <v xml:space="preserve"> 512 GB 12GB</v>
      </c>
      <c r="Q157" s="1" t="str">
        <f t="shared" si="6"/>
        <v>SM-F936BBURGUNDY 512 GB 12GB</v>
      </c>
      <c r="R157" s="4">
        <f t="shared" si="7"/>
        <v>1</v>
      </c>
      <c r="S157" s="1" t="str">
        <f>VLOOKUP(A157,ProductCatalog!$A$1:$BE$181,MATCH(S$7,ProductCatalog!$A$1:$AR$1,0),0)</f>
        <v xml:space="preserve"> TOP_SKU</v>
      </c>
      <c r="T157" s="1" t="str">
        <f>VLOOKUP(A157,ProductCatalog!$A$1:$BE$181,MATCH(T$7,ProductCatalog!$A$1:$AR$1,0),0)</f>
        <v xml:space="preserve"> CUSTOM</v>
      </c>
      <c r="U157" s="1" t="str">
        <f>VLOOKUP(A157,ProductCatalog!$A$1:$BE$181,MATCH(U$7,ProductCatalog!$A$1:$AR$1,0),0)</f>
        <v xml:space="preserve"> 21</v>
      </c>
      <c r="V157" s="1" t="str">
        <f>VLOOKUP(A157,ProductCatalog!$A$1:$BE$181,MATCH(V$7,ProductCatalog!$A$1:$AR$1,0),0)</f>
        <v xml:space="preserve"> false</v>
      </c>
      <c r="W157" s="4" t="b">
        <f t="shared" si="8"/>
        <v>1</v>
      </c>
      <c r="X157" s="4" t="b">
        <f t="shared" si="9"/>
        <v>1</v>
      </c>
      <c r="Y157" s="4" t="b">
        <f t="shared" si="10"/>
        <v>0</v>
      </c>
      <c r="Z157" s="3" t="str">
        <f>VLOOKUP(A157,ProductCatalog!$A$1:$BE$181,MATCH(Z$7,ProductCatalog!$A$1:$AR$1,0),0)</f>
        <v xml:space="preserve"> IMEI</v>
      </c>
      <c r="AA157" s="1" t="str">
        <f t="shared" si="11"/>
        <v xml:space="preserve"> </v>
      </c>
      <c r="AB157" s="4" t="str">
        <f t="shared" si="12"/>
        <v>FALSE</v>
      </c>
      <c r="AC157" s="4" t="b">
        <f>IF(ISNUMBER(MATCH(A157,'AEM register'!$C:$C,0)),TRUE,FALSE)</f>
        <v>0</v>
      </c>
    </row>
    <row r="158" spans="1:29" ht="14.25" customHeight="1">
      <c r="A158" s="1" t="str">
        <f>ProductCatalog!A152</f>
        <v>SM-F936BZADXME</v>
      </c>
      <c r="B158" s="1" t="str">
        <f>VLOOKUP(A158,ProductCatalog!$A$1:$BE$181,MATCH(B$7,ProductCatalog!$A$1:$AR$1,0),0)</f>
        <v xml:space="preserve"> Galaxy Z Fold4</v>
      </c>
      <c r="C158" s="1" t="str">
        <f>VLOOKUP(A158,ProductCatalog!$A$1:$BE$181,MATCH(C$7,ProductCatalog!$A$1:$AR$1,0),0)</f>
        <v>APPROVED</v>
      </c>
      <c r="D158" s="1" t="str">
        <f>VLOOKUP(A158,ProductCatalog!$A$1:$BE$181,MATCH(D$7,ProductCatalog!$A$1:$AR$1,0),0)</f>
        <v>PDP_NOT_AVAILABLE</v>
      </c>
      <c r="E158" s="4" t="str">
        <f t="shared" si="0"/>
        <v>FALSE</v>
      </c>
      <c r="F158" s="4" t="str">
        <f t="shared" si="1"/>
        <v>FALSE</v>
      </c>
      <c r="G158" s="1" t="str">
        <f>VLOOKUP(A158,ProductCatalog!$A$1:$BE$181,MATCH(G$7,ProductCatalog!$A$1:$AR$1,0),0)</f>
        <v>SM-F936B</v>
      </c>
      <c r="H158" s="1" t="str">
        <f>VLOOKUP(A158,ProductCatalog!$A$1:$BE$181,MATCH(H$7,ProductCatalog!$A$1:$AR$1,0),0)</f>
        <v xml:space="preserve"> </v>
      </c>
      <c r="I158" s="1" t="str">
        <f>VLOOKUP(A158,ProductCatalog!$A$1:$BE$181,MATCH(I$7,ProductCatalog!$A$1:$AR$1,0),0)</f>
        <v>false</v>
      </c>
      <c r="J158" s="4" t="str">
        <f t="shared" si="2"/>
        <v>TRUE</v>
      </c>
      <c r="K158" s="1" t="str">
        <f>VLOOKUP(A158,ProductCatalog!$A$1:$BE$181,MATCH(K$7,ProductCatalog!$A$1:$AR$1,0),0)</f>
        <v>true</v>
      </c>
      <c r="L158" s="1" t="str">
        <f t="shared" si="3"/>
        <v>main</v>
      </c>
      <c r="M158" s="1">
        <f t="shared" si="4"/>
        <v>3</v>
      </c>
      <c r="N158" s="4" t="str">
        <f t="shared" si="5"/>
        <v xml:space="preserve"> </v>
      </c>
      <c r="O158" s="1" t="str">
        <f>VLOOKUP(A158,ProductCatalog!$A$1:$BE$181,MATCH(O$7,ProductCatalog!$A$1:$AR$1,0),0)</f>
        <v>GRAYGREEN</v>
      </c>
      <c r="P158" s="1" t="str">
        <f>VLOOKUP(A158,ProductCatalog!$A$1:$BE$181,MATCH(P$7,ProductCatalog!$A$1:$AR$1,0),0)</f>
        <v xml:space="preserve"> 256 GB 12GB</v>
      </c>
      <c r="Q158" s="1" t="str">
        <f t="shared" si="6"/>
        <v>SM-F936BGRAYGREEN 256 GB 12GB</v>
      </c>
      <c r="R158" s="4">
        <f t="shared" si="7"/>
        <v>1</v>
      </c>
      <c r="S158" s="1" t="str">
        <f>VLOOKUP(A158,ProductCatalog!$A$1:$BE$181,MATCH(S$7,ProductCatalog!$A$1:$AR$1,0),0)</f>
        <v xml:space="preserve"> NORMAL</v>
      </c>
      <c r="T158" s="1" t="str">
        <f>VLOOKUP(A158,ProductCatalog!$A$1:$BE$181,MATCH(T$7,ProductCatalog!$A$1:$AR$1,0),0)</f>
        <v xml:space="preserve"> null</v>
      </c>
      <c r="U158" s="1" t="str">
        <f>VLOOKUP(A158,ProductCatalog!$A$1:$BE$181,MATCH(U$7,ProductCatalog!$A$1:$AR$1,0),0)</f>
        <v xml:space="preserve"> null</v>
      </c>
      <c r="V158" s="1" t="str">
        <f>VLOOKUP(A158,ProductCatalog!$A$1:$BE$181,MATCH(V$7,ProductCatalog!$A$1:$AR$1,0),0)</f>
        <v xml:space="preserve"> false</v>
      </c>
      <c r="W158" s="4" t="b">
        <f t="shared" si="8"/>
        <v>1</v>
      </c>
      <c r="X158" s="4" t="b">
        <f t="shared" si="9"/>
        <v>1</v>
      </c>
      <c r="Y158" s="4" t="b">
        <f t="shared" si="10"/>
        <v>1</v>
      </c>
      <c r="Z158" s="3" t="str">
        <f>VLOOKUP(A158,ProductCatalog!$A$1:$BE$181,MATCH(Z$7,ProductCatalog!$A$1:$AR$1,0),0)</f>
        <v xml:space="preserve"> IMEI</v>
      </c>
      <c r="AA158" s="1" t="str">
        <f t="shared" si="11"/>
        <v xml:space="preserve"> </v>
      </c>
      <c r="AB158" s="4" t="str">
        <f t="shared" si="12"/>
        <v>FALSE</v>
      </c>
      <c r="AC158" s="4" t="b">
        <f>IF(ISNUMBER(MATCH(A158,'AEM register'!$C:$C,0)),TRUE,FALSE)</f>
        <v>0</v>
      </c>
    </row>
    <row r="159" spans="1:29" ht="14.25" customHeight="1">
      <c r="A159" s="1" t="str">
        <f>ProductCatalog!A153</f>
        <v>SM-F936BZAGXME</v>
      </c>
      <c r="B159" s="1" t="str">
        <f>VLOOKUP(A159,ProductCatalog!$A$1:$BE$181,MATCH(B$7,ProductCatalog!$A$1:$AR$1,0),0)</f>
        <v xml:space="preserve"> Galaxy Z Fold4</v>
      </c>
      <c r="C159" s="1" t="str">
        <f>VLOOKUP(A159,ProductCatalog!$A$1:$BE$181,MATCH(C$7,ProductCatalog!$A$1:$AR$1,0),0)</f>
        <v>APPROVED</v>
      </c>
      <c r="D159" s="1" t="str">
        <f>VLOOKUP(A159,ProductCatalog!$A$1:$BE$181,MATCH(D$7,ProductCatalog!$A$1:$AR$1,0),0)</f>
        <v>PDP_NOT_AVAILABLE</v>
      </c>
      <c r="E159" s="4" t="str">
        <f t="shared" si="0"/>
        <v>FALSE</v>
      </c>
      <c r="F159" s="4" t="str">
        <f t="shared" si="1"/>
        <v>FALSE</v>
      </c>
      <c r="G159" s="1" t="str">
        <f>VLOOKUP(A159,ProductCatalog!$A$1:$BE$181,MATCH(G$7,ProductCatalog!$A$1:$AR$1,0),0)</f>
        <v>SM-F936B</v>
      </c>
      <c r="H159" s="1" t="str">
        <f>VLOOKUP(A159,ProductCatalog!$A$1:$BE$181,MATCH(H$7,ProductCatalog!$A$1:$AR$1,0),0)</f>
        <v xml:space="preserve"> </v>
      </c>
      <c r="I159" s="1" t="str">
        <f>VLOOKUP(A159,ProductCatalog!$A$1:$BE$181,MATCH(I$7,ProductCatalog!$A$1:$AR$1,0),0)</f>
        <v>false</v>
      </c>
      <c r="J159" s="4" t="str">
        <f t="shared" si="2"/>
        <v>TRUE</v>
      </c>
      <c r="K159" s="1" t="str">
        <f>VLOOKUP(A159,ProductCatalog!$A$1:$BE$181,MATCH(K$7,ProductCatalog!$A$1:$AR$1,0),0)</f>
        <v>false</v>
      </c>
      <c r="L159" s="1" t="str">
        <f t="shared" si="3"/>
        <v>variant</v>
      </c>
      <c r="M159" s="1">
        <f t="shared" si="4"/>
        <v>4</v>
      </c>
      <c r="N159" s="4" t="str">
        <f t="shared" si="5"/>
        <v xml:space="preserve"> </v>
      </c>
      <c r="O159" s="1" t="str">
        <f>VLOOKUP(A159,ProductCatalog!$A$1:$BE$181,MATCH(O$7,ProductCatalog!$A$1:$AR$1,0),0)</f>
        <v>GRAYGREEN</v>
      </c>
      <c r="P159" s="1" t="str">
        <f>VLOOKUP(A159,ProductCatalog!$A$1:$BE$181,MATCH(P$7,ProductCatalog!$A$1:$AR$1,0),0)</f>
        <v xml:space="preserve"> 512 GB 12GB</v>
      </c>
      <c r="Q159" s="1" t="str">
        <f t="shared" si="6"/>
        <v>SM-F936BGRAYGREEN 512 GB 12GB</v>
      </c>
      <c r="R159" s="4">
        <f t="shared" si="7"/>
        <v>1</v>
      </c>
      <c r="S159" s="1" t="str">
        <f>VLOOKUP(A159,ProductCatalog!$A$1:$BE$181,MATCH(S$7,ProductCatalog!$A$1:$AR$1,0),0)</f>
        <v xml:space="preserve"> NORMAL</v>
      </c>
      <c r="T159" s="1" t="str">
        <f>VLOOKUP(A159,ProductCatalog!$A$1:$BE$181,MATCH(T$7,ProductCatalog!$A$1:$AR$1,0),0)</f>
        <v xml:space="preserve"> null</v>
      </c>
      <c r="U159" s="1" t="str">
        <f>VLOOKUP(A159,ProductCatalog!$A$1:$BE$181,MATCH(U$7,ProductCatalog!$A$1:$AR$1,0),0)</f>
        <v xml:space="preserve"> null</v>
      </c>
      <c r="V159" s="1" t="str">
        <f>VLOOKUP(A159,ProductCatalog!$A$1:$BE$181,MATCH(V$7,ProductCatalog!$A$1:$AR$1,0),0)</f>
        <v xml:space="preserve"> false</v>
      </c>
      <c r="W159" s="4" t="b">
        <f t="shared" si="8"/>
        <v>1</v>
      </c>
      <c r="X159" s="4" t="b">
        <f t="shared" si="9"/>
        <v>1</v>
      </c>
      <c r="Y159" s="4" t="b">
        <f t="shared" si="10"/>
        <v>1</v>
      </c>
      <c r="Z159" s="3" t="str">
        <f>VLOOKUP(A159,ProductCatalog!$A$1:$BE$181,MATCH(Z$7,ProductCatalog!$A$1:$AR$1,0),0)</f>
        <v xml:space="preserve"> IMEI</v>
      </c>
      <c r="AA159" s="1" t="str">
        <f t="shared" si="11"/>
        <v xml:space="preserve"> </v>
      </c>
      <c r="AB159" s="4" t="str">
        <f t="shared" si="12"/>
        <v>FALSE</v>
      </c>
      <c r="AC159" s="4" t="b">
        <f>IF(ISNUMBER(MATCH(A159,'AEM register'!$C:$C,0)),TRUE,FALSE)</f>
        <v>0</v>
      </c>
    </row>
    <row r="160" spans="1:29" ht="14.25" customHeight="1">
      <c r="A160" s="1" t="str">
        <f>ProductCatalog!A154</f>
        <v>SM-F936BZAHXME</v>
      </c>
      <c r="B160" s="1" t="str">
        <f>VLOOKUP(A160,ProductCatalog!$A$1:$BE$181,MATCH(B$7,ProductCatalog!$A$1:$AR$1,0),0)</f>
        <v xml:space="preserve"> Galaxy Z Fold4</v>
      </c>
      <c r="C160" s="1" t="str">
        <f>VLOOKUP(A160,ProductCatalog!$A$1:$BE$181,MATCH(C$7,ProductCatalog!$A$1:$AR$1,0),0)</f>
        <v>APPROVED</v>
      </c>
      <c r="D160" s="1" t="str">
        <f>VLOOKUP(A160,ProductCatalog!$A$1:$BE$181,MATCH(D$7,ProductCatalog!$A$1:$AR$1,0),0)</f>
        <v>PDP_NOT_AVAILABLE</v>
      </c>
      <c r="E160" s="4" t="str">
        <f t="shared" si="0"/>
        <v>FALSE</v>
      </c>
      <c r="F160" s="4" t="str">
        <f t="shared" si="1"/>
        <v>FALSE</v>
      </c>
      <c r="G160" s="1" t="str">
        <f>VLOOKUP(A160,ProductCatalog!$A$1:$BE$181,MATCH(G$7,ProductCatalog!$A$1:$AR$1,0),0)</f>
        <v>SM-F936B</v>
      </c>
      <c r="H160" s="1" t="str">
        <f>VLOOKUP(A160,ProductCatalog!$A$1:$BE$181,MATCH(H$7,ProductCatalog!$A$1:$AR$1,0),0)</f>
        <v xml:space="preserve"> </v>
      </c>
      <c r="I160" s="1" t="str">
        <f>VLOOKUP(A160,ProductCatalog!$A$1:$BE$181,MATCH(I$7,ProductCatalog!$A$1:$AR$1,0),0)</f>
        <v>false</v>
      </c>
      <c r="J160" s="4" t="str">
        <f t="shared" si="2"/>
        <v>TRUE</v>
      </c>
      <c r="K160" s="1" t="str">
        <f>VLOOKUP(A160,ProductCatalog!$A$1:$BE$181,MATCH(K$7,ProductCatalog!$A$1:$AR$1,0),0)</f>
        <v>false</v>
      </c>
      <c r="L160" s="1" t="str">
        <f t="shared" si="3"/>
        <v>variant</v>
      </c>
      <c r="M160" s="1">
        <f t="shared" si="4"/>
        <v>5</v>
      </c>
      <c r="N160" s="4" t="str">
        <f t="shared" si="5"/>
        <v xml:space="preserve"> </v>
      </c>
      <c r="O160" s="1" t="str">
        <f>VLOOKUP(A160,ProductCatalog!$A$1:$BE$181,MATCH(O$7,ProductCatalog!$A$1:$AR$1,0),0)</f>
        <v>GRAYGREEN</v>
      </c>
      <c r="P160" s="1" t="str">
        <f>VLOOKUP(A160,ProductCatalog!$A$1:$BE$181,MATCH(P$7,ProductCatalog!$A$1:$AR$1,0),0)</f>
        <v xml:space="preserve"> 1 TB 12GB</v>
      </c>
      <c r="Q160" s="1" t="str">
        <f t="shared" si="6"/>
        <v>SM-F936BGRAYGREEN 1 TB 12GB</v>
      </c>
      <c r="R160" s="4">
        <f t="shared" si="7"/>
        <v>1</v>
      </c>
      <c r="S160" s="1" t="str">
        <f>VLOOKUP(A160,ProductCatalog!$A$1:$BE$181,MATCH(S$7,ProductCatalog!$A$1:$AR$1,0),0)</f>
        <v xml:space="preserve"> NORMAL</v>
      </c>
      <c r="T160" s="1" t="str">
        <f>VLOOKUP(A160,ProductCatalog!$A$1:$BE$181,MATCH(T$7,ProductCatalog!$A$1:$AR$1,0),0)</f>
        <v xml:space="preserve"> null</v>
      </c>
      <c r="U160" s="1" t="str">
        <f>VLOOKUP(A160,ProductCatalog!$A$1:$BE$181,MATCH(U$7,ProductCatalog!$A$1:$AR$1,0),0)</f>
        <v xml:space="preserve"> null</v>
      </c>
      <c r="V160" s="1" t="str">
        <f>VLOOKUP(A160,ProductCatalog!$A$1:$BE$181,MATCH(V$7,ProductCatalog!$A$1:$AR$1,0),0)</f>
        <v xml:space="preserve"> false</v>
      </c>
      <c r="W160" s="4" t="b">
        <f t="shared" si="8"/>
        <v>1</v>
      </c>
      <c r="X160" s="4" t="b">
        <f t="shared" si="9"/>
        <v>1</v>
      </c>
      <c r="Y160" s="4" t="b">
        <f t="shared" si="10"/>
        <v>1</v>
      </c>
      <c r="Z160" s="3" t="str">
        <f>VLOOKUP(A160,ProductCatalog!$A$1:$BE$181,MATCH(Z$7,ProductCatalog!$A$1:$AR$1,0),0)</f>
        <v xml:space="preserve"> IMEI</v>
      </c>
      <c r="AA160" s="1" t="str">
        <f t="shared" si="11"/>
        <v xml:space="preserve"> </v>
      </c>
      <c r="AB160" s="4" t="str">
        <f t="shared" si="12"/>
        <v>FALSE</v>
      </c>
      <c r="AC160" s="4" t="b">
        <f>IF(ISNUMBER(MATCH(A160,'AEM register'!$C:$C,0)),TRUE,FALSE)</f>
        <v>0</v>
      </c>
    </row>
    <row r="161" spans="1:29" ht="14.25" customHeight="1">
      <c r="A161" s="1" t="str">
        <f>ProductCatalog!A155</f>
        <v>SM-F936BZEDXME</v>
      </c>
      <c r="B161" s="1" t="str">
        <f>VLOOKUP(A161,ProductCatalog!$A$1:$BE$181,MATCH(B$7,ProductCatalog!$A$1:$AR$1,0),0)</f>
        <v xml:space="preserve"> Galaxy Z Fold4</v>
      </c>
      <c r="C161" s="1" t="str">
        <f>VLOOKUP(A161,ProductCatalog!$A$1:$BE$181,MATCH(C$7,ProductCatalog!$A$1:$AR$1,0),0)</f>
        <v>APPROVED</v>
      </c>
      <c r="D161" s="1" t="str">
        <f>VLOOKUP(A161,ProductCatalog!$A$1:$BE$181,MATCH(D$7,ProductCatalog!$A$1:$AR$1,0),0)</f>
        <v>PDP_NOT_AVAILABLE</v>
      </c>
      <c r="E161" s="4" t="str">
        <f t="shared" si="0"/>
        <v>FALSE</v>
      </c>
      <c r="F161" s="4" t="str">
        <f t="shared" si="1"/>
        <v>FALSE</v>
      </c>
      <c r="G161" s="1" t="str">
        <f>VLOOKUP(A161,ProductCatalog!$A$1:$BE$181,MATCH(G$7,ProductCatalog!$A$1:$AR$1,0),0)</f>
        <v>SM-F936B</v>
      </c>
      <c r="H161" s="1" t="str">
        <f>VLOOKUP(A161,ProductCatalog!$A$1:$BE$181,MATCH(H$7,ProductCatalog!$A$1:$AR$1,0),0)</f>
        <v xml:space="preserve"> </v>
      </c>
      <c r="I161" s="1" t="str">
        <f>VLOOKUP(A161,ProductCatalog!$A$1:$BE$181,MATCH(I$7,ProductCatalog!$A$1:$AR$1,0),0)</f>
        <v>false</v>
      </c>
      <c r="J161" s="4" t="str">
        <f t="shared" si="2"/>
        <v>TRUE</v>
      </c>
      <c r="K161" s="1" t="str">
        <f>VLOOKUP(A161,ProductCatalog!$A$1:$BE$181,MATCH(K$7,ProductCatalog!$A$1:$AR$1,0),0)</f>
        <v>false</v>
      </c>
      <c r="L161" s="1" t="str">
        <f t="shared" si="3"/>
        <v>variant</v>
      </c>
      <c r="M161" s="1">
        <f t="shared" si="4"/>
        <v>6</v>
      </c>
      <c r="N161" s="4" t="str">
        <f t="shared" si="5"/>
        <v xml:space="preserve"> </v>
      </c>
      <c r="O161" s="1" t="str">
        <f>VLOOKUP(A161,ProductCatalog!$A$1:$BE$181,MATCH(O$7,ProductCatalog!$A$1:$AR$1,0),0)</f>
        <v>BEIGE</v>
      </c>
      <c r="P161" s="1" t="str">
        <f>VLOOKUP(A161,ProductCatalog!$A$1:$BE$181,MATCH(P$7,ProductCatalog!$A$1:$AR$1,0),0)</f>
        <v xml:space="preserve"> 256 GB 12GB</v>
      </c>
      <c r="Q161" s="1" t="str">
        <f t="shared" si="6"/>
        <v>SM-F936BBEIGE 256 GB 12GB</v>
      </c>
      <c r="R161" s="4">
        <f t="shared" si="7"/>
        <v>1</v>
      </c>
      <c r="S161" s="1" t="str">
        <f>VLOOKUP(A161,ProductCatalog!$A$1:$BE$181,MATCH(S$7,ProductCatalog!$A$1:$AR$1,0),0)</f>
        <v xml:space="preserve"> NORMAL</v>
      </c>
      <c r="T161" s="1" t="str">
        <f>VLOOKUP(A161,ProductCatalog!$A$1:$BE$181,MATCH(T$7,ProductCatalog!$A$1:$AR$1,0),0)</f>
        <v xml:space="preserve"> null</v>
      </c>
      <c r="U161" s="1" t="str">
        <f>VLOOKUP(A161,ProductCatalog!$A$1:$BE$181,MATCH(U$7,ProductCatalog!$A$1:$AR$1,0),0)</f>
        <v xml:space="preserve"> null</v>
      </c>
      <c r="V161" s="1" t="str">
        <f>VLOOKUP(A161,ProductCatalog!$A$1:$BE$181,MATCH(V$7,ProductCatalog!$A$1:$AR$1,0),0)</f>
        <v xml:space="preserve"> false</v>
      </c>
      <c r="W161" s="4" t="b">
        <f t="shared" si="8"/>
        <v>1</v>
      </c>
      <c r="X161" s="4" t="b">
        <f t="shared" si="9"/>
        <v>1</v>
      </c>
      <c r="Y161" s="4" t="b">
        <f t="shared" si="10"/>
        <v>1</v>
      </c>
      <c r="Z161" s="3" t="str">
        <f>VLOOKUP(A161,ProductCatalog!$A$1:$BE$181,MATCH(Z$7,ProductCatalog!$A$1:$AR$1,0),0)</f>
        <v xml:space="preserve"> IMEI</v>
      </c>
      <c r="AA161" s="1" t="str">
        <f t="shared" si="11"/>
        <v xml:space="preserve"> </v>
      </c>
      <c r="AB161" s="4" t="str">
        <f t="shared" si="12"/>
        <v>FALSE</v>
      </c>
      <c r="AC161" s="4" t="b">
        <f>IF(ISNUMBER(MATCH(A161,'AEM register'!$C:$C,0)),TRUE,FALSE)</f>
        <v>0</v>
      </c>
    </row>
    <row r="162" spans="1:29" ht="14.25" customHeight="1">
      <c r="A162" s="1" t="str">
        <f>ProductCatalog!A156</f>
        <v>SM-F936BZEGXME</v>
      </c>
      <c r="B162" s="1" t="str">
        <f>VLOOKUP(A162,ProductCatalog!$A$1:$BE$181,MATCH(B$7,ProductCatalog!$A$1:$AR$1,0),0)</f>
        <v xml:space="preserve"> Galaxy Z Fold4</v>
      </c>
      <c r="C162" s="1" t="str">
        <f>VLOOKUP(A162,ProductCatalog!$A$1:$BE$181,MATCH(C$7,ProductCatalog!$A$1:$AR$1,0),0)</f>
        <v>APPROVED</v>
      </c>
      <c r="D162" s="1" t="str">
        <f>VLOOKUP(A162,ProductCatalog!$A$1:$BE$181,MATCH(D$7,ProductCatalog!$A$1:$AR$1,0),0)</f>
        <v>PDP_NOT_AVAILABLE</v>
      </c>
      <c r="E162" s="4" t="str">
        <f t="shared" si="0"/>
        <v>FALSE</v>
      </c>
      <c r="F162" s="4" t="str">
        <f t="shared" si="1"/>
        <v>FALSE</v>
      </c>
      <c r="G162" s="1" t="str">
        <f>VLOOKUP(A162,ProductCatalog!$A$1:$BE$181,MATCH(G$7,ProductCatalog!$A$1:$AR$1,0),0)</f>
        <v>SM-F936B</v>
      </c>
      <c r="H162" s="1" t="str">
        <f>VLOOKUP(A162,ProductCatalog!$A$1:$BE$181,MATCH(H$7,ProductCatalog!$A$1:$AR$1,0),0)</f>
        <v xml:space="preserve"> </v>
      </c>
      <c r="I162" s="1" t="str">
        <f>VLOOKUP(A162,ProductCatalog!$A$1:$BE$181,MATCH(I$7,ProductCatalog!$A$1:$AR$1,0),0)</f>
        <v>false</v>
      </c>
      <c r="J162" s="4" t="str">
        <f t="shared" si="2"/>
        <v>TRUE</v>
      </c>
      <c r="K162" s="1" t="str">
        <f>VLOOKUP(A162,ProductCatalog!$A$1:$BE$181,MATCH(K$7,ProductCatalog!$A$1:$AR$1,0),0)</f>
        <v>false</v>
      </c>
      <c r="L162" s="1" t="str">
        <f t="shared" si="3"/>
        <v>variant</v>
      </c>
      <c r="M162" s="1">
        <f t="shared" si="4"/>
        <v>7</v>
      </c>
      <c r="N162" s="4" t="str">
        <f t="shared" si="5"/>
        <v xml:space="preserve"> </v>
      </c>
      <c r="O162" s="1" t="str">
        <f>VLOOKUP(A162,ProductCatalog!$A$1:$BE$181,MATCH(O$7,ProductCatalog!$A$1:$AR$1,0),0)</f>
        <v>BEIGE</v>
      </c>
      <c r="P162" s="1" t="str">
        <f>VLOOKUP(A162,ProductCatalog!$A$1:$BE$181,MATCH(P$7,ProductCatalog!$A$1:$AR$1,0),0)</f>
        <v xml:space="preserve"> 512 GB 12GB</v>
      </c>
      <c r="Q162" s="1" t="str">
        <f t="shared" si="6"/>
        <v>SM-F936BBEIGE 512 GB 12GB</v>
      </c>
      <c r="R162" s="4">
        <f t="shared" si="7"/>
        <v>1</v>
      </c>
      <c r="S162" s="1" t="str">
        <f>VLOOKUP(A162,ProductCatalog!$A$1:$BE$181,MATCH(S$7,ProductCatalog!$A$1:$AR$1,0),0)</f>
        <v xml:space="preserve"> NORMAL</v>
      </c>
      <c r="T162" s="1" t="str">
        <f>VLOOKUP(A162,ProductCatalog!$A$1:$BE$181,MATCH(T$7,ProductCatalog!$A$1:$AR$1,0),0)</f>
        <v xml:space="preserve"> null</v>
      </c>
      <c r="U162" s="1" t="str">
        <f>VLOOKUP(A162,ProductCatalog!$A$1:$BE$181,MATCH(U$7,ProductCatalog!$A$1:$AR$1,0),0)</f>
        <v xml:space="preserve"> null</v>
      </c>
      <c r="V162" s="1" t="str">
        <f>VLOOKUP(A162,ProductCatalog!$A$1:$BE$181,MATCH(V$7,ProductCatalog!$A$1:$AR$1,0),0)</f>
        <v xml:space="preserve"> false</v>
      </c>
      <c r="W162" s="4" t="b">
        <f t="shared" si="8"/>
        <v>1</v>
      </c>
      <c r="X162" s="4" t="b">
        <f t="shared" si="9"/>
        <v>1</v>
      </c>
      <c r="Y162" s="4" t="b">
        <f t="shared" si="10"/>
        <v>1</v>
      </c>
      <c r="Z162" s="3" t="str">
        <f>VLOOKUP(A162,ProductCatalog!$A$1:$BE$181,MATCH(Z$7,ProductCatalog!$A$1:$AR$1,0),0)</f>
        <v xml:space="preserve"> IMEI</v>
      </c>
      <c r="AA162" s="1" t="str">
        <f t="shared" si="11"/>
        <v xml:space="preserve"> </v>
      </c>
      <c r="AB162" s="4" t="str">
        <f t="shared" si="12"/>
        <v>FALSE</v>
      </c>
      <c r="AC162" s="4" t="b">
        <f>IF(ISNUMBER(MATCH(A162,'AEM register'!$C:$C,0)),TRUE,FALSE)</f>
        <v>0</v>
      </c>
    </row>
    <row r="163" spans="1:29" ht="14.25" customHeight="1">
      <c r="A163" s="1" t="str">
        <f>ProductCatalog!A157</f>
        <v>SM-F936BZEHXME</v>
      </c>
      <c r="B163" s="1" t="str">
        <f>VLOOKUP(A163,ProductCatalog!$A$1:$BE$181,MATCH(B$7,ProductCatalog!$A$1:$AR$1,0),0)</f>
        <v xml:space="preserve"> Galaxy Z Fold4</v>
      </c>
      <c r="C163" s="1" t="str">
        <f>VLOOKUP(A163,ProductCatalog!$A$1:$BE$181,MATCH(C$7,ProductCatalog!$A$1:$AR$1,0),0)</f>
        <v>APPROVED</v>
      </c>
      <c r="D163" s="1" t="str">
        <f>VLOOKUP(A163,ProductCatalog!$A$1:$BE$181,MATCH(D$7,ProductCatalog!$A$1:$AR$1,0),0)</f>
        <v>PDP_NOT_AVAILABLE</v>
      </c>
      <c r="E163" s="4" t="str">
        <f t="shared" si="0"/>
        <v>FALSE</v>
      </c>
      <c r="F163" s="4" t="str">
        <f t="shared" si="1"/>
        <v>FALSE</v>
      </c>
      <c r="G163" s="1" t="str">
        <f>VLOOKUP(A163,ProductCatalog!$A$1:$BE$181,MATCH(G$7,ProductCatalog!$A$1:$AR$1,0),0)</f>
        <v>SM-F936B</v>
      </c>
      <c r="H163" s="1" t="str">
        <f>VLOOKUP(A163,ProductCatalog!$A$1:$BE$181,MATCH(H$7,ProductCatalog!$A$1:$AR$1,0),0)</f>
        <v xml:space="preserve"> </v>
      </c>
      <c r="I163" s="1" t="str">
        <f>VLOOKUP(A163,ProductCatalog!$A$1:$BE$181,MATCH(I$7,ProductCatalog!$A$1:$AR$1,0),0)</f>
        <v>false</v>
      </c>
      <c r="J163" s="4" t="str">
        <f t="shared" si="2"/>
        <v>TRUE</v>
      </c>
      <c r="K163" s="1" t="str">
        <f>VLOOKUP(A163,ProductCatalog!$A$1:$BE$181,MATCH(K$7,ProductCatalog!$A$1:$AR$1,0),0)</f>
        <v>false</v>
      </c>
      <c r="L163" s="1" t="str">
        <f t="shared" si="3"/>
        <v>variant</v>
      </c>
      <c r="M163" s="1">
        <f t="shared" si="4"/>
        <v>8</v>
      </c>
      <c r="N163" s="4" t="str">
        <f t="shared" si="5"/>
        <v xml:space="preserve"> </v>
      </c>
      <c r="O163" s="1" t="str">
        <f>VLOOKUP(A163,ProductCatalog!$A$1:$BE$181,MATCH(O$7,ProductCatalog!$A$1:$AR$1,0),0)</f>
        <v>BEIGE</v>
      </c>
      <c r="P163" s="1" t="str">
        <f>VLOOKUP(A163,ProductCatalog!$A$1:$BE$181,MATCH(P$7,ProductCatalog!$A$1:$AR$1,0),0)</f>
        <v xml:space="preserve"> 1 TB 12GB</v>
      </c>
      <c r="Q163" s="1" t="str">
        <f t="shared" si="6"/>
        <v>SM-F936BBEIGE 1 TB 12GB</v>
      </c>
      <c r="R163" s="4">
        <f t="shared" si="7"/>
        <v>1</v>
      </c>
      <c r="S163" s="1" t="str">
        <f>VLOOKUP(A163,ProductCatalog!$A$1:$BE$181,MATCH(S$7,ProductCatalog!$A$1:$AR$1,0),0)</f>
        <v xml:space="preserve"> NORMAL</v>
      </c>
      <c r="T163" s="1" t="str">
        <f>VLOOKUP(A163,ProductCatalog!$A$1:$BE$181,MATCH(T$7,ProductCatalog!$A$1:$AR$1,0),0)</f>
        <v xml:space="preserve"> null</v>
      </c>
      <c r="U163" s="1" t="str">
        <f>VLOOKUP(A163,ProductCatalog!$A$1:$BE$181,MATCH(U$7,ProductCatalog!$A$1:$AR$1,0),0)</f>
        <v xml:space="preserve"> null</v>
      </c>
      <c r="V163" s="1" t="str">
        <f>VLOOKUP(A163,ProductCatalog!$A$1:$BE$181,MATCH(V$7,ProductCatalog!$A$1:$AR$1,0),0)</f>
        <v xml:space="preserve"> false</v>
      </c>
      <c r="W163" s="4" t="b">
        <f t="shared" si="8"/>
        <v>1</v>
      </c>
      <c r="X163" s="4" t="b">
        <f t="shared" si="9"/>
        <v>1</v>
      </c>
      <c r="Y163" s="4" t="b">
        <f t="shared" si="10"/>
        <v>1</v>
      </c>
      <c r="Z163" s="3" t="str">
        <f>VLOOKUP(A163,ProductCatalog!$A$1:$BE$181,MATCH(Z$7,ProductCatalog!$A$1:$AR$1,0),0)</f>
        <v xml:space="preserve"> IMEI</v>
      </c>
      <c r="AA163" s="1" t="str">
        <f t="shared" si="11"/>
        <v xml:space="preserve"> </v>
      </c>
      <c r="AB163" s="4" t="str">
        <f t="shared" si="12"/>
        <v>FALSE</v>
      </c>
      <c r="AC163" s="4" t="b">
        <f>IF(ISNUMBER(MATCH(A163,'AEM register'!$C:$C,0)),TRUE,FALSE)</f>
        <v>0</v>
      </c>
    </row>
    <row r="164" spans="1:29" ht="14.25" customHeight="1">
      <c r="A164" s="1" t="str">
        <f>ProductCatalog!A158</f>
        <v>SM-F936BZKDXME</v>
      </c>
      <c r="B164" s="1" t="str">
        <f>VLOOKUP(A164,ProductCatalog!$A$1:$BE$181,MATCH(B$7,ProductCatalog!$A$1:$AR$1,0),0)</f>
        <v xml:space="preserve"> Galaxy Z Fold4</v>
      </c>
      <c r="C164" s="1" t="str">
        <f>VLOOKUP(A164,ProductCatalog!$A$1:$BE$181,MATCH(C$7,ProductCatalog!$A$1:$AR$1,0),0)</f>
        <v>APPROVED</v>
      </c>
      <c r="D164" s="1" t="str">
        <f>VLOOKUP(A164,ProductCatalog!$A$1:$BE$181,MATCH(D$7,ProductCatalog!$A$1:$AR$1,0),0)</f>
        <v>PDP_NOT_AVAILABLE</v>
      </c>
      <c r="E164" s="4" t="str">
        <f t="shared" si="0"/>
        <v>FALSE</v>
      </c>
      <c r="F164" s="4" t="str">
        <f t="shared" si="1"/>
        <v>FALSE</v>
      </c>
      <c r="G164" s="1" t="str">
        <f>VLOOKUP(A164,ProductCatalog!$A$1:$BE$181,MATCH(G$7,ProductCatalog!$A$1:$AR$1,0),0)</f>
        <v>SM-F936B</v>
      </c>
      <c r="H164" s="1" t="str">
        <f>VLOOKUP(A164,ProductCatalog!$A$1:$BE$181,MATCH(H$7,ProductCatalog!$A$1:$AR$1,0),0)</f>
        <v xml:space="preserve"> </v>
      </c>
      <c r="I164" s="1" t="str">
        <f>VLOOKUP(A164,ProductCatalog!$A$1:$BE$181,MATCH(I$7,ProductCatalog!$A$1:$AR$1,0),0)</f>
        <v>false</v>
      </c>
      <c r="J164" s="4" t="str">
        <f t="shared" si="2"/>
        <v>TRUE</v>
      </c>
      <c r="K164" s="1" t="str">
        <f>VLOOKUP(A164,ProductCatalog!$A$1:$BE$181,MATCH(K$7,ProductCatalog!$A$1:$AR$1,0),0)</f>
        <v>false</v>
      </c>
      <c r="L164" s="1" t="str">
        <f t="shared" si="3"/>
        <v>variant</v>
      </c>
      <c r="M164" s="1">
        <f t="shared" si="4"/>
        <v>9</v>
      </c>
      <c r="N164" s="4" t="str">
        <f t="shared" si="5"/>
        <v xml:space="preserve"> </v>
      </c>
      <c r="O164" s="1" t="str">
        <f>VLOOKUP(A164,ProductCatalog!$A$1:$BE$181,MATCH(O$7,ProductCatalog!$A$1:$AR$1,0),0)</f>
        <v>PHANTOMBLACK</v>
      </c>
      <c r="P164" s="1" t="str">
        <f>VLOOKUP(A164,ProductCatalog!$A$1:$BE$181,MATCH(P$7,ProductCatalog!$A$1:$AR$1,0),0)</f>
        <v xml:space="preserve"> 256 GB 12GB</v>
      </c>
      <c r="Q164" s="1" t="str">
        <f t="shared" si="6"/>
        <v>SM-F936BPHANTOMBLACK 256 GB 12GB</v>
      </c>
      <c r="R164" s="4">
        <f t="shared" si="7"/>
        <v>1</v>
      </c>
      <c r="S164" s="1" t="str">
        <f>VLOOKUP(A164,ProductCatalog!$A$1:$BE$181,MATCH(S$7,ProductCatalog!$A$1:$AR$1,0),0)</f>
        <v xml:space="preserve"> NORMAL</v>
      </c>
      <c r="T164" s="1" t="str">
        <f>VLOOKUP(A164,ProductCatalog!$A$1:$BE$181,MATCH(T$7,ProductCatalog!$A$1:$AR$1,0),0)</f>
        <v xml:space="preserve"> null</v>
      </c>
      <c r="U164" s="1" t="str">
        <f>VLOOKUP(A164,ProductCatalog!$A$1:$BE$181,MATCH(U$7,ProductCatalog!$A$1:$AR$1,0),0)</f>
        <v xml:space="preserve"> null</v>
      </c>
      <c r="V164" s="1" t="str">
        <f>VLOOKUP(A164,ProductCatalog!$A$1:$BE$181,MATCH(V$7,ProductCatalog!$A$1:$AR$1,0),0)</f>
        <v xml:space="preserve"> false</v>
      </c>
      <c r="W164" s="4" t="b">
        <f t="shared" si="8"/>
        <v>1</v>
      </c>
      <c r="X164" s="4" t="b">
        <f t="shared" si="9"/>
        <v>1</v>
      </c>
      <c r="Y164" s="4" t="b">
        <f t="shared" si="10"/>
        <v>1</v>
      </c>
      <c r="Z164" s="3" t="str">
        <f>VLOOKUP(A164,ProductCatalog!$A$1:$BE$181,MATCH(Z$7,ProductCatalog!$A$1:$AR$1,0),0)</f>
        <v xml:space="preserve"> IMEI</v>
      </c>
      <c r="AA164" s="1" t="str">
        <f t="shared" si="11"/>
        <v xml:space="preserve"> </v>
      </c>
      <c r="AB164" s="4" t="str">
        <f t="shared" si="12"/>
        <v>FALSE</v>
      </c>
      <c r="AC164" s="4" t="b">
        <f>IF(ISNUMBER(MATCH(A164,'AEM register'!$C:$C,0)),TRUE,FALSE)</f>
        <v>0</v>
      </c>
    </row>
    <row r="165" spans="1:29" ht="14.25" customHeight="1">
      <c r="A165" s="1" t="str">
        <f>ProductCatalog!A159</f>
        <v>SM-F936BZKGXME</v>
      </c>
      <c r="B165" s="1" t="str">
        <f>VLOOKUP(A165,ProductCatalog!$A$1:$BE$181,MATCH(B$7,ProductCatalog!$A$1:$AR$1,0),0)</f>
        <v xml:space="preserve"> Galaxy Z Fold4</v>
      </c>
      <c r="C165" s="1" t="str">
        <f>VLOOKUP(A165,ProductCatalog!$A$1:$BE$181,MATCH(C$7,ProductCatalog!$A$1:$AR$1,0),0)</f>
        <v>APPROVED</v>
      </c>
      <c r="D165" s="1" t="str">
        <f>VLOOKUP(A165,ProductCatalog!$A$1:$BE$181,MATCH(D$7,ProductCatalog!$A$1:$AR$1,0),0)</f>
        <v>PDP_NOT_AVAILABLE</v>
      </c>
      <c r="E165" s="4" t="str">
        <f t="shared" si="0"/>
        <v>FALSE</v>
      </c>
      <c r="F165" s="4" t="str">
        <f t="shared" si="1"/>
        <v>FALSE</v>
      </c>
      <c r="G165" s="1" t="str">
        <f>VLOOKUP(A165,ProductCatalog!$A$1:$BE$181,MATCH(G$7,ProductCatalog!$A$1:$AR$1,0),0)</f>
        <v>SM-F936B</v>
      </c>
      <c r="H165" s="1" t="str">
        <f>VLOOKUP(A165,ProductCatalog!$A$1:$BE$181,MATCH(H$7,ProductCatalog!$A$1:$AR$1,0),0)</f>
        <v xml:space="preserve"> </v>
      </c>
      <c r="I165" s="1" t="str">
        <f>VLOOKUP(A165,ProductCatalog!$A$1:$BE$181,MATCH(I$7,ProductCatalog!$A$1:$AR$1,0),0)</f>
        <v>false</v>
      </c>
      <c r="J165" s="4" t="str">
        <f t="shared" si="2"/>
        <v>TRUE</v>
      </c>
      <c r="K165" s="1" t="str">
        <f>VLOOKUP(A165,ProductCatalog!$A$1:$BE$181,MATCH(K$7,ProductCatalog!$A$1:$AR$1,0),0)</f>
        <v>false</v>
      </c>
      <c r="L165" s="1" t="str">
        <f t="shared" si="3"/>
        <v>variant</v>
      </c>
      <c r="M165" s="1">
        <f t="shared" si="4"/>
        <v>10</v>
      </c>
      <c r="N165" s="4" t="str">
        <f t="shared" si="5"/>
        <v xml:space="preserve"> </v>
      </c>
      <c r="O165" s="1" t="str">
        <f>VLOOKUP(A165,ProductCatalog!$A$1:$BE$181,MATCH(O$7,ProductCatalog!$A$1:$AR$1,0),0)</f>
        <v>PHANTOMBLACK</v>
      </c>
      <c r="P165" s="1" t="str">
        <f>VLOOKUP(A165,ProductCatalog!$A$1:$BE$181,MATCH(P$7,ProductCatalog!$A$1:$AR$1,0),0)</f>
        <v xml:space="preserve"> 512 GB 12GB</v>
      </c>
      <c r="Q165" s="1" t="str">
        <f t="shared" si="6"/>
        <v>SM-F936BPHANTOMBLACK 512 GB 12GB</v>
      </c>
      <c r="R165" s="4">
        <f t="shared" si="7"/>
        <v>1</v>
      </c>
      <c r="S165" s="1" t="str">
        <f>VLOOKUP(A165,ProductCatalog!$A$1:$BE$181,MATCH(S$7,ProductCatalog!$A$1:$AR$1,0),0)</f>
        <v xml:space="preserve"> NORMAL</v>
      </c>
      <c r="T165" s="1" t="str">
        <f>VLOOKUP(A165,ProductCatalog!$A$1:$BE$181,MATCH(T$7,ProductCatalog!$A$1:$AR$1,0),0)</f>
        <v xml:space="preserve"> null</v>
      </c>
      <c r="U165" s="1" t="str">
        <f>VLOOKUP(A165,ProductCatalog!$A$1:$BE$181,MATCH(U$7,ProductCatalog!$A$1:$AR$1,0),0)</f>
        <v xml:space="preserve"> null</v>
      </c>
      <c r="V165" s="1" t="str">
        <f>VLOOKUP(A165,ProductCatalog!$A$1:$BE$181,MATCH(V$7,ProductCatalog!$A$1:$AR$1,0),0)</f>
        <v xml:space="preserve"> false</v>
      </c>
      <c r="W165" s="4" t="b">
        <f t="shared" si="8"/>
        <v>1</v>
      </c>
      <c r="X165" s="4" t="b">
        <f t="shared" si="9"/>
        <v>1</v>
      </c>
      <c r="Y165" s="4" t="b">
        <f t="shared" si="10"/>
        <v>1</v>
      </c>
      <c r="Z165" s="3" t="str">
        <f>VLOOKUP(A165,ProductCatalog!$A$1:$BE$181,MATCH(Z$7,ProductCatalog!$A$1:$AR$1,0),0)</f>
        <v xml:space="preserve"> IMEI</v>
      </c>
      <c r="AA165" s="1" t="str">
        <f t="shared" si="11"/>
        <v xml:space="preserve"> </v>
      </c>
      <c r="AB165" s="4" t="str">
        <f t="shared" si="12"/>
        <v>FALSE</v>
      </c>
      <c r="AC165" s="4" t="b">
        <f>IF(ISNUMBER(MATCH(A165,'AEM register'!$C:$C,0)),TRUE,FALSE)</f>
        <v>0</v>
      </c>
    </row>
    <row r="166" spans="1:29" ht="14.25" customHeight="1">
      <c r="A166" s="1" t="str">
        <f>ProductCatalog!A160</f>
        <v>SM-F936BZKHXME</v>
      </c>
      <c r="B166" s="1" t="str">
        <f>VLOOKUP(A166,ProductCatalog!$A$1:$BE$181,MATCH(B$7,ProductCatalog!$A$1:$AR$1,0),0)</f>
        <v xml:space="preserve"> Galaxy Z Fold4</v>
      </c>
      <c r="C166" s="1" t="str">
        <f>VLOOKUP(A166,ProductCatalog!$A$1:$BE$181,MATCH(C$7,ProductCatalog!$A$1:$AR$1,0),0)</f>
        <v>APPROVED</v>
      </c>
      <c r="D166" s="1" t="str">
        <f>VLOOKUP(A166,ProductCatalog!$A$1:$BE$181,MATCH(D$7,ProductCatalog!$A$1:$AR$1,0),0)</f>
        <v>PDP_NOT_AVAILABLE</v>
      </c>
      <c r="E166" s="4" t="str">
        <f t="shared" si="0"/>
        <v>FALSE</v>
      </c>
      <c r="F166" s="4" t="str">
        <f t="shared" si="1"/>
        <v>FALSE</v>
      </c>
      <c r="G166" s="1" t="str">
        <f>VLOOKUP(A166,ProductCatalog!$A$1:$BE$181,MATCH(G$7,ProductCatalog!$A$1:$AR$1,0),0)</f>
        <v>SM-F936B</v>
      </c>
      <c r="H166" s="1" t="str">
        <f>VLOOKUP(A166,ProductCatalog!$A$1:$BE$181,MATCH(H$7,ProductCatalog!$A$1:$AR$1,0),0)</f>
        <v xml:space="preserve"> </v>
      </c>
      <c r="I166" s="1" t="str">
        <f>VLOOKUP(A166,ProductCatalog!$A$1:$BE$181,MATCH(I$7,ProductCatalog!$A$1:$AR$1,0),0)</f>
        <v>false</v>
      </c>
      <c r="J166" s="4" t="str">
        <f t="shared" si="2"/>
        <v>TRUE</v>
      </c>
      <c r="K166" s="1" t="str">
        <f>VLOOKUP(A166,ProductCatalog!$A$1:$BE$181,MATCH(K$7,ProductCatalog!$A$1:$AR$1,0),0)</f>
        <v>false</v>
      </c>
      <c r="L166" s="1" t="str">
        <f t="shared" si="3"/>
        <v>variant</v>
      </c>
      <c r="M166" s="1">
        <f t="shared" si="4"/>
        <v>11</v>
      </c>
      <c r="N166" s="4">
        <f t="shared" si="5"/>
        <v>1</v>
      </c>
      <c r="O166" s="1" t="str">
        <f>VLOOKUP(A166,ProductCatalog!$A$1:$BE$181,MATCH(O$7,ProductCatalog!$A$1:$AR$1,0),0)</f>
        <v>PHANTOMBLACK</v>
      </c>
      <c r="P166" s="1" t="str">
        <f>VLOOKUP(A166,ProductCatalog!$A$1:$BE$181,MATCH(P$7,ProductCatalog!$A$1:$AR$1,0),0)</f>
        <v xml:space="preserve"> 1 TB 12GB</v>
      </c>
      <c r="Q166" s="1" t="str">
        <f t="shared" si="6"/>
        <v>SM-F936BPHANTOMBLACK 1 TB 12GB</v>
      </c>
      <c r="R166" s="4">
        <f t="shared" si="7"/>
        <v>1</v>
      </c>
      <c r="S166" s="1" t="str">
        <f>VLOOKUP(A166,ProductCatalog!$A$1:$BE$181,MATCH(S$7,ProductCatalog!$A$1:$AR$1,0),0)</f>
        <v xml:space="preserve"> NORMAL</v>
      </c>
      <c r="T166" s="1" t="str">
        <f>VLOOKUP(A166,ProductCatalog!$A$1:$BE$181,MATCH(T$7,ProductCatalog!$A$1:$AR$1,0),0)</f>
        <v xml:space="preserve"> null</v>
      </c>
      <c r="U166" s="1" t="str">
        <f>VLOOKUP(A166,ProductCatalog!$A$1:$BE$181,MATCH(U$7,ProductCatalog!$A$1:$AR$1,0),0)</f>
        <v xml:space="preserve"> null</v>
      </c>
      <c r="V166" s="1" t="str">
        <f>VLOOKUP(A166,ProductCatalog!$A$1:$BE$181,MATCH(V$7,ProductCatalog!$A$1:$AR$1,0),0)</f>
        <v xml:space="preserve"> false</v>
      </c>
      <c r="W166" s="4" t="b">
        <f t="shared" si="8"/>
        <v>1</v>
      </c>
      <c r="X166" s="4" t="b">
        <f t="shared" si="9"/>
        <v>1</v>
      </c>
      <c r="Y166" s="4" t="b">
        <f t="shared" si="10"/>
        <v>1</v>
      </c>
      <c r="Z166" s="3" t="str">
        <f>VLOOKUP(A166,ProductCatalog!$A$1:$BE$181,MATCH(Z$7,ProductCatalog!$A$1:$AR$1,0),0)</f>
        <v xml:space="preserve"> IMEI</v>
      </c>
      <c r="AA166" s="1" t="str">
        <f t="shared" si="11"/>
        <v xml:space="preserve"> </v>
      </c>
      <c r="AB166" s="4" t="str">
        <f t="shared" si="12"/>
        <v>FALSE</v>
      </c>
      <c r="AC166" s="4" t="b">
        <f>IF(ISNUMBER(MATCH(A166,'AEM register'!$C:$C,0)),TRUE,FALSE)</f>
        <v>0</v>
      </c>
    </row>
    <row r="167" spans="1:29" ht="14.25" customHeight="1">
      <c r="A167" s="1" t="str">
        <f>ProductCatalog!A161</f>
        <v>SM-R510NLVAXME</v>
      </c>
      <c r="B167" s="1" t="str">
        <f>VLOOKUP(A167,ProductCatalog!$A$1:$BE$181,MATCH(B$7,ProductCatalog!$A$1:$AR$1,0),0)</f>
        <v xml:space="preserve"> Galaxy Buds2 Pro</v>
      </c>
      <c r="C167" s="1" t="str">
        <f>VLOOKUP(A167,ProductCatalog!$A$1:$BE$181,MATCH(C$7,ProductCatalog!$A$1:$AR$1,0),0)</f>
        <v>APPROVED</v>
      </c>
      <c r="D167" s="1" t="str">
        <f>VLOOKUP(A167,ProductCatalog!$A$1:$BE$181,MATCH(D$7,ProductCatalog!$A$1:$AR$1,0),0)</f>
        <v>PDP_NOT_AVAILABLE</v>
      </c>
      <c r="E167" s="4" t="str">
        <f t="shared" si="0"/>
        <v>FALSE</v>
      </c>
      <c r="F167" s="4" t="str">
        <f t="shared" si="1"/>
        <v>FALSE</v>
      </c>
      <c r="G167" s="1" t="str">
        <f>VLOOKUP(A167,ProductCatalog!$A$1:$BE$181,MATCH(G$7,ProductCatalog!$A$1:$AR$1,0),0)</f>
        <v>SM-R510N</v>
      </c>
      <c r="H167" s="1" t="str">
        <f>VLOOKUP(A167,ProductCatalog!$A$1:$BE$181,MATCH(H$7,ProductCatalog!$A$1:$AR$1,0),0)</f>
        <v>AEM_WEARABLES</v>
      </c>
      <c r="I167" s="1" t="str">
        <f>VLOOKUP(A167,ProductCatalog!$A$1:$BE$181,MATCH(I$7,ProductCatalog!$A$1:$AR$1,0),0)</f>
        <v>false</v>
      </c>
      <c r="J167" s="4" t="str">
        <f t="shared" si="2"/>
        <v>TRUE</v>
      </c>
      <c r="K167" s="1" t="str">
        <f>VLOOKUP(A167,ProductCatalog!$A$1:$BE$181,MATCH(K$7,ProductCatalog!$A$1:$AR$1,0),0)</f>
        <v>true</v>
      </c>
      <c r="L167" s="1" t="str">
        <f t="shared" si="3"/>
        <v>main</v>
      </c>
      <c r="M167" s="1">
        <f t="shared" si="4"/>
        <v>1</v>
      </c>
      <c r="N167" s="4" t="str">
        <f t="shared" si="5"/>
        <v xml:space="preserve"> </v>
      </c>
      <c r="O167" s="1" t="str">
        <f>VLOOKUP(A167,ProductCatalog!$A$1:$BE$181,MATCH(O$7,ProductCatalog!$A$1:$AR$1,0),0)</f>
        <v>BORAPURPLE</v>
      </c>
      <c r="P167" s="1" t="str">
        <f>VLOOKUP(A167,ProductCatalog!$A$1:$BE$181,MATCH(P$7,ProductCatalog!$A$1:$AR$1,0),0)</f>
        <v xml:space="preserve"> 1</v>
      </c>
      <c r="Q167" s="1" t="str">
        <f t="shared" si="6"/>
        <v>SM-R510NBORAPURPLE 1</v>
      </c>
      <c r="R167" s="4">
        <f t="shared" si="7"/>
        <v>1</v>
      </c>
      <c r="S167" s="1" t="str">
        <f>VLOOKUP(A167,ProductCatalog!$A$1:$BE$181,MATCH(S$7,ProductCatalog!$A$1:$AR$1,0),0)</f>
        <v xml:space="preserve"> NORMAL</v>
      </c>
      <c r="T167" s="1" t="str">
        <f>VLOOKUP(A167,ProductCatalog!$A$1:$BE$181,MATCH(T$7,ProductCatalog!$A$1:$AR$1,0),0)</f>
        <v xml:space="preserve"> null</v>
      </c>
      <c r="U167" s="1" t="str">
        <f>VLOOKUP(A167,ProductCatalog!$A$1:$BE$181,MATCH(U$7,ProductCatalog!$A$1:$AR$1,0),0)</f>
        <v xml:space="preserve"> null</v>
      </c>
      <c r="V167" s="1" t="str">
        <f>VLOOKUP(A167,ProductCatalog!$A$1:$BE$181,MATCH(V$7,ProductCatalog!$A$1:$AR$1,0),0)</f>
        <v xml:space="preserve"> false</v>
      </c>
      <c r="W167" s="4" t="b">
        <f t="shared" si="8"/>
        <v>1</v>
      </c>
      <c r="X167" s="4" t="b">
        <f t="shared" si="9"/>
        <v>1</v>
      </c>
      <c r="Y167" s="4" t="b">
        <f t="shared" si="10"/>
        <v>1</v>
      </c>
      <c r="Z167" s="3" t="str">
        <f>VLOOKUP(A167,ProductCatalog!$A$1:$BE$181,MATCH(Z$7,ProductCatalog!$A$1:$AR$1,0),0)</f>
        <v xml:space="preserve"> </v>
      </c>
      <c r="AA167" s="1" t="str">
        <f t="shared" si="11"/>
        <v xml:space="preserve"> SERIALNO</v>
      </c>
      <c r="AB167" s="4" t="str">
        <f t="shared" si="12"/>
        <v>FALSE</v>
      </c>
      <c r="AC167" s="4" t="b">
        <f>IF(ISNUMBER(MATCH(A167,'AEM register'!$C:$C,0)),TRUE,FALSE)</f>
        <v>0</v>
      </c>
    </row>
    <row r="168" spans="1:29" ht="14.25" customHeight="1">
      <c r="A168" s="1" t="str">
        <f>ProductCatalog!A162</f>
        <v>SM-R510NZAAXME</v>
      </c>
      <c r="B168" s="1" t="str">
        <f>VLOOKUP(A168,ProductCatalog!$A$1:$BE$181,MATCH(B$7,ProductCatalog!$A$1:$AR$1,0),0)</f>
        <v xml:space="preserve"> Galaxy Buds2 Pro</v>
      </c>
      <c r="C168" s="1" t="str">
        <f>VLOOKUP(A168,ProductCatalog!$A$1:$BE$181,MATCH(C$7,ProductCatalog!$A$1:$AR$1,0),0)</f>
        <v>APPROVED</v>
      </c>
      <c r="D168" s="1" t="str">
        <f>VLOOKUP(A168,ProductCatalog!$A$1:$BE$181,MATCH(D$7,ProductCatalog!$A$1:$AR$1,0),0)</f>
        <v>PDP_NOT_AVAILABLE</v>
      </c>
      <c r="E168" s="4" t="str">
        <f t="shared" si="0"/>
        <v>FALSE</v>
      </c>
      <c r="F168" s="4" t="str">
        <f t="shared" si="1"/>
        <v>FALSE</v>
      </c>
      <c r="G168" s="1" t="str">
        <f>VLOOKUP(A168,ProductCatalog!$A$1:$BE$181,MATCH(G$7,ProductCatalog!$A$1:$AR$1,0),0)</f>
        <v>SM-R510N</v>
      </c>
      <c r="H168" s="1" t="str">
        <f>VLOOKUP(A168,ProductCatalog!$A$1:$BE$181,MATCH(H$7,ProductCatalog!$A$1:$AR$1,0),0)</f>
        <v>AEM_WEARABLES</v>
      </c>
      <c r="I168" s="1" t="str">
        <f>VLOOKUP(A168,ProductCatalog!$A$1:$BE$181,MATCH(I$7,ProductCatalog!$A$1:$AR$1,0),0)</f>
        <v>false</v>
      </c>
      <c r="J168" s="4" t="str">
        <f t="shared" si="2"/>
        <v>TRUE</v>
      </c>
      <c r="K168" s="1" t="str">
        <f>VLOOKUP(A168,ProductCatalog!$A$1:$BE$181,MATCH(K$7,ProductCatalog!$A$1:$AR$1,0),0)</f>
        <v>false</v>
      </c>
      <c r="L168" s="1" t="str">
        <f t="shared" si="3"/>
        <v>variant</v>
      </c>
      <c r="M168" s="1">
        <f t="shared" si="4"/>
        <v>2</v>
      </c>
      <c r="N168" s="4" t="str">
        <f t="shared" si="5"/>
        <v xml:space="preserve"> </v>
      </c>
      <c r="O168" s="1" t="str">
        <f>VLOOKUP(A168,ProductCatalog!$A$1:$BE$181,MATCH(O$7,ProductCatalog!$A$1:$AR$1,0),0)</f>
        <v>GRAPHITE</v>
      </c>
      <c r="P168" s="1" t="str">
        <f>VLOOKUP(A168,ProductCatalog!$A$1:$BE$181,MATCH(P$7,ProductCatalog!$A$1:$AR$1,0),0)</f>
        <v xml:space="preserve"> 1</v>
      </c>
      <c r="Q168" s="1" t="str">
        <f t="shared" si="6"/>
        <v>SM-R510NGRAPHITE 1</v>
      </c>
      <c r="R168" s="4">
        <f t="shared" si="7"/>
        <v>1</v>
      </c>
      <c r="S168" s="1" t="str">
        <f>VLOOKUP(A168,ProductCatalog!$A$1:$BE$181,MATCH(S$7,ProductCatalog!$A$1:$AR$1,0),0)</f>
        <v xml:space="preserve"> NORMAL</v>
      </c>
      <c r="T168" s="1" t="str">
        <f>VLOOKUP(A168,ProductCatalog!$A$1:$BE$181,MATCH(T$7,ProductCatalog!$A$1:$AR$1,0),0)</f>
        <v xml:space="preserve"> null</v>
      </c>
      <c r="U168" s="1" t="str">
        <f>VLOOKUP(A168,ProductCatalog!$A$1:$BE$181,MATCH(U$7,ProductCatalog!$A$1:$AR$1,0),0)</f>
        <v xml:space="preserve"> null</v>
      </c>
      <c r="V168" s="1" t="str">
        <f>VLOOKUP(A168,ProductCatalog!$A$1:$BE$181,MATCH(V$7,ProductCatalog!$A$1:$AR$1,0),0)</f>
        <v xml:space="preserve"> false</v>
      </c>
      <c r="W168" s="4" t="b">
        <f t="shared" si="8"/>
        <v>1</v>
      </c>
      <c r="X168" s="4" t="b">
        <f t="shared" si="9"/>
        <v>1</v>
      </c>
      <c r="Y168" s="4" t="b">
        <f t="shared" si="10"/>
        <v>1</v>
      </c>
      <c r="Z168" s="3" t="str">
        <f>VLOOKUP(A168,ProductCatalog!$A$1:$BE$181,MATCH(Z$7,ProductCatalog!$A$1:$AR$1,0),0)</f>
        <v xml:space="preserve"> </v>
      </c>
      <c r="AA168" s="1" t="str">
        <f t="shared" si="11"/>
        <v xml:space="preserve"> SERIALNO</v>
      </c>
      <c r="AB168" s="4" t="str">
        <f t="shared" si="12"/>
        <v>FALSE</v>
      </c>
      <c r="AC168" s="4" t="b">
        <f>IF(ISNUMBER(MATCH(A168,'AEM register'!$C:$C,0)),TRUE,FALSE)</f>
        <v>0</v>
      </c>
    </row>
    <row r="169" spans="1:29" ht="14.25" customHeight="1">
      <c r="A169" s="1" t="str">
        <f>ProductCatalog!A163</f>
        <v>SM-R510NZWAXME</v>
      </c>
      <c r="B169" s="1" t="str">
        <f>VLOOKUP(A169,ProductCatalog!$A$1:$BE$181,MATCH(B$7,ProductCatalog!$A$1:$AR$1,0),0)</f>
        <v xml:space="preserve"> Galaxy Buds2 Pro</v>
      </c>
      <c r="C169" s="1" t="str">
        <f>VLOOKUP(A169,ProductCatalog!$A$1:$BE$181,MATCH(C$7,ProductCatalog!$A$1:$AR$1,0),0)</f>
        <v>APPROVED</v>
      </c>
      <c r="D169" s="1" t="str">
        <f>VLOOKUP(A169,ProductCatalog!$A$1:$BE$181,MATCH(D$7,ProductCatalog!$A$1:$AR$1,0),0)</f>
        <v>PDP_NOT_AVAILABLE</v>
      </c>
      <c r="E169" s="4" t="str">
        <f t="shared" si="0"/>
        <v>FALSE</v>
      </c>
      <c r="F169" s="4" t="str">
        <f t="shared" si="1"/>
        <v>FALSE</v>
      </c>
      <c r="G169" s="1" t="str">
        <f>VLOOKUP(A169,ProductCatalog!$A$1:$BE$181,MATCH(G$7,ProductCatalog!$A$1:$AR$1,0),0)</f>
        <v>SM-R510N</v>
      </c>
      <c r="H169" s="1" t="str">
        <f>VLOOKUP(A169,ProductCatalog!$A$1:$BE$181,MATCH(H$7,ProductCatalog!$A$1:$AR$1,0),0)</f>
        <v>AEM_WEARABLES</v>
      </c>
      <c r="I169" s="1" t="str">
        <f>VLOOKUP(A169,ProductCatalog!$A$1:$BE$181,MATCH(I$7,ProductCatalog!$A$1:$AR$1,0),0)</f>
        <v>false</v>
      </c>
      <c r="J169" s="4" t="str">
        <f t="shared" si="2"/>
        <v>TRUE</v>
      </c>
      <c r="K169" s="1" t="str">
        <f>VLOOKUP(A169,ProductCatalog!$A$1:$BE$181,MATCH(K$7,ProductCatalog!$A$1:$AR$1,0),0)</f>
        <v>false</v>
      </c>
      <c r="L169" s="1" t="str">
        <f t="shared" si="3"/>
        <v>variant</v>
      </c>
      <c r="M169" s="1">
        <f t="shared" si="4"/>
        <v>3</v>
      </c>
      <c r="N169" s="4">
        <f t="shared" si="5"/>
        <v>1</v>
      </c>
      <c r="O169" s="1" t="str">
        <f>VLOOKUP(A169,ProductCatalog!$A$1:$BE$181,MATCH(O$7,ProductCatalog!$A$1:$AR$1,0),0)</f>
        <v>WHITE</v>
      </c>
      <c r="P169" s="1" t="str">
        <f>VLOOKUP(A169,ProductCatalog!$A$1:$BE$181,MATCH(P$7,ProductCatalog!$A$1:$AR$1,0),0)</f>
        <v xml:space="preserve"> 1</v>
      </c>
      <c r="Q169" s="1" t="str">
        <f t="shared" si="6"/>
        <v>SM-R510NWHITE 1</v>
      </c>
      <c r="R169" s="4">
        <f t="shared" si="7"/>
        <v>1</v>
      </c>
      <c r="S169" s="1" t="str">
        <f>VLOOKUP(A169,ProductCatalog!$A$1:$BE$181,MATCH(S$7,ProductCatalog!$A$1:$AR$1,0),0)</f>
        <v xml:space="preserve"> NORMAL</v>
      </c>
      <c r="T169" s="1" t="str">
        <f>VLOOKUP(A169,ProductCatalog!$A$1:$BE$181,MATCH(T$7,ProductCatalog!$A$1:$AR$1,0),0)</f>
        <v xml:space="preserve"> null</v>
      </c>
      <c r="U169" s="1" t="str">
        <f>VLOOKUP(A169,ProductCatalog!$A$1:$BE$181,MATCH(U$7,ProductCatalog!$A$1:$AR$1,0),0)</f>
        <v xml:space="preserve"> null</v>
      </c>
      <c r="V169" s="1" t="str">
        <f>VLOOKUP(A169,ProductCatalog!$A$1:$BE$181,MATCH(V$7,ProductCatalog!$A$1:$AR$1,0),0)</f>
        <v xml:space="preserve"> false</v>
      </c>
      <c r="W169" s="4" t="b">
        <f t="shared" si="8"/>
        <v>1</v>
      </c>
      <c r="X169" s="4" t="b">
        <f t="shared" si="9"/>
        <v>1</v>
      </c>
      <c r="Y169" s="4" t="b">
        <f t="shared" si="10"/>
        <v>1</v>
      </c>
      <c r="Z169" s="3" t="str">
        <f>VLOOKUP(A169,ProductCatalog!$A$1:$BE$181,MATCH(Z$7,ProductCatalog!$A$1:$AR$1,0),0)</f>
        <v xml:space="preserve"> </v>
      </c>
      <c r="AA169" s="1" t="str">
        <f t="shared" si="11"/>
        <v xml:space="preserve"> SERIALNO</v>
      </c>
      <c r="AB169" s="4" t="str">
        <f t="shared" si="12"/>
        <v>FALSE</v>
      </c>
      <c r="AC169" s="4" t="b">
        <f>IF(ISNUMBER(MATCH(A169,'AEM register'!$C:$C,0)),TRUE,FALSE)</f>
        <v>0</v>
      </c>
    </row>
    <row r="170" spans="1:29" ht="14.25" customHeight="1">
      <c r="A170" s="1" t="str">
        <f>ProductCatalog!A164</f>
        <v>SM-R900NZAAXME</v>
      </c>
      <c r="B170" s="1" t="str">
        <f>VLOOKUP(A170,ProductCatalog!$A$1:$BE$181,MATCH(B$7,ProductCatalog!$A$1:$AR$1,0),0)</f>
        <v xml:space="preserve"> Galaxy Watch5 Bluetooth (40mm)</v>
      </c>
      <c r="C170" s="1" t="str">
        <f>VLOOKUP(A170,ProductCatalog!$A$1:$BE$181,MATCH(C$7,ProductCatalog!$A$1:$AR$1,0),0)</f>
        <v>APPROVED</v>
      </c>
      <c r="D170" s="1" t="str">
        <f>VLOOKUP(A170,ProductCatalog!$A$1:$BE$181,MATCH(D$7,ProductCatalog!$A$1:$AR$1,0),0)</f>
        <v>PDP_NOT_AVAILABLE</v>
      </c>
      <c r="E170" s="4" t="str">
        <f t="shared" si="0"/>
        <v>FALSE</v>
      </c>
      <c r="F170" s="4" t="str">
        <f t="shared" si="1"/>
        <v>FALSE</v>
      </c>
      <c r="G170" s="1" t="str">
        <f>VLOOKUP(A170,ProductCatalog!$A$1:$BE$181,MATCH(G$7,ProductCatalog!$A$1:$AR$1,0),0)</f>
        <v>SM-R900N</v>
      </c>
      <c r="H170" s="1" t="str">
        <f>VLOOKUP(A170,ProductCatalog!$A$1:$BE$181,MATCH(H$7,ProductCatalog!$A$1:$AR$1,0),0)</f>
        <v>AEM_WEARABLES</v>
      </c>
      <c r="I170" s="1" t="str">
        <f>VLOOKUP(A170,ProductCatalog!$A$1:$BE$181,MATCH(I$7,ProductCatalog!$A$1:$AR$1,0),0)</f>
        <v>false</v>
      </c>
      <c r="J170" s="4" t="str">
        <f t="shared" si="2"/>
        <v>TRUE</v>
      </c>
      <c r="K170" s="1" t="str">
        <f>VLOOKUP(A170,ProductCatalog!$A$1:$BE$181,MATCH(K$7,ProductCatalog!$A$1:$AR$1,0),0)</f>
        <v>false</v>
      </c>
      <c r="L170" s="1" t="str">
        <f t="shared" si="3"/>
        <v>variant</v>
      </c>
      <c r="M170" s="1">
        <f t="shared" si="4"/>
        <v>1</v>
      </c>
      <c r="N170" s="4" t="str">
        <f t="shared" si="5"/>
        <v xml:space="preserve"> </v>
      </c>
      <c r="O170" s="1" t="str">
        <f>VLOOKUP(A170,ProductCatalog!$A$1:$BE$181,MATCH(O$7,ProductCatalog!$A$1:$AR$1,0),0)</f>
        <v>GRAPHITE</v>
      </c>
      <c r="P170" s="1" t="str">
        <f>VLOOKUP(A170,ProductCatalog!$A$1:$BE$181,MATCH(P$7,ProductCatalog!$A$1:$AR$1,0),0)</f>
        <v xml:space="preserve"> 1</v>
      </c>
      <c r="Q170" s="1" t="str">
        <f t="shared" si="6"/>
        <v>SM-R900NGRAPHITE 1</v>
      </c>
      <c r="R170" s="4">
        <f t="shared" si="7"/>
        <v>1</v>
      </c>
      <c r="S170" s="1" t="str">
        <f>VLOOKUP(A170,ProductCatalog!$A$1:$BE$181,MATCH(S$7,ProductCatalog!$A$1:$AR$1,0),0)</f>
        <v xml:space="preserve"> NORMAL</v>
      </c>
      <c r="T170" s="1" t="str">
        <f>VLOOKUP(A170,ProductCatalog!$A$1:$BE$181,MATCH(T$7,ProductCatalog!$A$1:$AR$1,0),0)</f>
        <v xml:space="preserve"> null</v>
      </c>
      <c r="U170" s="1" t="str">
        <f>VLOOKUP(A170,ProductCatalog!$A$1:$BE$181,MATCH(U$7,ProductCatalog!$A$1:$AR$1,0),0)</f>
        <v xml:space="preserve"> null</v>
      </c>
      <c r="V170" s="1" t="str">
        <f>VLOOKUP(A170,ProductCatalog!$A$1:$BE$181,MATCH(V$7,ProductCatalog!$A$1:$AR$1,0),0)</f>
        <v xml:space="preserve"> false</v>
      </c>
      <c r="W170" s="4" t="b">
        <f t="shared" si="8"/>
        <v>1</v>
      </c>
      <c r="X170" s="4" t="b">
        <f t="shared" si="9"/>
        <v>1</v>
      </c>
      <c r="Y170" s="4" t="b">
        <f t="shared" si="10"/>
        <v>1</v>
      </c>
      <c r="Z170" s="3" t="str">
        <f>VLOOKUP(A170,ProductCatalog!$A$1:$BE$181,MATCH(Z$7,ProductCatalog!$A$1:$AR$1,0),0)</f>
        <v xml:space="preserve"> </v>
      </c>
      <c r="AA170" s="1" t="str">
        <f t="shared" si="11"/>
        <v xml:space="preserve"> SERIALNO</v>
      </c>
      <c r="AB170" s="4" t="str">
        <f t="shared" si="12"/>
        <v>FALSE</v>
      </c>
      <c r="AC170" s="4" t="b">
        <f>IF(ISNUMBER(MATCH(A170,'AEM register'!$C:$C,0)),TRUE,FALSE)</f>
        <v>0</v>
      </c>
    </row>
    <row r="171" spans="1:29" ht="14.25" customHeight="1">
      <c r="A171" s="1" t="str">
        <f>ProductCatalog!A165</f>
        <v>SM-R900NZDAXME</v>
      </c>
      <c r="B171" s="1" t="str">
        <f>VLOOKUP(A171,ProductCatalog!$A$1:$BE$181,MATCH(B$7,ProductCatalog!$A$1:$AR$1,0),0)</f>
        <v xml:space="preserve"> Galaxy Watch5 Bluetooth (40mm)</v>
      </c>
      <c r="C171" s="1" t="str">
        <f>VLOOKUP(A171,ProductCatalog!$A$1:$BE$181,MATCH(C$7,ProductCatalog!$A$1:$AR$1,0),0)</f>
        <v>APPROVED</v>
      </c>
      <c r="D171" s="1" t="str">
        <f>VLOOKUP(A171,ProductCatalog!$A$1:$BE$181,MATCH(D$7,ProductCatalog!$A$1:$AR$1,0),0)</f>
        <v>PDP_NOT_AVAILABLE</v>
      </c>
      <c r="E171" s="4" t="str">
        <f t="shared" si="0"/>
        <v>FALSE</v>
      </c>
      <c r="F171" s="4" t="str">
        <f t="shared" si="1"/>
        <v>FALSE</v>
      </c>
      <c r="G171" s="1" t="str">
        <f>VLOOKUP(A171,ProductCatalog!$A$1:$BE$181,MATCH(G$7,ProductCatalog!$A$1:$AR$1,0),0)</f>
        <v>SM-R900N</v>
      </c>
      <c r="H171" s="1" t="str">
        <f>VLOOKUP(A171,ProductCatalog!$A$1:$BE$181,MATCH(H$7,ProductCatalog!$A$1:$AR$1,0),0)</f>
        <v>AEM_WEARABLES</v>
      </c>
      <c r="I171" s="1" t="str">
        <f>VLOOKUP(A171,ProductCatalog!$A$1:$BE$181,MATCH(I$7,ProductCatalog!$A$1:$AR$1,0),0)</f>
        <v>false</v>
      </c>
      <c r="J171" s="4" t="str">
        <f t="shared" si="2"/>
        <v>TRUE</v>
      </c>
      <c r="K171" s="1" t="str">
        <f>VLOOKUP(A171,ProductCatalog!$A$1:$BE$181,MATCH(K$7,ProductCatalog!$A$1:$AR$1,0),0)</f>
        <v>false</v>
      </c>
      <c r="L171" s="1" t="str">
        <f t="shared" si="3"/>
        <v>variant</v>
      </c>
      <c r="M171" s="1">
        <f t="shared" si="4"/>
        <v>2</v>
      </c>
      <c r="N171" s="4" t="str">
        <f t="shared" si="5"/>
        <v xml:space="preserve"> </v>
      </c>
      <c r="O171" s="1" t="str">
        <f>VLOOKUP(A171,ProductCatalog!$A$1:$BE$181,MATCH(O$7,ProductCatalog!$A$1:$AR$1,0),0)</f>
        <v>PINKGOLD</v>
      </c>
      <c r="P171" s="1" t="str">
        <f>VLOOKUP(A171,ProductCatalog!$A$1:$BE$181,MATCH(P$7,ProductCatalog!$A$1:$AR$1,0),0)</f>
        <v xml:space="preserve"> 1</v>
      </c>
      <c r="Q171" s="1" t="str">
        <f t="shared" si="6"/>
        <v>SM-R900NPINKGOLD 1</v>
      </c>
      <c r="R171" s="4">
        <f t="shared" si="7"/>
        <v>1</v>
      </c>
      <c r="S171" s="1" t="str">
        <f>VLOOKUP(A171,ProductCatalog!$A$1:$BE$181,MATCH(S$7,ProductCatalog!$A$1:$AR$1,0),0)</f>
        <v xml:space="preserve"> NORMAL</v>
      </c>
      <c r="T171" s="1" t="str">
        <f>VLOOKUP(A171,ProductCatalog!$A$1:$BE$181,MATCH(T$7,ProductCatalog!$A$1:$AR$1,0),0)</f>
        <v xml:space="preserve"> null</v>
      </c>
      <c r="U171" s="1" t="str">
        <f>VLOOKUP(A171,ProductCatalog!$A$1:$BE$181,MATCH(U$7,ProductCatalog!$A$1:$AR$1,0),0)</f>
        <v xml:space="preserve"> null</v>
      </c>
      <c r="V171" s="1" t="str">
        <f>VLOOKUP(A171,ProductCatalog!$A$1:$BE$181,MATCH(V$7,ProductCatalog!$A$1:$AR$1,0),0)</f>
        <v xml:space="preserve"> false</v>
      </c>
      <c r="W171" s="4" t="b">
        <f t="shared" si="8"/>
        <v>1</v>
      </c>
      <c r="X171" s="4" t="b">
        <f t="shared" si="9"/>
        <v>1</v>
      </c>
      <c r="Y171" s="4" t="b">
        <f t="shared" si="10"/>
        <v>1</v>
      </c>
      <c r="Z171" s="3" t="str">
        <f>VLOOKUP(A171,ProductCatalog!$A$1:$BE$181,MATCH(Z$7,ProductCatalog!$A$1:$AR$1,0),0)</f>
        <v xml:space="preserve"> </v>
      </c>
      <c r="AA171" s="1" t="str">
        <f t="shared" si="11"/>
        <v xml:space="preserve"> SERIALNO</v>
      </c>
      <c r="AB171" s="4" t="str">
        <f t="shared" si="12"/>
        <v>FALSE</v>
      </c>
      <c r="AC171" s="4" t="b">
        <f>IF(ISNUMBER(MATCH(A171,'AEM register'!$C:$C,0)),TRUE,FALSE)</f>
        <v>0</v>
      </c>
    </row>
    <row r="172" spans="1:29" ht="14.25" customHeight="1">
      <c r="A172" s="1" t="str">
        <f>ProductCatalog!A166</f>
        <v>SM-R900NZSAXME</v>
      </c>
      <c r="B172" s="1" t="str">
        <f>VLOOKUP(A172,ProductCatalog!$A$1:$BE$181,MATCH(B$7,ProductCatalog!$A$1:$AR$1,0),0)</f>
        <v xml:space="preserve"> Galaxy Watch5 Bluetooth (40mm)</v>
      </c>
      <c r="C172" s="1" t="str">
        <f>VLOOKUP(A172,ProductCatalog!$A$1:$BE$181,MATCH(C$7,ProductCatalog!$A$1:$AR$1,0),0)</f>
        <v>APPROVED</v>
      </c>
      <c r="D172" s="1" t="str">
        <f>VLOOKUP(A172,ProductCatalog!$A$1:$BE$181,MATCH(D$7,ProductCatalog!$A$1:$AR$1,0),0)</f>
        <v>PDP_NOT_AVAILABLE</v>
      </c>
      <c r="E172" s="4" t="str">
        <f t="shared" si="0"/>
        <v>FALSE</v>
      </c>
      <c r="F172" s="4" t="str">
        <f t="shared" si="1"/>
        <v>FALSE</v>
      </c>
      <c r="G172" s="1" t="str">
        <f>VLOOKUP(A172,ProductCatalog!$A$1:$BE$181,MATCH(G$7,ProductCatalog!$A$1:$AR$1,0),0)</f>
        <v>SM-R900N</v>
      </c>
      <c r="H172" s="1" t="str">
        <f>VLOOKUP(A172,ProductCatalog!$A$1:$BE$181,MATCH(H$7,ProductCatalog!$A$1:$AR$1,0),0)</f>
        <v>AEM_WEARABLES</v>
      </c>
      <c r="I172" s="1" t="str">
        <f>VLOOKUP(A172,ProductCatalog!$A$1:$BE$181,MATCH(I$7,ProductCatalog!$A$1:$AR$1,0),0)</f>
        <v>false</v>
      </c>
      <c r="J172" s="4" t="str">
        <f t="shared" si="2"/>
        <v>TRUE</v>
      </c>
      <c r="K172" s="1" t="str">
        <f>VLOOKUP(A172,ProductCatalog!$A$1:$BE$181,MATCH(K$7,ProductCatalog!$A$1:$AR$1,0),0)</f>
        <v>true</v>
      </c>
      <c r="L172" s="1" t="str">
        <f t="shared" si="3"/>
        <v>main</v>
      </c>
      <c r="M172" s="1">
        <f t="shared" si="4"/>
        <v>3</v>
      </c>
      <c r="N172" s="4">
        <f t="shared" si="5"/>
        <v>1</v>
      </c>
      <c r="O172" s="1" t="str">
        <f>VLOOKUP(A172,ProductCatalog!$A$1:$BE$181,MATCH(O$7,ProductCatalog!$A$1:$AR$1,0),0)</f>
        <v>SILVER</v>
      </c>
      <c r="P172" s="1" t="str">
        <f>VLOOKUP(A172,ProductCatalog!$A$1:$BE$181,MATCH(P$7,ProductCatalog!$A$1:$AR$1,0),0)</f>
        <v xml:space="preserve"> 1</v>
      </c>
      <c r="Q172" s="1" t="str">
        <f t="shared" si="6"/>
        <v>SM-R900NSILVER 1</v>
      </c>
      <c r="R172" s="4">
        <f t="shared" si="7"/>
        <v>1</v>
      </c>
      <c r="S172" s="1" t="str">
        <f>VLOOKUP(A172,ProductCatalog!$A$1:$BE$181,MATCH(S$7,ProductCatalog!$A$1:$AR$1,0),0)</f>
        <v xml:space="preserve"> NORMAL</v>
      </c>
      <c r="T172" s="1" t="str">
        <f>VLOOKUP(A172,ProductCatalog!$A$1:$BE$181,MATCH(T$7,ProductCatalog!$A$1:$AR$1,0),0)</f>
        <v xml:space="preserve"> null</v>
      </c>
      <c r="U172" s="1" t="str">
        <f>VLOOKUP(A172,ProductCatalog!$A$1:$BE$181,MATCH(U$7,ProductCatalog!$A$1:$AR$1,0),0)</f>
        <v xml:space="preserve"> null</v>
      </c>
      <c r="V172" s="1" t="str">
        <f>VLOOKUP(A172,ProductCatalog!$A$1:$BE$181,MATCH(V$7,ProductCatalog!$A$1:$AR$1,0),0)</f>
        <v xml:space="preserve"> false</v>
      </c>
      <c r="W172" s="4" t="b">
        <f t="shared" si="8"/>
        <v>1</v>
      </c>
      <c r="X172" s="4" t="b">
        <f t="shared" si="9"/>
        <v>1</v>
      </c>
      <c r="Y172" s="4" t="b">
        <f t="shared" si="10"/>
        <v>1</v>
      </c>
      <c r="Z172" s="3" t="str">
        <f>VLOOKUP(A172,ProductCatalog!$A$1:$BE$181,MATCH(Z$7,ProductCatalog!$A$1:$AR$1,0),0)</f>
        <v xml:space="preserve"> </v>
      </c>
      <c r="AA172" s="1" t="str">
        <f t="shared" si="11"/>
        <v xml:space="preserve"> SERIALNO</v>
      </c>
      <c r="AB172" s="4" t="str">
        <f t="shared" si="12"/>
        <v>FALSE</v>
      </c>
      <c r="AC172" s="4" t="b">
        <f>IF(ISNUMBER(MATCH(A172,'AEM register'!$C:$C,0)),TRUE,FALSE)</f>
        <v>0</v>
      </c>
    </row>
    <row r="173" spans="1:29" ht="14.25" customHeight="1">
      <c r="A173" s="1" t="str">
        <f>ProductCatalog!A167</f>
        <v>SM-R905FZAAXME</v>
      </c>
      <c r="B173" s="1" t="str">
        <f>VLOOKUP(A173,ProductCatalog!$A$1:$BE$181,MATCH(B$7,ProductCatalog!$A$1:$AR$1,0),0)</f>
        <v xml:space="preserve"> Galaxy Watch5 LTE (40mm)</v>
      </c>
      <c r="C173" s="1" t="str">
        <f>VLOOKUP(A173,ProductCatalog!$A$1:$BE$181,MATCH(C$7,ProductCatalog!$A$1:$AR$1,0),0)</f>
        <v>APPROVED</v>
      </c>
      <c r="D173" s="1" t="str">
        <f>VLOOKUP(A173,ProductCatalog!$A$1:$BE$181,MATCH(D$7,ProductCatalog!$A$1:$AR$1,0),0)</f>
        <v>PDP_NOT_AVAILABLE</v>
      </c>
      <c r="E173" s="4" t="str">
        <f t="shared" si="0"/>
        <v>FALSE</v>
      </c>
      <c r="F173" s="4" t="str">
        <f t="shared" si="1"/>
        <v>FALSE</v>
      </c>
      <c r="G173" s="1" t="str">
        <f>VLOOKUP(A173,ProductCatalog!$A$1:$BE$181,MATCH(G$7,ProductCatalog!$A$1:$AR$1,0),0)</f>
        <v>SM-R905F</v>
      </c>
      <c r="H173" s="1" t="str">
        <f>VLOOKUP(A173,ProductCatalog!$A$1:$BE$181,MATCH(H$7,ProductCatalog!$A$1:$AR$1,0),0)</f>
        <v>AEM_WEARABLES</v>
      </c>
      <c r="I173" s="1" t="str">
        <f>VLOOKUP(A173,ProductCatalog!$A$1:$BE$181,MATCH(I$7,ProductCatalog!$A$1:$AR$1,0),0)</f>
        <v>false</v>
      </c>
      <c r="J173" s="4" t="str">
        <f t="shared" si="2"/>
        <v>TRUE</v>
      </c>
      <c r="K173" s="1" t="str">
        <f>VLOOKUP(A173,ProductCatalog!$A$1:$BE$181,MATCH(K$7,ProductCatalog!$A$1:$AR$1,0),0)</f>
        <v>false</v>
      </c>
      <c r="L173" s="1" t="str">
        <f t="shared" si="3"/>
        <v>variant</v>
      </c>
      <c r="M173" s="1">
        <f t="shared" si="4"/>
        <v>1</v>
      </c>
      <c r="N173" s="4" t="str">
        <f t="shared" si="5"/>
        <v xml:space="preserve"> </v>
      </c>
      <c r="O173" s="1" t="str">
        <f>VLOOKUP(A173,ProductCatalog!$A$1:$BE$181,MATCH(O$7,ProductCatalog!$A$1:$AR$1,0),0)</f>
        <v>GRAPHITE</v>
      </c>
      <c r="P173" s="1" t="str">
        <f>VLOOKUP(A173,ProductCatalog!$A$1:$BE$181,MATCH(P$7,ProductCatalog!$A$1:$AR$1,0),0)</f>
        <v xml:space="preserve"> 1</v>
      </c>
      <c r="Q173" s="1" t="str">
        <f t="shared" si="6"/>
        <v>SM-R905FGRAPHITE 1</v>
      </c>
      <c r="R173" s="4">
        <f t="shared" si="7"/>
        <v>1</v>
      </c>
      <c r="S173" s="1" t="str">
        <f>VLOOKUP(A173,ProductCatalog!$A$1:$BE$181,MATCH(S$7,ProductCatalog!$A$1:$AR$1,0),0)</f>
        <v xml:space="preserve"> NORMAL</v>
      </c>
      <c r="T173" s="1" t="str">
        <f>VLOOKUP(A173,ProductCatalog!$A$1:$BE$181,MATCH(T$7,ProductCatalog!$A$1:$AR$1,0),0)</f>
        <v xml:space="preserve"> null</v>
      </c>
      <c r="U173" s="1" t="str">
        <f>VLOOKUP(A173,ProductCatalog!$A$1:$BE$181,MATCH(U$7,ProductCatalog!$A$1:$AR$1,0),0)</f>
        <v xml:space="preserve"> null</v>
      </c>
      <c r="V173" s="1" t="str">
        <f>VLOOKUP(A173,ProductCatalog!$A$1:$BE$181,MATCH(V$7,ProductCatalog!$A$1:$AR$1,0),0)</f>
        <v xml:space="preserve"> false</v>
      </c>
      <c r="W173" s="4" t="b">
        <f t="shared" si="8"/>
        <v>1</v>
      </c>
      <c r="X173" s="4" t="b">
        <f t="shared" si="9"/>
        <v>1</v>
      </c>
      <c r="Y173" s="4" t="b">
        <f t="shared" si="10"/>
        <v>1</v>
      </c>
      <c r="Z173" s="3" t="str">
        <f>VLOOKUP(A173,ProductCatalog!$A$1:$BE$181,MATCH(Z$7,ProductCatalog!$A$1:$AR$1,0),0)</f>
        <v xml:space="preserve"> </v>
      </c>
      <c r="AA173" s="1" t="str">
        <f t="shared" si="11"/>
        <v xml:space="preserve"> IMEI</v>
      </c>
      <c r="AB173" s="4" t="str">
        <f t="shared" si="12"/>
        <v>FALSE</v>
      </c>
      <c r="AC173" s="4" t="b">
        <f>IF(ISNUMBER(MATCH(A173,'AEM register'!$C:$C,0)),TRUE,FALSE)</f>
        <v>0</v>
      </c>
    </row>
    <row r="174" spans="1:29" ht="14.25" customHeight="1">
      <c r="A174" s="1" t="str">
        <f>ProductCatalog!A168</f>
        <v>SM-R905FZDAXME</v>
      </c>
      <c r="B174" s="1" t="str">
        <f>VLOOKUP(A174,ProductCatalog!$A$1:$BE$181,MATCH(B$7,ProductCatalog!$A$1:$AR$1,0),0)</f>
        <v xml:space="preserve"> Galaxy Watch5 LTE (40mm)</v>
      </c>
      <c r="C174" s="1" t="str">
        <f>VLOOKUP(A174,ProductCatalog!$A$1:$BE$181,MATCH(C$7,ProductCatalog!$A$1:$AR$1,0),0)</f>
        <v>APPROVED</v>
      </c>
      <c r="D174" s="1" t="str">
        <f>VLOOKUP(A174,ProductCatalog!$A$1:$BE$181,MATCH(D$7,ProductCatalog!$A$1:$AR$1,0),0)</f>
        <v>PDP_NOT_AVAILABLE</v>
      </c>
      <c r="E174" s="4" t="str">
        <f t="shared" si="0"/>
        <v>FALSE</v>
      </c>
      <c r="F174" s="4" t="str">
        <f t="shared" si="1"/>
        <v>FALSE</v>
      </c>
      <c r="G174" s="1" t="str">
        <f>VLOOKUP(A174,ProductCatalog!$A$1:$BE$181,MATCH(G$7,ProductCatalog!$A$1:$AR$1,0),0)</f>
        <v>SM-R905F</v>
      </c>
      <c r="H174" s="1" t="str">
        <f>VLOOKUP(A174,ProductCatalog!$A$1:$BE$181,MATCH(H$7,ProductCatalog!$A$1:$AR$1,0),0)</f>
        <v>AEM_WEARABLES</v>
      </c>
      <c r="I174" s="1" t="str">
        <f>VLOOKUP(A174,ProductCatalog!$A$1:$BE$181,MATCH(I$7,ProductCatalog!$A$1:$AR$1,0),0)</f>
        <v>false</v>
      </c>
      <c r="J174" s="4" t="str">
        <f t="shared" si="2"/>
        <v>TRUE</v>
      </c>
      <c r="K174" s="1" t="str">
        <f>VLOOKUP(A174,ProductCatalog!$A$1:$BE$181,MATCH(K$7,ProductCatalog!$A$1:$AR$1,0),0)</f>
        <v>false</v>
      </c>
      <c r="L174" s="1" t="str">
        <f t="shared" si="3"/>
        <v>variant</v>
      </c>
      <c r="M174" s="1">
        <f t="shared" si="4"/>
        <v>2</v>
      </c>
      <c r="N174" s="4" t="str">
        <f t="shared" si="5"/>
        <v xml:space="preserve"> </v>
      </c>
      <c r="O174" s="1" t="str">
        <f>VLOOKUP(A174,ProductCatalog!$A$1:$BE$181,MATCH(O$7,ProductCatalog!$A$1:$AR$1,0),0)</f>
        <v>PINKGOLD</v>
      </c>
      <c r="P174" s="1" t="str">
        <f>VLOOKUP(A174,ProductCatalog!$A$1:$BE$181,MATCH(P$7,ProductCatalog!$A$1:$AR$1,0),0)</f>
        <v xml:space="preserve"> 1</v>
      </c>
      <c r="Q174" s="1" t="str">
        <f t="shared" si="6"/>
        <v>SM-R905FPINKGOLD 1</v>
      </c>
      <c r="R174" s="4">
        <f t="shared" si="7"/>
        <v>1</v>
      </c>
      <c r="S174" s="1" t="str">
        <f>VLOOKUP(A174,ProductCatalog!$A$1:$BE$181,MATCH(S$7,ProductCatalog!$A$1:$AR$1,0),0)</f>
        <v xml:space="preserve"> NORMAL</v>
      </c>
      <c r="T174" s="1" t="str">
        <f>VLOOKUP(A174,ProductCatalog!$A$1:$BE$181,MATCH(T$7,ProductCatalog!$A$1:$AR$1,0),0)</f>
        <v xml:space="preserve"> null</v>
      </c>
      <c r="U174" s="1" t="str">
        <f>VLOOKUP(A174,ProductCatalog!$A$1:$BE$181,MATCH(U$7,ProductCatalog!$A$1:$AR$1,0),0)</f>
        <v xml:space="preserve"> null</v>
      </c>
      <c r="V174" s="1" t="str">
        <f>VLOOKUP(A174,ProductCatalog!$A$1:$BE$181,MATCH(V$7,ProductCatalog!$A$1:$AR$1,0),0)</f>
        <v xml:space="preserve"> false</v>
      </c>
      <c r="W174" s="4" t="b">
        <f t="shared" si="8"/>
        <v>1</v>
      </c>
      <c r="X174" s="4" t="b">
        <f t="shared" si="9"/>
        <v>1</v>
      </c>
      <c r="Y174" s="4" t="b">
        <f t="shared" si="10"/>
        <v>1</v>
      </c>
      <c r="Z174" s="3" t="str">
        <f>VLOOKUP(A174,ProductCatalog!$A$1:$BE$181,MATCH(Z$7,ProductCatalog!$A$1:$AR$1,0),0)</f>
        <v xml:space="preserve"> </v>
      </c>
      <c r="AA174" s="1" t="str">
        <f t="shared" si="11"/>
        <v xml:space="preserve"> IMEI</v>
      </c>
      <c r="AB174" s="4" t="str">
        <f t="shared" si="12"/>
        <v>FALSE</v>
      </c>
      <c r="AC174" s="4" t="b">
        <f>IF(ISNUMBER(MATCH(A174,'AEM register'!$C:$C,0)),TRUE,FALSE)</f>
        <v>0</v>
      </c>
    </row>
    <row r="175" spans="1:29" ht="14.25" customHeight="1">
      <c r="A175" s="1" t="str">
        <f>ProductCatalog!A169</f>
        <v>SM-R905FZSAXME</v>
      </c>
      <c r="B175" s="1" t="str">
        <f>VLOOKUP(A175,ProductCatalog!$A$1:$BE$181,MATCH(B$7,ProductCatalog!$A$1:$AR$1,0),0)</f>
        <v xml:space="preserve"> Galaxy Watch5 LTE (40mm)</v>
      </c>
      <c r="C175" s="1" t="str">
        <f>VLOOKUP(A175,ProductCatalog!$A$1:$BE$181,MATCH(C$7,ProductCatalog!$A$1:$AR$1,0),0)</f>
        <v>APPROVED</v>
      </c>
      <c r="D175" s="1" t="str">
        <f>VLOOKUP(A175,ProductCatalog!$A$1:$BE$181,MATCH(D$7,ProductCatalog!$A$1:$AR$1,0),0)</f>
        <v>PDP_NOT_AVAILABLE</v>
      </c>
      <c r="E175" s="4" t="str">
        <f t="shared" si="0"/>
        <v>FALSE</v>
      </c>
      <c r="F175" s="4" t="str">
        <f t="shared" si="1"/>
        <v>FALSE</v>
      </c>
      <c r="G175" s="1" t="str">
        <f>VLOOKUP(A175,ProductCatalog!$A$1:$BE$181,MATCH(G$7,ProductCatalog!$A$1:$AR$1,0),0)</f>
        <v>SM-R905F</v>
      </c>
      <c r="H175" s="1" t="str">
        <f>VLOOKUP(A175,ProductCatalog!$A$1:$BE$181,MATCH(H$7,ProductCatalog!$A$1:$AR$1,0),0)</f>
        <v>AEM_WEARABLES</v>
      </c>
      <c r="I175" s="1" t="str">
        <f>VLOOKUP(A175,ProductCatalog!$A$1:$BE$181,MATCH(I$7,ProductCatalog!$A$1:$AR$1,0),0)</f>
        <v>false</v>
      </c>
      <c r="J175" s="4" t="str">
        <f t="shared" si="2"/>
        <v>TRUE</v>
      </c>
      <c r="K175" s="1" t="str">
        <f>VLOOKUP(A175,ProductCatalog!$A$1:$BE$181,MATCH(K$7,ProductCatalog!$A$1:$AR$1,0),0)</f>
        <v>true</v>
      </c>
      <c r="L175" s="1" t="str">
        <f t="shared" si="3"/>
        <v>main</v>
      </c>
      <c r="M175" s="1">
        <f t="shared" si="4"/>
        <v>3</v>
      </c>
      <c r="N175" s="4">
        <f t="shared" si="5"/>
        <v>1</v>
      </c>
      <c r="O175" s="1" t="str">
        <f>VLOOKUP(A175,ProductCatalog!$A$1:$BE$181,MATCH(O$7,ProductCatalog!$A$1:$AR$1,0),0)</f>
        <v>SILVER</v>
      </c>
      <c r="P175" s="1" t="str">
        <f>VLOOKUP(A175,ProductCatalog!$A$1:$BE$181,MATCH(P$7,ProductCatalog!$A$1:$AR$1,0),0)</f>
        <v xml:space="preserve"> 1</v>
      </c>
      <c r="Q175" s="1" t="str">
        <f t="shared" si="6"/>
        <v>SM-R905FSILVER 1</v>
      </c>
      <c r="R175" s="4">
        <f t="shared" si="7"/>
        <v>1</v>
      </c>
      <c r="S175" s="1" t="str">
        <f>VLOOKUP(A175,ProductCatalog!$A$1:$BE$181,MATCH(S$7,ProductCatalog!$A$1:$AR$1,0),0)</f>
        <v xml:space="preserve"> NORMAL</v>
      </c>
      <c r="T175" s="1" t="str">
        <f>VLOOKUP(A175,ProductCatalog!$A$1:$BE$181,MATCH(T$7,ProductCatalog!$A$1:$AR$1,0),0)</f>
        <v xml:space="preserve"> null</v>
      </c>
      <c r="U175" s="1" t="str">
        <f>VLOOKUP(A175,ProductCatalog!$A$1:$BE$181,MATCH(U$7,ProductCatalog!$A$1:$AR$1,0),0)</f>
        <v xml:space="preserve"> null</v>
      </c>
      <c r="V175" s="1" t="str">
        <f>VLOOKUP(A175,ProductCatalog!$A$1:$BE$181,MATCH(V$7,ProductCatalog!$A$1:$AR$1,0),0)</f>
        <v xml:space="preserve"> false</v>
      </c>
      <c r="W175" s="4" t="b">
        <f t="shared" si="8"/>
        <v>1</v>
      </c>
      <c r="X175" s="4" t="b">
        <f t="shared" si="9"/>
        <v>1</v>
      </c>
      <c r="Y175" s="4" t="b">
        <f t="shared" si="10"/>
        <v>1</v>
      </c>
      <c r="Z175" s="3" t="str">
        <f>VLOOKUP(A175,ProductCatalog!$A$1:$BE$181,MATCH(Z$7,ProductCatalog!$A$1:$AR$1,0),0)</f>
        <v xml:space="preserve"> </v>
      </c>
      <c r="AA175" s="1" t="str">
        <f t="shared" si="11"/>
        <v xml:space="preserve"> IMEI</v>
      </c>
      <c r="AB175" s="4" t="str">
        <f t="shared" si="12"/>
        <v>FALSE</v>
      </c>
      <c r="AC175" s="4" t="b">
        <f>IF(ISNUMBER(MATCH(A175,'AEM register'!$C:$C,0)),TRUE,FALSE)</f>
        <v>0</v>
      </c>
    </row>
    <row r="176" spans="1:29" ht="14.25" customHeight="1">
      <c r="A176" s="1" t="str">
        <f>ProductCatalog!A170</f>
        <v>SM-R910NZAAXME</v>
      </c>
      <c r="B176" s="1" t="str">
        <f>VLOOKUP(A176,ProductCatalog!$A$1:$BE$181,MATCH(B$7,ProductCatalog!$A$1:$AR$1,0),0)</f>
        <v xml:space="preserve"> Galaxy Watch5 Bluetooth (44mm)</v>
      </c>
      <c r="C176" s="1" t="str">
        <f>VLOOKUP(A176,ProductCatalog!$A$1:$BE$181,MATCH(C$7,ProductCatalog!$A$1:$AR$1,0),0)</f>
        <v>APPROVED</v>
      </c>
      <c r="D176" s="1" t="str">
        <f>VLOOKUP(A176,ProductCatalog!$A$1:$BE$181,MATCH(D$7,ProductCatalog!$A$1:$AR$1,0),0)</f>
        <v>PDP_NOT_AVAILABLE</v>
      </c>
      <c r="E176" s="4" t="str">
        <f t="shared" si="0"/>
        <v>FALSE</v>
      </c>
      <c r="F176" s="4" t="str">
        <f t="shared" si="1"/>
        <v>FALSE</v>
      </c>
      <c r="G176" s="1" t="str">
        <f>VLOOKUP(A176,ProductCatalog!$A$1:$BE$181,MATCH(G$7,ProductCatalog!$A$1:$AR$1,0),0)</f>
        <v>SM-R910N</v>
      </c>
      <c r="H176" s="1" t="str">
        <f>VLOOKUP(A176,ProductCatalog!$A$1:$BE$181,MATCH(H$7,ProductCatalog!$A$1:$AR$1,0),0)</f>
        <v>AEM_WEARABLES</v>
      </c>
      <c r="I176" s="1" t="str">
        <f>VLOOKUP(A176,ProductCatalog!$A$1:$BE$181,MATCH(I$7,ProductCatalog!$A$1:$AR$1,0),0)</f>
        <v>false</v>
      </c>
      <c r="J176" s="4" t="str">
        <f t="shared" si="2"/>
        <v>TRUE</v>
      </c>
      <c r="K176" s="1" t="str">
        <f>VLOOKUP(A176,ProductCatalog!$A$1:$BE$181,MATCH(K$7,ProductCatalog!$A$1:$AR$1,0),0)</f>
        <v>true</v>
      </c>
      <c r="L176" s="1" t="str">
        <f t="shared" si="3"/>
        <v>main</v>
      </c>
      <c r="M176" s="1">
        <f t="shared" si="4"/>
        <v>1</v>
      </c>
      <c r="N176" s="4" t="str">
        <f t="shared" si="5"/>
        <v xml:space="preserve"> </v>
      </c>
      <c r="O176" s="1" t="str">
        <f>VLOOKUP(A176,ProductCatalog!$A$1:$BE$181,MATCH(O$7,ProductCatalog!$A$1:$AR$1,0),0)</f>
        <v>GRAPHITE</v>
      </c>
      <c r="P176" s="1" t="str">
        <f>VLOOKUP(A176,ProductCatalog!$A$1:$BE$181,MATCH(P$7,ProductCatalog!$A$1:$AR$1,0),0)</f>
        <v xml:space="preserve"> 1</v>
      </c>
      <c r="Q176" s="1" t="str">
        <f t="shared" si="6"/>
        <v>SM-R910NGRAPHITE 1</v>
      </c>
      <c r="R176" s="4">
        <f t="shared" si="7"/>
        <v>1</v>
      </c>
      <c r="S176" s="1" t="str">
        <f>VLOOKUP(A176,ProductCatalog!$A$1:$BE$181,MATCH(S$7,ProductCatalog!$A$1:$AR$1,0),0)</f>
        <v xml:space="preserve"> NORMAL</v>
      </c>
      <c r="T176" s="1" t="str">
        <f>VLOOKUP(A176,ProductCatalog!$A$1:$BE$181,MATCH(T$7,ProductCatalog!$A$1:$AR$1,0),0)</f>
        <v xml:space="preserve"> null</v>
      </c>
      <c r="U176" s="1" t="str">
        <f>VLOOKUP(A176,ProductCatalog!$A$1:$BE$181,MATCH(U$7,ProductCatalog!$A$1:$AR$1,0),0)</f>
        <v xml:space="preserve"> null</v>
      </c>
      <c r="V176" s="1" t="str">
        <f>VLOOKUP(A176,ProductCatalog!$A$1:$BE$181,MATCH(V$7,ProductCatalog!$A$1:$AR$1,0),0)</f>
        <v xml:space="preserve"> false</v>
      </c>
      <c r="W176" s="4" t="b">
        <f t="shared" si="8"/>
        <v>1</v>
      </c>
      <c r="X176" s="4" t="b">
        <f t="shared" si="9"/>
        <v>1</v>
      </c>
      <c r="Y176" s="4" t="b">
        <f t="shared" si="10"/>
        <v>1</v>
      </c>
      <c r="Z176" s="3" t="str">
        <f>VLOOKUP(A176,ProductCatalog!$A$1:$BE$181,MATCH(Z$7,ProductCatalog!$A$1:$AR$1,0),0)</f>
        <v xml:space="preserve"> </v>
      </c>
      <c r="AA176" s="1" t="str">
        <f t="shared" si="11"/>
        <v xml:space="preserve"> SERIALNO</v>
      </c>
      <c r="AB176" s="4" t="str">
        <f t="shared" si="12"/>
        <v>FALSE</v>
      </c>
      <c r="AC176" s="4" t="b">
        <f>IF(ISNUMBER(MATCH(A176,'AEM register'!$C:$C,0)),TRUE,FALSE)</f>
        <v>0</v>
      </c>
    </row>
    <row r="177" spans="1:29" ht="14.25" customHeight="1">
      <c r="A177" s="1" t="str">
        <f>ProductCatalog!A171</f>
        <v>SM-R910NZBAXME</v>
      </c>
      <c r="B177" s="1" t="str">
        <f>VLOOKUP(A177,ProductCatalog!$A$1:$BE$181,MATCH(B$7,ProductCatalog!$A$1:$AR$1,0),0)</f>
        <v xml:space="preserve"> Galaxy Watch5 Bluetooth (44mm)</v>
      </c>
      <c r="C177" s="1" t="str">
        <f>VLOOKUP(A177,ProductCatalog!$A$1:$BE$181,MATCH(C$7,ProductCatalog!$A$1:$AR$1,0),0)</f>
        <v>APPROVED</v>
      </c>
      <c r="D177" s="1" t="str">
        <f>VLOOKUP(A177,ProductCatalog!$A$1:$BE$181,MATCH(D$7,ProductCatalog!$A$1:$AR$1,0),0)</f>
        <v>PDP_NOT_AVAILABLE</v>
      </c>
      <c r="E177" s="4" t="str">
        <f t="shared" si="0"/>
        <v>FALSE</v>
      </c>
      <c r="F177" s="4" t="str">
        <f t="shared" si="1"/>
        <v>FALSE</v>
      </c>
      <c r="G177" s="1" t="str">
        <f>VLOOKUP(A177,ProductCatalog!$A$1:$BE$181,MATCH(G$7,ProductCatalog!$A$1:$AR$1,0),0)</f>
        <v>SM-R910N</v>
      </c>
      <c r="H177" s="1" t="str">
        <f>VLOOKUP(A177,ProductCatalog!$A$1:$BE$181,MATCH(H$7,ProductCatalog!$A$1:$AR$1,0),0)</f>
        <v>AEM_WEARABLES</v>
      </c>
      <c r="I177" s="1" t="str">
        <f>VLOOKUP(A177,ProductCatalog!$A$1:$BE$181,MATCH(I$7,ProductCatalog!$A$1:$AR$1,0),0)</f>
        <v>false</v>
      </c>
      <c r="J177" s="4" t="str">
        <f t="shared" si="2"/>
        <v>TRUE</v>
      </c>
      <c r="K177" s="1" t="str">
        <f>VLOOKUP(A177,ProductCatalog!$A$1:$BE$181,MATCH(K$7,ProductCatalog!$A$1:$AR$1,0),0)</f>
        <v>false</v>
      </c>
      <c r="L177" s="1" t="str">
        <f t="shared" si="3"/>
        <v>variant</v>
      </c>
      <c r="M177" s="1">
        <f t="shared" si="4"/>
        <v>2</v>
      </c>
      <c r="N177" s="4" t="str">
        <f t="shared" si="5"/>
        <v xml:space="preserve"> </v>
      </c>
      <c r="O177" s="1" t="str">
        <f>VLOOKUP(A177,ProductCatalog!$A$1:$BE$181,MATCH(O$7,ProductCatalog!$A$1:$AR$1,0),0)</f>
        <v>SAPPHIRE</v>
      </c>
      <c r="P177" s="1" t="str">
        <f>VLOOKUP(A177,ProductCatalog!$A$1:$BE$181,MATCH(P$7,ProductCatalog!$A$1:$AR$1,0),0)</f>
        <v xml:space="preserve"> 1</v>
      </c>
      <c r="Q177" s="1" t="str">
        <f t="shared" si="6"/>
        <v>SM-R910NSAPPHIRE 1</v>
      </c>
      <c r="R177" s="4">
        <f t="shared" si="7"/>
        <v>1</v>
      </c>
      <c r="S177" s="1" t="str">
        <f>VLOOKUP(A177,ProductCatalog!$A$1:$BE$181,MATCH(S$7,ProductCatalog!$A$1:$AR$1,0),0)</f>
        <v xml:space="preserve"> NORMAL</v>
      </c>
      <c r="T177" s="1" t="str">
        <f>VLOOKUP(A177,ProductCatalog!$A$1:$BE$181,MATCH(T$7,ProductCatalog!$A$1:$AR$1,0),0)</f>
        <v xml:space="preserve"> null</v>
      </c>
      <c r="U177" s="1" t="str">
        <f>VLOOKUP(A177,ProductCatalog!$A$1:$BE$181,MATCH(U$7,ProductCatalog!$A$1:$AR$1,0),0)</f>
        <v xml:space="preserve"> null</v>
      </c>
      <c r="V177" s="1" t="str">
        <f>VLOOKUP(A177,ProductCatalog!$A$1:$BE$181,MATCH(V$7,ProductCatalog!$A$1:$AR$1,0),0)</f>
        <v xml:space="preserve"> false</v>
      </c>
      <c r="W177" s="4" t="b">
        <f t="shared" si="8"/>
        <v>1</v>
      </c>
      <c r="X177" s="4" t="b">
        <f t="shared" si="9"/>
        <v>1</v>
      </c>
      <c r="Y177" s="4" t="b">
        <f t="shared" si="10"/>
        <v>1</v>
      </c>
      <c r="Z177" s="3" t="str">
        <f>VLOOKUP(A177,ProductCatalog!$A$1:$BE$181,MATCH(Z$7,ProductCatalog!$A$1:$AR$1,0),0)</f>
        <v xml:space="preserve"> </v>
      </c>
      <c r="AA177" s="1" t="str">
        <f t="shared" si="11"/>
        <v xml:space="preserve"> SERIALNO</v>
      </c>
      <c r="AB177" s="4" t="str">
        <f t="shared" si="12"/>
        <v>FALSE</v>
      </c>
      <c r="AC177" s="4" t="b">
        <f>IF(ISNUMBER(MATCH(A177,'AEM register'!$C:$C,0)),TRUE,FALSE)</f>
        <v>0</v>
      </c>
    </row>
    <row r="178" spans="1:29" ht="14.25" customHeight="1">
      <c r="A178" s="1" t="str">
        <f>ProductCatalog!A172</f>
        <v>SM-R910NZSAXME</v>
      </c>
      <c r="B178" s="1" t="str">
        <f>VLOOKUP(A178,ProductCatalog!$A$1:$BE$181,MATCH(B$7,ProductCatalog!$A$1:$AR$1,0),0)</f>
        <v xml:space="preserve"> Galaxy Watch5 Bluetooth (44mm)</v>
      </c>
      <c r="C178" s="1" t="str">
        <f>VLOOKUP(A178,ProductCatalog!$A$1:$BE$181,MATCH(C$7,ProductCatalog!$A$1:$AR$1,0),0)</f>
        <v>APPROVED</v>
      </c>
      <c r="D178" s="1" t="str">
        <f>VLOOKUP(A178,ProductCatalog!$A$1:$BE$181,MATCH(D$7,ProductCatalog!$A$1:$AR$1,0),0)</f>
        <v>PDP_NOT_AVAILABLE</v>
      </c>
      <c r="E178" s="4" t="str">
        <f t="shared" si="0"/>
        <v>FALSE</v>
      </c>
      <c r="F178" s="4" t="str">
        <f t="shared" si="1"/>
        <v>FALSE</v>
      </c>
      <c r="G178" s="1" t="str">
        <f>VLOOKUP(A178,ProductCatalog!$A$1:$BE$181,MATCH(G$7,ProductCatalog!$A$1:$AR$1,0),0)</f>
        <v>SM-R910N</v>
      </c>
      <c r="H178" s="1" t="str">
        <f>VLOOKUP(A178,ProductCatalog!$A$1:$BE$181,MATCH(H$7,ProductCatalog!$A$1:$AR$1,0),0)</f>
        <v>AEM_WEARABLES</v>
      </c>
      <c r="I178" s="1" t="str">
        <f>VLOOKUP(A178,ProductCatalog!$A$1:$BE$181,MATCH(I$7,ProductCatalog!$A$1:$AR$1,0),0)</f>
        <v>false</v>
      </c>
      <c r="J178" s="4" t="str">
        <f t="shared" si="2"/>
        <v>TRUE</v>
      </c>
      <c r="K178" s="1" t="str">
        <f>VLOOKUP(A178,ProductCatalog!$A$1:$BE$181,MATCH(K$7,ProductCatalog!$A$1:$AR$1,0),0)</f>
        <v>false</v>
      </c>
      <c r="L178" s="1" t="str">
        <f t="shared" si="3"/>
        <v>variant</v>
      </c>
      <c r="M178" s="1">
        <f t="shared" si="4"/>
        <v>3</v>
      </c>
      <c r="N178" s="4">
        <f t="shared" si="5"/>
        <v>1</v>
      </c>
      <c r="O178" s="1" t="str">
        <f>VLOOKUP(A178,ProductCatalog!$A$1:$BE$181,MATCH(O$7,ProductCatalog!$A$1:$AR$1,0),0)</f>
        <v>SILVER</v>
      </c>
      <c r="P178" s="1" t="str">
        <f>VLOOKUP(A178,ProductCatalog!$A$1:$BE$181,MATCH(P$7,ProductCatalog!$A$1:$AR$1,0),0)</f>
        <v xml:space="preserve"> 1</v>
      </c>
      <c r="Q178" s="1" t="str">
        <f t="shared" si="6"/>
        <v>SM-R910NSILVER 1</v>
      </c>
      <c r="R178" s="4">
        <f t="shared" si="7"/>
        <v>1</v>
      </c>
      <c r="S178" s="1" t="str">
        <f>VLOOKUP(A178,ProductCatalog!$A$1:$BE$181,MATCH(S$7,ProductCatalog!$A$1:$AR$1,0),0)</f>
        <v xml:space="preserve"> NORMAL</v>
      </c>
      <c r="T178" s="1" t="str">
        <f>VLOOKUP(A178,ProductCatalog!$A$1:$BE$181,MATCH(T$7,ProductCatalog!$A$1:$AR$1,0),0)</f>
        <v xml:space="preserve"> null</v>
      </c>
      <c r="U178" s="1" t="str">
        <f>VLOOKUP(A178,ProductCatalog!$A$1:$BE$181,MATCH(U$7,ProductCatalog!$A$1:$AR$1,0),0)</f>
        <v xml:space="preserve"> null</v>
      </c>
      <c r="V178" s="1" t="str">
        <f>VLOOKUP(A178,ProductCatalog!$A$1:$BE$181,MATCH(V$7,ProductCatalog!$A$1:$AR$1,0),0)</f>
        <v xml:space="preserve"> false</v>
      </c>
      <c r="W178" s="4" t="b">
        <f t="shared" si="8"/>
        <v>1</v>
      </c>
      <c r="X178" s="4" t="b">
        <f t="shared" si="9"/>
        <v>1</v>
      </c>
      <c r="Y178" s="4" t="b">
        <f t="shared" si="10"/>
        <v>1</v>
      </c>
      <c r="Z178" s="3" t="str">
        <f>VLOOKUP(A178,ProductCatalog!$A$1:$BE$181,MATCH(Z$7,ProductCatalog!$A$1:$AR$1,0),0)</f>
        <v xml:space="preserve"> </v>
      </c>
      <c r="AA178" s="1" t="str">
        <f t="shared" si="11"/>
        <v xml:space="preserve"> SERIALNO</v>
      </c>
      <c r="AB178" s="4" t="str">
        <f t="shared" si="12"/>
        <v>FALSE</v>
      </c>
      <c r="AC178" s="4" t="b">
        <f>IF(ISNUMBER(MATCH(A178,'AEM register'!$C:$C,0)),TRUE,FALSE)</f>
        <v>0</v>
      </c>
    </row>
    <row r="179" spans="1:29" ht="14.25" customHeight="1">
      <c r="A179" s="1" t="str">
        <f>ProductCatalog!A173</f>
        <v>SM-R915FZAAXME</v>
      </c>
      <c r="B179" s="1" t="str">
        <f>VLOOKUP(A179,ProductCatalog!$A$1:$BE$181,MATCH(B$7,ProductCatalog!$A$1:$AR$1,0),0)</f>
        <v xml:space="preserve"> Galaxy Watch5 LTE (44mm)</v>
      </c>
      <c r="C179" s="1" t="str">
        <f>VLOOKUP(A179,ProductCatalog!$A$1:$BE$181,MATCH(C$7,ProductCatalog!$A$1:$AR$1,0),0)</f>
        <v>APPROVED</v>
      </c>
      <c r="D179" s="1" t="str">
        <f>VLOOKUP(A179,ProductCatalog!$A$1:$BE$181,MATCH(D$7,ProductCatalog!$A$1:$AR$1,0),0)</f>
        <v>PDP_NOT_AVAILABLE</v>
      </c>
      <c r="E179" s="4" t="str">
        <f t="shared" si="0"/>
        <v>FALSE</v>
      </c>
      <c r="F179" s="4" t="str">
        <f t="shared" si="1"/>
        <v>FALSE</v>
      </c>
      <c r="G179" s="1" t="str">
        <f>VLOOKUP(A179,ProductCatalog!$A$1:$BE$181,MATCH(G$7,ProductCatalog!$A$1:$AR$1,0),0)</f>
        <v>SM-R915F</v>
      </c>
      <c r="H179" s="1" t="str">
        <f>VLOOKUP(A179,ProductCatalog!$A$1:$BE$181,MATCH(H$7,ProductCatalog!$A$1:$AR$1,0),0)</f>
        <v>AEM_WEARABLES</v>
      </c>
      <c r="I179" s="1" t="str">
        <f>VLOOKUP(A179,ProductCatalog!$A$1:$BE$181,MATCH(I$7,ProductCatalog!$A$1:$AR$1,0),0)</f>
        <v>false</v>
      </c>
      <c r="J179" s="4" t="str">
        <f t="shared" si="2"/>
        <v>TRUE</v>
      </c>
      <c r="K179" s="1" t="str">
        <f>VLOOKUP(A179,ProductCatalog!$A$1:$BE$181,MATCH(K$7,ProductCatalog!$A$1:$AR$1,0),0)</f>
        <v>true</v>
      </c>
      <c r="L179" s="1" t="str">
        <f t="shared" si="3"/>
        <v>main</v>
      </c>
      <c r="M179" s="1">
        <f t="shared" si="4"/>
        <v>1</v>
      </c>
      <c r="N179" s="4" t="str">
        <f t="shared" si="5"/>
        <v xml:space="preserve"> </v>
      </c>
      <c r="O179" s="1" t="str">
        <f>VLOOKUP(A179,ProductCatalog!$A$1:$BE$181,MATCH(O$7,ProductCatalog!$A$1:$AR$1,0),0)</f>
        <v>GRAPHITE</v>
      </c>
      <c r="P179" s="1" t="str">
        <f>VLOOKUP(A179,ProductCatalog!$A$1:$BE$181,MATCH(P$7,ProductCatalog!$A$1:$AR$1,0),0)</f>
        <v xml:space="preserve"> 1</v>
      </c>
      <c r="Q179" s="1" t="str">
        <f t="shared" si="6"/>
        <v>SM-R915FGRAPHITE 1</v>
      </c>
      <c r="R179" s="4">
        <f t="shared" si="7"/>
        <v>1</v>
      </c>
      <c r="S179" s="1" t="str">
        <f>VLOOKUP(A179,ProductCatalog!$A$1:$BE$181,MATCH(S$7,ProductCatalog!$A$1:$AR$1,0),0)</f>
        <v xml:space="preserve"> NORMAL</v>
      </c>
      <c r="T179" s="1" t="str">
        <f>VLOOKUP(A179,ProductCatalog!$A$1:$BE$181,MATCH(T$7,ProductCatalog!$A$1:$AR$1,0),0)</f>
        <v xml:space="preserve"> null</v>
      </c>
      <c r="U179" s="1" t="str">
        <f>VLOOKUP(A179,ProductCatalog!$A$1:$BE$181,MATCH(U$7,ProductCatalog!$A$1:$AR$1,0),0)</f>
        <v xml:space="preserve"> null</v>
      </c>
      <c r="V179" s="1" t="str">
        <f>VLOOKUP(A179,ProductCatalog!$A$1:$BE$181,MATCH(V$7,ProductCatalog!$A$1:$AR$1,0),0)</f>
        <v xml:space="preserve"> false</v>
      </c>
      <c r="W179" s="4" t="b">
        <f t="shared" si="8"/>
        <v>1</v>
      </c>
      <c r="X179" s="4" t="b">
        <f t="shared" si="9"/>
        <v>1</v>
      </c>
      <c r="Y179" s="4" t="b">
        <f t="shared" si="10"/>
        <v>1</v>
      </c>
      <c r="Z179" s="3" t="str">
        <f>VLOOKUP(A179,ProductCatalog!$A$1:$BE$181,MATCH(Z$7,ProductCatalog!$A$1:$AR$1,0),0)</f>
        <v xml:space="preserve"> </v>
      </c>
      <c r="AA179" s="1" t="str">
        <f t="shared" si="11"/>
        <v xml:space="preserve"> IMEI</v>
      </c>
      <c r="AB179" s="4" t="str">
        <f t="shared" si="12"/>
        <v>FALSE</v>
      </c>
      <c r="AC179" s="4" t="b">
        <f>IF(ISNUMBER(MATCH(A179,'AEM register'!$C:$C,0)),TRUE,FALSE)</f>
        <v>0</v>
      </c>
    </row>
    <row r="180" spans="1:29" ht="14.25" customHeight="1">
      <c r="A180" s="1" t="str">
        <f>ProductCatalog!A174</f>
        <v>SM-R915FZBAXME</v>
      </c>
      <c r="B180" s="1" t="str">
        <f>VLOOKUP(A180,ProductCatalog!$A$1:$BE$181,MATCH(B$7,ProductCatalog!$A$1:$AR$1,0),0)</f>
        <v xml:space="preserve"> Galaxy Watch5 LTE (44mm)</v>
      </c>
      <c r="C180" s="1" t="str">
        <f>VLOOKUP(A180,ProductCatalog!$A$1:$BE$181,MATCH(C$7,ProductCatalog!$A$1:$AR$1,0),0)</f>
        <v>APPROVED</v>
      </c>
      <c r="D180" s="1" t="str">
        <f>VLOOKUP(A180,ProductCatalog!$A$1:$BE$181,MATCH(D$7,ProductCatalog!$A$1:$AR$1,0),0)</f>
        <v>PDP_NOT_AVAILABLE</v>
      </c>
      <c r="E180" s="4" t="str">
        <f t="shared" si="0"/>
        <v>FALSE</v>
      </c>
      <c r="F180" s="4" t="str">
        <f t="shared" si="1"/>
        <v>FALSE</v>
      </c>
      <c r="G180" s="1" t="str">
        <f>VLOOKUP(A180,ProductCatalog!$A$1:$BE$181,MATCH(G$7,ProductCatalog!$A$1:$AR$1,0),0)</f>
        <v>SM-R915F</v>
      </c>
      <c r="H180" s="1" t="str">
        <f>VLOOKUP(A180,ProductCatalog!$A$1:$BE$181,MATCH(H$7,ProductCatalog!$A$1:$AR$1,0),0)</f>
        <v>AEM_WEARABLES</v>
      </c>
      <c r="I180" s="1" t="str">
        <f>VLOOKUP(A180,ProductCatalog!$A$1:$BE$181,MATCH(I$7,ProductCatalog!$A$1:$AR$1,0),0)</f>
        <v>false</v>
      </c>
      <c r="J180" s="4" t="str">
        <f t="shared" si="2"/>
        <v>TRUE</v>
      </c>
      <c r="K180" s="1" t="str">
        <f>VLOOKUP(A180,ProductCatalog!$A$1:$BE$181,MATCH(K$7,ProductCatalog!$A$1:$AR$1,0),0)</f>
        <v>false</v>
      </c>
      <c r="L180" s="1" t="str">
        <f t="shared" si="3"/>
        <v>variant</v>
      </c>
      <c r="M180" s="1">
        <f t="shared" si="4"/>
        <v>2</v>
      </c>
      <c r="N180" s="4" t="str">
        <f t="shared" si="5"/>
        <v xml:space="preserve"> </v>
      </c>
      <c r="O180" s="1" t="str">
        <f>VLOOKUP(A180,ProductCatalog!$A$1:$BE$181,MATCH(O$7,ProductCatalog!$A$1:$AR$1,0),0)</f>
        <v>SAPPHIRE</v>
      </c>
      <c r="P180" s="1" t="str">
        <f>VLOOKUP(A180,ProductCatalog!$A$1:$BE$181,MATCH(P$7,ProductCatalog!$A$1:$AR$1,0),0)</f>
        <v xml:space="preserve"> 1</v>
      </c>
      <c r="Q180" s="1" t="str">
        <f t="shared" si="6"/>
        <v>SM-R915FSAPPHIRE 1</v>
      </c>
      <c r="R180" s="4">
        <f t="shared" si="7"/>
        <v>1</v>
      </c>
      <c r="S180" s="1" t="str">
        <f>VLOOKUP(A180,ProductCatalog!$A$1:$BE$181,MATCH(S$7,ProductCatalog!$A$1:$AR$1,0),0)</f>
        <v xml:space="preserve"> NORMAL</v>
      </c>
      <c r="T180" s="1" t="str">
        <f>VLOOKUP(A180,ProductCatalog!$A$1:$BE$181,MATCH(T$7,ProductCatalog!$A$1:$AR$1,0),0)</f>
        <v xml:space="preserve"> null</v>
      </c>
      <c r="U180" s="1" t="str">
        <f>VLOOKUP(A180,ProductCatalog!$A$1:$BE$181,MATCH(U$7,ProductCatalog!$A$1:$AR$1,0),0)</f>
        <v xml:space="preserve"> null</v>
      </c>
      <c r="V180" s="1" t="str">
        <f>VLOOKUP(A180,ProductCatalog!$A$1:$BE$181,MATCH(V$7,ProductCatalog!$A$1:$AR$1,0),0)</f>
        <v xml:space="preserve"> false</v>
      </c>
      <c r="W180" s="4" t="b">
        <f t="shared" si="8"/>
        <v>1</v>
      </c>
      <c r="X180" s="4" t="b">
        <f t="shared" si="9"/>
        <v>1</v>
      </c>
      <c r="Y180" s="4" t="b">
        <f t="shared" si="10"/>
        <v>1</v>
      </c>
      <c r="Z180" s="3" t="str">
        <f>VLOOKUP(A180,ProductCatalog!$A$1:$BE$181,MATCH(Z$7,ProductCatalog!$A$1:$AR$1,0),0)</f>
        <v xml:space="preserve"> </v>
      </c>
      <c r="AA180" s="1" t="str">
        <f t="shared" si="11"/>
        <v xml:space="preserve"> IMEI</v>
      </c>
      <c r="AB180" s="4" t="str">
        <f t="shared" si="12"/>
        <v>FALSE</v>
      </c>
      <c r="AC180" s="4" t="b">
        <f>IF(ISNUMBER(MATCH(A180,'AEM register'!$C:$C,0)),TRUE,FALSE)</f>
        <v>0</v>
      </c>
    </row>
    <row r="181" spans="1:29" ht="14.25" customHeight="1">
      <c r="A181" s="1" t="str">
        <f>ProductCatalog!A175</f>
        <v>SM-R915FZSAXME</v>
      </c>
      <c r="B181" s="1" t="str">
        <f>VLOOKUP(A181,ProductCatalog!$A$1:$BE$181,MATCH(B$7,ProductCatalog!$A$1:$AR$1,0),0)</f>
        <v xml:space="preserve"> Galaxy Watch5 LTE (44mm)</v>
      </c>
      <c r="C181" s="1" t="str">
        <f>VLOOKUP(A181,ProductCatalog!$A$1:$BE$181,MATCH(C$7,ProductCatalog!$A$1:$AR$1,0),0)</f>
        <v>APPROVED</v>
      </c>
      <c r="D181" s="1" t="str">
        <f>VLOOKUP(A181,ProductCatalog!$A$1:$BE$181,MATCH(D$7,ProductCatalog!$A$1:$AR$1,0),0)</f>
        <v>PDP_NOT_AVAILABLE</v>
      </c>
      <c r="E181" s="4" t="str">
        <f t="shared" si="0"/>
        <v>FALSE</v>
      </c>
      <c r="F181" s="4" t="str">
        <f t="shared" si="1"/>
        <v>FALSE</v>
      </c>
      <c r="G181" s="1" t="str">
        <f>VLOOKUP(A181,ProductCatalog!$A$1:$BE$181,MATCH(G$7,ProductCatalog!$A$1:$AR$1,0),0)</f>
        <v>SM-R915F</v>
      </c>
      <c r="H181" s="1" t="str">
        <f>VLOOKUP(A181,ProductCatalog!$A$1:$BE$181,MATCH(H$7,ProductCatalog!$A$1:$AR$1,0),0)</f>
        <v>AEM_WEARABLES</v>
      </c>
      <c r="I181" s="1" t="str">
        <f>VLOOKUP(A181,ProductCatalog!$A$1:$BE$181,MATCH(I$7,ProductCatalog!$A$1:$AR$1,0),0)</f>
        <v>false</v>
      </c>
      <c r="J181" s="4" t="str">
        <f t="shared" si="2"/>
        <v>TRUE</v>
      </c>
      <c r="K181" s="1" t="str">
        <f>VLOOKUP(A181,ProductCatalog!$A$1:$BE$181,MATCH(K$7,ProductCatalog!$A$1:$AR$1,0),0)</f>
        <v>false</v>
      </c>
      <c r="L181" s="1" t="str">
        <f t="shared" si="3"/>
        <v>variant</v>
      </c>
      <c r="M181" s="1">
        <f t="shared" si="4"/>
        <v>3</v>
      </c>
      <c r="N181" s="4">
        <f t="shared" si="5"/>
        <v>1</v>
      </c>
      <c r="O181" s="1" t="str">
        <f>VLOOKUP(A181,ProductCatalog!$A$1:$BE$181,MATCH(O$7,ProductCatalog!$A$1:$AR$1,0),0)</f>
        <v>SILVER</v>
      </c>
      <c r="P181" s="1" t="str">
        <f>VLOOKUP(A181,ProductCatalog!$A$1:$BE$181,MATCH(P$7,ProductCatalog!$A$1:$AR$1,0),0)</f>
        <v xml:space="preserve"> 1</v>
      </c>
      <c r="Q181" s="1" t="str">
        <f t="shared" si="6"/>
        <v>SM-R915FSILVER 1</v>
      </c>
      <c r="R181" s="4">
        <f t="shared" si="7"/>
        <v>1</v>
      </c>
      <c r="S181" s="1" t="str">
        <f>VLOOKUP(A181,ProductCatalog!$A$1:$BE$181,MATCH(S$7,ProductCatalog!$A$1:$AR$1,0),0)</f>
        <v xml:space="preserve"> NORMAL</v>
      </c>
      <c r="T181" s="1" t="str">
        <f>VLOOKUP(A181,ProductCatalog!$A$1:$BE$181,MATCH(T$7,ProductCatalog!$A$1:$AR$1,0),0)</f>
        <v xml:space="preserve"> null</v>
      </c>
      <c r="U181" s="1" t="str">
        <f>VLOOKUP(A181,ProductCatalog!$A$1:$BE$181,MATCH(U$7,ProductCatalog!$A$1:$AR$1,0),0)</f>
        <v xml:space="preserve"> null</v>
      </c>
      <c r="V181" s="1" t="str">
        <f>VLOOKUP(A181,ProductCatalog!$A$1:$BE$181,MATCH(V$7,ProductCatalog!$A$1:$AR$1,0),0)</f>
        <v xml:space="preserve"> false</v>
      </c>
      <c r="W181" s="4" t="b">
        <f t="shared" si="8"/>
        <v>1</v>
      </c>
      <c r="X181" s="4" t="b">
        <f t="shared" si="9"/>
        <v>1</v>
      </c>
      <c r="Y181" s="4" t="b">
        <f t="shared" si="10"/>
        <v>1</v>
      </c>
      <c r="Z181" s="3" t="str">
        <f>VLOOKUP(A181,ProductCatalog!$A$1:$BE$181,MATCH(Z$7,ProductCatalog!$A$1:$AR$1,0),0)</f>
        <v xml:space="preserve"> </v>
      </c>
      <c r="AA181" s="1" t="str">
        <f t="shared" si="11"/>
        <v xml:space="preserve"> IMEI</v>
      </c>
      <c r="AB181" s="4" t="str">
        <f t="shared" si="12"/>
        <v>FALSE</v>
      </c>
      <c r="AC181" s="4" t="b">
        <f>IF(ISNUMBER(MATCH(A181,'AEM register'!$C:$C,0)),TRUE,FALSE)</f>
        <v>0</v>
      </c>
    </row>
    <row r="182" spans="1:29" ht="14.25" customHeight="1">
      <c r="A182" s="1" t="str">
        <f>ProductCatalog!A176</f>
        <v>SM-R920NZKAXME</v>
      </c>
      <c r="B182" s="1" t="str">
        <f>VLOOKUP(A182,ProductCatalog!$A$1:$BE$181,MATCH(B$7,ProductCatalog!$A$1:$AR$1,0),0)</f>
        <v xml:space="preserve"> Galaxy Watch5 Pro Bluetooth (45mm)</v>
      </c>
      <c r="C182" s="1" t="str">
        <f>VLOOKUP(A182,ProductCatalog!$A$1:$BE$181,MATCH(C$7,ProductCatalog!$A$1:$AR$1,0),0)</f>
        <v>APPROVED</v>
      </c>
      <c r="D182" s="1" t="str">
        <f>VLOOKUP(A182,ProductCatalog!$A$1:$BE$181,MATCH(D$7,ProductCatalog!$A$1:$AR$1,0),0)</f>
        <v>PDP_NOT_AVAILABLE</v>
      </c>
      <c r="E182" s="4" t="str">
        <f t="shared" si="0"/>
        <v>FALSE</v>
      </c>
      <c r="F182" s="4" t="str">
        <f t="shared" si="1"/>
        <v>FALSE</v>
      </c>
      <c r="G182" s="1" t="str">
        <f>VLOOKUP(A182,ProductCatalog!$A$1:$BE$181,MATCH(G$7,ProductCatalog!$A$1:$AR$1,0),0)</f>
        <v>SM-R920N</v>
      </c>
      <c r="H182" s="1" t="str">
        <f>VLOOKUP(A182,ProductCatalog!$A$1:$BE$181,MATCH(H$7,ProductCatalog!$A$1:$AR$1,0),0)</f>
        <v>AEM_WEARABLES</v>
      </c>
      <c r="I182" s="1" t="str">
        <f>VLOOKUP(A182,ProductCatalog!$A$1:$BE$181,MATCH(I$7,ProductCatalog!$A$1:$AR$1,0),0)</f>
        <v>false</v>
      </c>
      <c r="J182" s="4" t="str">
        <f t="shared" si="2"/>
        <v>TRUE</v>
      </c>
      <c r="K182" s="1" t="str">
        <f>VLOOKUP(A182,ProductCatalog!$A$1:$BE$181,MATCH(K$7,ProductCatalog!$A$1:$AR$1,0),0)</f>
        <v>true</v>
      </c>
      <c r="L182" s="1" t="str">
        <f t="shared" si="3"/>
        <v>main</v>
      </c>
      <c r="M182" s="1">
        <f t="shared" si="4"/>
        <v>1</v>
      </c>
      <c r="N182" s="4" t="str">
        <f t="shared" si="5"/>
        <v xml:space="preserve"> </v>
      </c>
      <c r="O182" s="1" t="str">
        <f>VLOOKUP(A182,ProductCatalog!$A$1:$BE$181,MATCH(O$7,ProductCatalog!$A$1:$AR$1,0),0)</f>
        <v>BLACKTITANIUM</v>
      </c>
      <c r="P182" s="1" t="str">
        <f>VLOOKUP(A182,ProductCatalog!$A$1:$BE$181,MATCH(P$7,ProductCatalog!$A$1:$AR$1,0),0)</f>
        <v xml:space="preserve"> 1</v>
      </c>
      <c r="Q182" s="1" t="str">
        <f t="shared" si="6"/>
        <v>SM-R920NBLACKTITANIUM 1</v>
      </c>
      <c r="R182" s="4">
        <f t="shared" si="7"/>
        <v>1</v>
      </c>
      <c r="S182" s="1" t="str">
        <f>VLOOKUP(A182,ProductCatalog!$A$1:$BE$181,MATCH(S$7,ProductCatalog!$A$1:$AR$1,0),0)</f>
        <v xml:space="preserve"> NORMAL</v>
      </c>
      <c r="T182" s="1" t="str">
        <f>VLOOKUP(A182,ProductCatalog!$A$1:$BE$181,MATCH(T$7,ProductCatalog!$A$1:$AR$1,0),0)</f>
        <v xml:space="preserve"> null</v>
      </c>
      <c r="U182" s="1" t="str">
        <f>VLOOKUP(A182,ProductCatalog!$A$1:$BE$181,MATCH(U$7,ProductCatalog!$A$1:$AR$1,0),0)</f>
        <v xml:space="preserve"> null</v>
      </c>
      <c r="V182" s="1" t="str">
        <f>VLOOKUP(A182,ProductCatalog!$A$1:$BE$181,MATCH(V$7,ProductCatalog!$A$1:$AR$1,0),0)</f>
        <v xml:space="preserve"> false</v>
      </c>
      <c r="W182" s="4" t="b">
        <f t="shared" si="8"/>
        <v>1</v>
      </c>
      <c r="X182" s="4" t="b">
        <f t="shared" si="9"/>
        <v>1</v>
      </c>
      <c r="Y182" s="4" t="b">
        <f t="shared" si="10"/>
        <v>1</v>
      </c>
      <c r="Z182" s="3" t="str">
        <f>VLOOKUP(A182,ProductCatalog!$A$1:$BE$181,MATCH(Z$7,ProductCatalog!$A$1:$AR$1,0),0)</f>
        <v xml:space="preserve"> </v>
      </c>
      <c r="AA182" s="1" t="str">
        <f t="shared" si="11"/>
        <v xml:space="preserve"> </v>
      </c>
      <c r="AB182" s="4" t="str">
        <f t="shared" si="12"/>
        <v>TRUE</v>
      </c>
      <c r="AC182" s="4" t="b">
        <f>IF(ISNUMBER(MATCH(A182,'AEM register'!$C:$C,0)),TRUE,FALSE)</f>
        <v>0</v>
      </c>
    </row>
    <row r="183" spans="1:29" ht="14.25" customHeight="1">
      <c r="A183" s="1" t="str">
        <f>ProductCatalog!A177</f>
        <v>SM-R920NZTAXME</v>
      </c>
      <c r="B183" s="1" t="str">
        <f>VLOOKUP(A183,ProductCatalog!$A$1:$BE$181,MATCH(B$7,ProductCatalog!$A$1:$AR$1,0),0)</f>
        <v xml:space="preserve"> Galaxy Watch5 Pro Bluetooth (45mm)</v>
      </c>
      <c r="C183" s="1" t="str">
        <f>VLOOKUP(A183,ProductCatalog!$A$1:$BE$181,MATCH(C$7,ProductCatalog!$A$1:$AR$1,0),0)</f>
        <v>APPROVED</v>
      </c>
      <c r="D183" s="1" t="str">
        <f>VLOOKUP(A183,ProductCatalog!$A$1:$BE$181,MATCH(D$7,ProductCatalog!$A$1:$AR$1,0),0)</f>
        <v>PDP_NOT_AVAILABLE</v>
      </c>
      <c r="E183" s="4" t="str">
        <f t="shared" si="0"/>
        <v>FALSE</v>
      </c>
      <c r="F183" s="4" t="str">
        <f t="shared" si="1"/>
        <v>FALSE</v>
      </c>
      <c r="G183" s="1" t="str">
        <f>VLOOKUP(A183,ProductCatalog!$A$1:$BE$181,MATCH(G$7,ProductCatalog!$A$1:$AR$1,0),0)</f>
        <v>SM-R920N</v>
      </c>
      <c r="H183" s="1" t="str">
        <f>VLOOKUP(A183,ProductCatalog!$A$1:$BE$181,MATCH(H$7,ProductCatalog!$A$1:$AR$1,0),0)</f>
        <v>AEM_WEARABLES</v>
      </c>
      <c r="I183" s="1" t="str">
        <f>VLOOKUP(A183,ProductCatalog!$A$1:$BE$181,MATCH(I$7,ProductCatalog!$A$1:$AR$1,0),0)</f>
        <v>false</v>
      </c>
      <c r="J183" s="4" t="str">
        <f t="shared" si="2"/>
        <v>TRUE</v>
      </c>
      <c r="K183" s="1" t="str">
        <f>VLOOKUP(A183,ProductCatalog!$A$1:$BE$181,MATCH(K$7,ProductCatalog!$A$1:$AR$1,0),0)</f>
        <v>true</v>
      </c>
      <c r="L183" s="1" t="str">
        <f t="shared" si="3"/>
        <v>main</v>
      </c>
      <c r="M183" s="1">
        <f t="shared" si="4"/>
        <v>2</v>
      </c>
      <c r="N183" s="4">
        <f t="shared" si="5"/>
        <v>2</v>
      </c>
      <c r="O183" s="1" t="str">
        <f>VLOOKUP(A183,ProductCatalog!$A$1:$BE$181,MATCH(O$7,ProductCatalog!$A$1:$AR$1,0),0)</f>
        <v>GRAYTITANIUM</v>
      </c>
      <c r="P183" s="1" t="str">
        <f>VLOOKUP(A183,ProductCatalog!$A$1:$BE$181,MATCH(P$7,ProductCatalog!$A$1:$AR$1,0),0)</f>
        <v xml:space="preserve"> 1</v>
      </c>
      <c r="Q183" s="1" t="str">
        <f t="shared" si="6"/>
        <v>SM-R920NGRAYTITANIUM 1</v>
      </c>
      <c r="R183" s="4">
        <f t="shared" si="7"/>
        <v>1</v>
      </c>
      <c r="S183" s="1" t="str">
        <f>VLOOKUP(A183,ProductCatalog!$A$1:$BE$181,MATCH(S$7,ProductCatalog!$A$1:$AR$1,0),0)</f>
        <v xml:space="preserve"> NORMAL</v>
      </c>
      <c r="T183" s="1" t="str">
        <f>VLOOKUP(A183,ProductCatalog!$A$1:$BE$181,MATCH(T$7,ProductCatalog!$A$1:$AR$1,0),0)</f>
        <v xml:space="preserve"> null</v>
      </c>
      <c r="U183" s="1" t="str">
        <f>VLOOKUP(A183,ProductCatalog!$A$1:$BE$181,MATCH(U$7,ProductCatalog!$A$1:$AR$1,0),0)</f>
        <v xml:space="preserve"> null</v>
      </c>
      <c r="V183" s="1" t="str">
        <f>VLOOKUP(A183,ProductCatalog!$A$1:$BE$181,MATCH(V$7,ProductCatalog!$A$1:$AR$1,0),0)</f>
        <v xml:space="preserve"> false</v>
      </c>
      <c r="W183" s="4" t="b">
        <f t="shared" si="8"/>
        <v>1</v>
      </c>
      <c r="X183" s="4" t="b">
        <f t="shared" si="9"/>
        <v>1</v>
      </c>
      <c r="Y183" s="4" t="b">
        <f t="shared" si="10"/>
        <v>1</v>
      </c>
      <c r="Z183" s="3" t="str">
        <f>VLOOKUP(A183,ProductCatalog!$A$1:$BE$181,MATCH(Z$7,ProductCatalog!$A$1:$AR$1,0),0)</f>
        <v xml:space="preserve"> </v>
      </c>
      <c r="AA183" s="1" t="str">
        <f t="shared" si="11"/>
        <v xml:space="preserve"> </v>
      </c>
      <c r="AB183" s="4" t="str">
        <f t="shared" si="12"/>
        <v>TRUE</v>
      </c>
      <c r="AC183" s="4" t="b">
        <f>IF(ISNUMBER(MATCH(A183,'AEM register'!$C:$C,0)),TRUE,FALSE)</f>
        <v>0</v>
      </c>
    </row>
    <row r="184" spans="1:29" ht="14.25" customHeight="1">
      <c r="A184" s="1" t="str">
        <f>ProductCatalog!A178</f>
        <v>SM-R925FZKAXME</v>
      </c>
      <c r="B184" s="1" t="str">
        <f>VLOOKUP(A184,ProductCatalog!$A$1:$BE$181,MATCH(B$7,ProductCatalog!$A$1:$AR$1,0),0)</f>
        <v xml:space="preserve"> Galaxy Watch5 Pro LTE (45mm)</v>
      </c>
      <c r="C184" s="1" t="str">
        <f>VLOOKUP(A184,ProductCatalog!$A$1:$BE$181,MATCH(C$7,ProductCatalog!$A$1:$AR$1,0),0)</f>
        <v>APPROVED</v>
      </c>
      <c r="D184" s="1" t="str">
        <f>VLOOKUP(A184,ProductCatalog!$A$1:$BE$181,MATCH(D$7,ProductCatalog!$A$1:$AR$1,0),0)</f>
        <v>PDP_NOT_AVAILABLE</v>
      </c>
      <c r="E184" s="4" t="str">
        <f t="shared" si="0"/>
        <v>FALSE</v>
      </c>
      <c r="F184" s="4" t="str">
        <f t="shared" si="1"/>
        <v>FALSE</v>
      </c>
      <c r="G184" s="1" t="str">
        <f>VLOOKUP(A184,ProductCatalog!$A$1:$BE$181,MATCH(G$7,ProductCatalog!$A$1:$AR$1,0),0)</f>
        <v>SM-R925F</v>
      </c>
      <c r="H184" s="1" t="str">
        <f>VLOOKUP(A184,ProductCatalog!$A$1:$BE$181,MATCH(H$7,ProductCatalog!$A$1:$AR$1,0),0)</f>
        <v>AEM_WEARABLES</v>
      </c>
      <c r="I184" s="1" t="str">
        <f>VLOOKUP(A184,ProductCatalog!$A$1:$BE$181,MATCH(I$7,ProductCatalog!$A$1:$AR$1,0),0)</f>
        <v>false</v>
      </c>
      <c r="J184" s="4" t="str">
        <f t="shared" si="2"/>
        <v>TRUE</v>
      </c>
      <c r="K184" s="1" t="b">
        <f>VLOOKUP(A184,ProductCatalog!$A$1:$BE$181,MATCH(K$7,ProductCatalog!$A$1:$AR$1,0),0)</f>
        <v>0</v>
      </c>
      <c r="L184" s="1" t="str">
        <f t="shared" si="3"/>
        <v>variant</v>
      </c>
      <c r="M184" s="1">
        <f t="shared" si="4"/>
        <v>1</v>
      </c>
      <c r="N184" s="4" t="str">
        <f t="shared" si="5"/>
        <v xml:space="preserve"> </v>
      </c>
      <c r="O184" s="1" t="str">
        <f>VLOOKUP(A184,ProductCatalog!$A$1:$BE$181,MATCH(O$7,ProductCatalog!$A$1:$AR$1,0),0)</f>
        <v>BLACKTITANIUM</v>
      </c>
      <c r="P184" s="1" t="str">
        <f>VLOOKUP(A184,ProductCatalog!$A$1:$BE$181,MATCH(P$7,ProductCatalog!$A$1:$AR$1,0),0)</f>
        <v xml:space="preserve"> 1</v>
      </c>
      <c r="Q184" s="1" t="str">
        <f t="shared" si="6"/>
        <v>SM-R925FBLACKTITANIUM 1</v>
      </c>
      <c r="R184" s="4">
        <f t="shared" si="7"/>
        <v>1</v>
      </c>
      <c r="S184" s="1" t="str">
        <f>VLOOKUP(A184,ProductCatalog!$A$1:$BE$181,MATCH(S$7,ProductCatalog!$A$1:$AR$1,0),0)</f>
        <v xml:space="preserve"> NORMAL</v>
      </c>
      <c r="T184" s="1" t="str">
        <f>VLOOKUP(A184,ProductCatalog!$A$1:$BE$181,MATCH(T$7,ProductCatalog!$A$1:$AR$1,0),0)</f>
        <v xml:space="preserve"> null</v>
      </c>
      <c r="U184" s="1" t="str">
        <f>VLOOKUP(A184,ProductCatalog!$A$1:$BE$181,MATCH(U$7,ProductCatalog!$A$1:$AR$1,0),0)</f>
        <v xml:space="preserve"> null</v>
      </c>
      <c r="V184" s="1" t="str">
        <f>VLOOKUP(A184,ProductCatalog!$A$1:$BE$181,MATCH(V$7,ProductCatalog!$A$1:$AR$1,0),0)</f>
        <v xml:space="preserve"> false</v>
      </c>
      <c r="W184" s="4" t="b">
        <f t="shared" si="8"/>
        <v>1</v>
      </c>
      <c r="X184" s="4" t="b">
        <f t="shared" si="9"/>
        <v>1</v>
      </c>
      <c r="Y184" s="4" t="b">
        <f t="shared" si="10"/>
        <v>1</v>
      </c>
      <c r="Z184" s="3" t="str">
        <f>VLOOKUP(A184,ProductCatalog!$A$1:$BE$181,MATCH(Z$7,ProductCatalog!$A$1:$AR$1,0),0)</f>
        <v xml:space="preserve"> </v>
      </c>
      <c r="AA184" s="1" t="str">
        <f t="shared" si="11"/>
        <v xml:space="preserve"> IMEI</v>
      </c>
      <c r="AB184" s="4" t="str">
        <f t="shared" si="12"/>
        <v>FALSE</v>
      </c>
      <c r="AC184" s="4" t="b">
        <f>IF(ISNUMBER(MATCH(A184,'AEM register'!$C:$C,0)),TRUE,FALSE)</f>
        <v>0</v>
      </c>
    </row>
    <row r="185" spans="1:29" ht="14.25" customHeight="1">
      <c r="A185" s="1" t="str">
        <f>ProductCatalog!A179</f>
        <v>SM-R925FZTAXME</v>
      </c>
      <c r="B185" s="1" t="str">
        <f>VLOOKUP(A185,ProductCatalog!$A$1:$BE$181,MATCH(B$7,ProductCatalog!$A$1:$AR$1,0),0)</f>
        <v xml:space="preserve"> Galaxy Watch5 Pro LTE (45mm)</v>
      </c>
      <c r="C185" s="1" t="str">
        <f>VLOOKUP(A185,ProductCatalog!$A$1:$BE$181,MATCH(C$7,ProductCatalog!$A$1:$AR$1,0),0)</f>
        <v>APPROVED</v>
      </c>
      <c r="D185" s="1" t="str">
        <f>VLOOKUP(A185,ProductCatalog!$A$1:$BE$181,MATCH(D$7,ProductCatalog!$A$1:$AR$1,0),0)</f>
        <v>PDP_NOT_AVAILABLE</v>
      </c>
      <c r="E185" s="4" t="str">
        <f t="shared" si="0"/>
        <v>FALSE</v>
      </c>
      <c r="F185" s="4" t="str">
        <f t="shared" si="1"/>
        <v>FALSE</v>
      </c>
      <c r="G185" s="1" t="str">
        <f>VLOOKUP(A185,ProductCatalog!$A$1:$BE$181,MATCH(G$7,ProductCatalog!$A$1:$AR$1,0),0)</f>
        <v>SM-R925F</v>
      </c>
      <c r="H185" s="1" t="str">
        <f>VLOOKUP(A185,ProductCatalog!$A$1:$BE$181,MATCH(H$7,ProductCatalog!$A$1:$AR$1,0),0)</f>
        <v>AEM_WEARABLES</v>
      </c>
      <c r="I185" s="1" t="str">
        <f>VLOOKUP(A185,ProductCatalog!$A$1:$BE$181,MATCH(I$7,ProductCatalog!$A$1:$AR$1,0),0)</f>
        <v>false</v>
      </c>
      <c r="J185" s="4" t="str">
        <f t="shared" si="2"/>
        <v>TRUE</v>
      </c>
      <c r="K185" s="1" t="b">
        <f>VLOOKUP(A185,ProductCatalog!$A$1:$BE$181,MATCH(K$7,ProductCatalog!$A$1:$AR$1,0),0)</f>
        <v>0</v>
      </c>
      <c r="L185" s="1" t="str">
        <f t="shared" si="3"/>
        <v>variant</v>
      </c>
      <c r="M185" s="1">
        <f t="shared" si="4"/>
        <v>2</v>
      </c>
      <c r="N185" s="4">
        <f t="shared" si="5"/>
        <v>0</v>
      </c>
      <c r="O185" s="1" t="str">
        <f>VLOOKUP(A185,ProductCatalog!$A$1:$BE$181,MATCH(O$7,ProductCatalog!$A$1:$AR$1,0),0)</f>
        <v>GRAYTITANIUM</v>
      </c>
      <c r="P185" s="1" t="str">
        <f>VLOOKUP(A185,ProductCatalog!$A$1:$BE$181,MATCH(P$7,ProductCatalog!$A$1:$AR$1,0),0)</f>
        <v xml:space="preserve"> 1</v>
      </c>
      <c r="Q185" s="1" t="str">
        <f t="shared" si="6"/>
        <v>SM-R925FGRAYTITANIUM 1</v>
      </c>
      <c r="R185" s="4">
        <f t="shared" si="7"/>
        <v>1</v>
      </c>
      <c r="S185" s="1" t="str">
        <f>VLOOKUP(A185,ProductCatalog!$A$1:$BE$181,MATCH(S$7,ProductCatalog!$A$1:$AR$1,0),0)</f>
        <v xml:space="preserve"> NORMAL</v>
      </c>
      <c r="T185" s="1" t="str">
        <f>VLOOKUP(A185,ProductCatalog!$A$1:$BE$181,MATCH(T$7,ProductCatalog!$A$1:$AR$1,0),0)</f>
        <v xml:space="preserve"> null</v>
      </c>
      <c r="U185" s="1" t="str">
        <f>VLOOKUP(A185,ProductCatalog!$A$1:$BE$181,MATCH(U$7,ProductCatalog!$A$1:$AR$1,0),0)</f>
        <v xml:space="preserve"> null</v>
      </c>
      <c r="V185" s="1" t="str">
        <f>VLOOKUP(A185,ProductCatalog!$A$1:$BE$181,MATCH(V$7,ProductCatalog!$A$1:$AR$1,0),0)</f>
        <v xml:space="preserve"> false</v>
      </c>
      <c r="W185" s="4" t="b">
        <f t="shared" si="8"/>
        <v>1</v>
      </c>
      <c r="X185" s="4" t="b">
        <f t="shared" si="9"/>
        <v>1</v>
      </c>
      <c r="Y185" s="4" t="b">
        <f t="shared" si="10"/>
        <v>1</v>
      </c>
      <c r="Z185" s="3" t="str">
        <f>VLOOKUP(A185,ProductCatalog!$A$1:$BE$181,MATCH(Z$7,ProductCatalog!$A$1:$AR$1,0),0)</f>
        <v xml:space="preserve"> </v>
      </c>
      <c r="AA185" s="1" t="str">
        <f t="shared" si="11"/>
        <v xml:space="preserve"> IMEI</v>
      </c>
      <c r="AB185" s="4" t="str">
        <f t="shared" si="12"/>
        <v>FALSE</v>
      </c>
      <c r="AC185" s="4" t="b">
        <f>IF(ISNUMBER(MATCH(A185,'AEM register'!$C:$C,0)),TRUE,FALSE)</f>
        <v>0</v>
      </c>
    </row>
    <row r="186" spans="1:29" ht="14.25" customHeight="1">
      <c r="B186" s="1" t="e">
        <f>VLOOKUP(A186,ProductCatalog!$A$1:$BE$181,MATCH(B$7,ProductCatalog!$A$1:$AR$1,0),0)</f>
        <v>#N/A</v>
      </c>
      <c r="C186" s="1" t="e">
        <f>VLOOKUP(A186,ProductCatalog!$A$1:$BE$181,MATCH(C$7,ProductCatalog!$A$1:$AR$1,0),0)</f>
        <v>#N/A</v>
      </c>
      <c r="D186" s="1" t="e">
        <f>VLOOKUP(A186,ProductCatalog!$A$1:$BE$181,MATCH(D$7,ProductCatalog!$A$1:$AR$1,0),0)</f>
        <v>#N/A</v>
      </c>
      <c r="E186" s="4" t="e">
        <f t="shared" si="0"/>
        <v>#N/A</v>
      </c>
      <c r="F186" s="4" t="e">
        <f t="shared" si="1"/>
        <v>#N/A</v>
      </c>
      <c r="G186" s="1" t="e">
        <f>VLOOKUP(A186,ProductCatalog!$A$1:$BE$181,MATCH(G$7,ProductCatalog!$A$1:$AR$1,0),0)</f>
        <v>#N/A</v>
      </c>
      <c r="H186" s="1" t="e">
        <f>VLOOKUP(A186,ProductCatalog!$A$1:$BE$181,MATCH(H$7,ProductCatalog!$A$1:$AR$1,0),0)</f>
        <v>#N/A</v>
      </c>
      <c r="I186" s="1" t="e">
        <f>VLOOKUP(A186,ProductCatalog!$A$1:$BE$181,MATCH(I$7,ProductCatalog!$A$1:$AR$1,0),0)</f>
        <v>#N/A</v>
      </c>
      <c r="J186" s="4" t="e">
        <f t="shared" si="2"/>
        <v>#N/A</v>
      </c>
      <c r="K186" s="1" t="e">
        <f>VLOOKUP(A186,ProductCatalog!$A$1:$BE$181,MATCH(K$7,ProductCatalog!$A$1:$AR$1,0),0)</f>
        <v>#N/A</v>
      </c>
      <c r="L186" s="1" t="e">
        <f t="shared" si="3"/>
        <v>#N/A</v>
      </c>
      <c r="M186" s="1" t="e">
        <f t="shared" si="4"/>
        <v>#N/A</v>
      </c>
      <c r="N186" s="4">
        <f t="shared" si="5"/>
        <v>0</v>
      </c>
      <c r="O186" s="1" t="e">
        <f>VLOOKUP(A186,ProductCatalog!$A$1:$BE$181,MATCH(O$7,ProductCatalog!$A$1:$AR$1,0),0)</f>
        <v>#N/A</v>
      </c>
      <c r="P186" s="1" t="e">
        <f>VLOOKUP(A186,ProductCatalog!$A$1:$BE$181,MATCH(P$7,ProductCatalog!$A$1:$AR$1,0),0)</f>
        <v>#N/A</v>
      </c>
      <c r="Q186" s="1" t="e">
        <f t="shared" si="6"/>
        <v>#N/A</v>
      </c>
      <c r="R186" s="4" t="e">
        <f t="shared" si="7"/>
        <v>#N/A</v>
      </c>
      <c r="S186" s="1" t="e">
        <f>VLOOKUP(A186,ProductCatalog!$A$1:$BE$181,MATCH(S$7,ProductCatalog!$A$1:$AR$1,0),0)</f>
        <v>#N/A</v>
      </c>
      <c r="T186" s="1" t="e">
        <f>VLOOKUP(A186,ProductCatalog!$A$1:$BE$181,MATCH(T$7,ProductCatalog!$A$1:$AR$1,0),0)</f>
        <v>#N/A</v>
      </c>
      <c r="U186" s="1" t="e">
        <f>VLOOKUP(A186,ProductCatalog!$A$1:$BE$181,MATCH(U$7,ProductCatalog!$A$1:$AR$1,0),0)</f>
        <v>#N/A</v>
      </c>
      <c r="V186" s="1" t="e">
        <f>VLOOKUP(A186,ProductCatalog!$A$1:$BE$181,MATCH(V$7,ProductCatalog!$A$1:$AR$1,0),0)</f>
        <v>#N/A</v>
      </c>
      <c r="W186" s="4" t="e">
        <f t="shared" si="8"/>
        <v>#N/A</v>
      </c>
      <c r="X186" s="4" t="e">
        <f t="shared" si="9"/>
        <v>#N/A</v>
      </c>
      <c r="Y186" s="4" t="e">
        <f t="shared" si="10"/>
        <v>#N/A</v>
      </c>
      <c r="Z186" s="3" t="e">
        <f>VLOOKUP(A186,ProductCatalog!$A$1:$BE$181,MATCH(Z$7,ProductCatalog!$A$1:$AR$1,0),0)</f>
        <v>#N/A</v>
      </c>
      <c r="AA186" s="1" t="str">
        <f t="shared" si="11"/>
        <v xml:space="preserve"> </v>
      </c>
      <c r="AB186" s="4" t="e">
        <f t="shared" si="12"/>
        <v>#N/A</v>
      </c>
      <c r="AC186" s="4" t="b">
        <f>IF(ISNUMBER(MATCH(A186,'AEM register'!$C:$C,0)),TRUE,FALSE)</f>
        <v>0</v>
      </c>
    </row>
    <row r="187" spans="1:29" ht="14.25" customHeight="1">
      <c r="B187" s="1" t="e">
        <f>VLOOKUP(A187,ProductCatalog!$A$1:$BE$181,MATCH(B$7,ProductCatalog!$A$1:$AR$1,0),0)</f>
        <v>#N/A</v>
      </c>
      <c r="C187" s="1" t="e">
        <f>VLOOKUP(A187,ProductCatalog!$A$1:$BE$181,MATCH(C$7,ProductCatalog!$A$1:$AR$1,0),0)</f>
        <v>#N/A</v>
      </c>
      <c r="D187" s="1" t="e">
        <f>VLOOKUP(A187,ProductCatalog!$A$1:$BE$181,MATCH(D$7,ProductCatalog!$A$1:$AR$1,0),0)</f>
        <v>#N/A</v>
      </c>
      <c r="E187" s="4" t="e">
        <f t="shared" si="0"/>
        <v>#N/A</v>
      </c>
      <c r="F187" s="4" t="e">
        <f t="shared" si="1"/>
        <v>#N/A</v>
      </c>
      <c r="G187" s="1" t="e">
        <f>VLOOKUP(A187,ProductCatalog!$A$1:$BE$181,MATCH(G$7,ProductCatalog!$A$1:$AR$1,0),0)</f>
        <v>#N/A</v>
      </c>
      <c r="H187" s="1" t="e">
        <f>VLOOKUP(A187,ProductCatalog!$A$1:$BE$181,MATCH(H$7,ProductCatalog!$A$1:$AR$1,0),0)</f>
        <v>#N/A</v>
      </c>
      <c r="I187" s="1" t="e">
        <f>VLOOKUP(A187,ProductCatalog!$A$1:$BE$181,MATCH(I$7,ProductCatalog!$A$1:$AR$1,0),0)</f>
        <v>#N/A</v>
      </c>
      <c r="J187" s="4" t="e">
        <f t="shared" si="2"/>
        <v>#N/A</v>
      </c>
      <c r="K187" s="1" t="e">
        <f>VLOOKUP(A187,ProductCatalog!$A$1:$BE$181,MATCH(K$7,ProductCatalog!$A$1:$AR$1,0),0)</f>
        <v>#N/A</v>
      </c>
      <c r="L187" s="1" t="e">
        <f t="shared" si="3"/>
        <v>#N/A</v>
      </c>
      <c r="M187" s="1" t="e">
        <f t="shared" si="4"/>
        <v>#N/A</v>
      </c>
      <c r="N187" s="4">
        <f t="shared" si="5"/>
        <v>0</v>
      </c>
      <c r="O187" s="1" t="e">
        <f>VLOOKUP(A187,ProductCatalog!$A$1:$BE$181,MATCH(O$7,ProductCatalog!$A$1:$AR$1,0),0)</f>
        <v>#N/A</v>
      </c>
      <c r="P187" s="1" t="e">
        <f>VLOOKUP(A187,ProductCatalog!$A$1:$BE$181,MATCH(P$7,ProductCatalog!$A$1:$AR$1,0),0)</f>
        <v>#N/A</v>
      </c>
      <c r="Q187" s="1" t="e">
        <f t="shared" si="6"/>
        <v>#N/A</v>
      </c>
      <c r="R187" s="4" t="e">
        <f t="shared" si="7"/>
        <v>#N/A</v>
      </c>
      <c r="S187" s="1" t="e">
        <f>VLOOKUP(A187,ProductCatalog!$A$1:$BE$181,MATCH(S$7,ProductCatalog!$A$1:$AR$1,0),0)</f>
        <v>#N/A</v>
      </c>
      <c r="T187" s="1" t="e">
        <f>VLOOKUP(A187,ProductCatalog!$A$1:$BE$181,MATCH(T$7,ProductCatalog!$A$1:$AR$1,0),0)</f>
        <v>#N/A</v>
      </c>
      <c r="U187" s="1" t="e">
        <f>VLOOKUP(A187,ProductCatalog!$A$1:$BE$181,MATCH(U$7,ProductCatalog!$A$1:$AR$1,0),0)</f>
        <v>#N/A</v>
      </c>
      <c r="V187" s="1" t="e">
        <f>VLOOKUP(A187,ProductCatalog!$A$1:$BE$181,MATCH(V$7,ProductCatalog!$A$1:$AR$1,0),0)</f>
        <v>#N/A</v>
      </c>
      <c r="W187" s="4" t="e">
        <f t="shared" si="8"/>
        <v>#N/A</v>
      </c>
      <c r="X187" s="4" t="e">
        <f t="shared" si="9"/>
        <v>#N/A</v>
      </c>
      <c r="Y187" s="4" t="e">
        <f t="shared" si="10"/>
        <v>#N/A</v>
      </c>
      <c r="Z187" s="3" t="e">
        <f>VLOOKUP(A187,ProductCatalog!$A$1:$BE$181,MATCH(Z$7,ProductCatalog!$A$1:$AR$1,0),0)</f>
        <v>#N/A</v>
      </c>
      <c r="AA187" s="1" t="str">
        <f t="shared" si="11"/>
        <v xml:space="preserve"> </v>
      </c>
      <c r="AB187" s="4" t="e">
        <f t="shared" si="12"/>
        <v>#N/A</v>
      </c>
      <c r="AC187" s="4" t="b">
        <f>IF(ISNUMBER(MATCH(A187,'AEM register'!$C:$C,0)),TRUE,FALSE)</f>
        <v>0</v>
      </c>
    </row>
    <row r="188" spans="1:29" ht="14.25" customHeight="1">
      <c r="B188" s="1" t="e">
        <f>VLOOKUP(A188,ProductCatalog!$A$1:$BE$181,MATCH(B$7,ProductCatalog!$A$1:$AR$1,0),0)</f>
        <v>#N/A</v>
      </c>
      <c r="C188" s="1" t="e">
        <f>VLOOKUP(A188,ProductCatalog!$A$1:$BE$181,MATCH(C$7,ProductCatalog!$A$1:$AR$1,0),0)</f>
        <v>#N/A</v>
      </c>
      <c r="D188" s="1" t="e">
        <f>VLOOKUP(A188,ProductCatalog!$A$1:$BE$181,MATCH(D$7,ProductCatalog!$A$1:$AR$1,0),0)</f>
        <v>#N/A</v>
      </c>
      <c r="E188" s="4" t="e">
        <f t="shared" si="0"/>
        <v>#N/A</v>
      </c>
      <c r="F188" s="4" t="e">
        <f t="shared" si="1"/>
        <v>#N/A</v>
      </c>
      <c r="G188" s="1" t="e">
        <f>VLOOKUP(A188,ProductCatalog!$A$1:$BE$181,MATCH(G$7,ProductCatalog!$A$1:$AR$1,0),0)</f>
        <v>#N/A</v>
      </c>
      <c r="H188" s="1" t="e">
        <f>VLOOKUP(A188,ProductCatalog!$A$1:$BE$181,MATCH(H$7,ProductCatalog!$A$1:$AR$1,0),0)</f>
        <v>#N/A</v>
      </c>
      <c r="I188" s="1" t="e">
        <f>VLOOKUP(A188,ProductCatalog!$A$1:$BE$181,MATCH(I$7,ProductCatalog!$A$1:$AR$1,0),0)</f>
        <v>#N/A</v>
      </c>
      <c r="J188" s="4" t="e">
        <f t="shared" si="2"/>
        <v>#N/A</v>
      </c>
      <c r="K188" s="1" t="e">
        <f>VLOOKUP(A188,ProductCatalog!$A$1:$BE$181,MATCH(K$7,ProductCatalog!$A$1:$AR$1,0),0)</f>
        <v>#N/A</v>
      </c>
      <c r="L188" s="1" t="e">
        <f t="shared" si="3"/>
        <v>#N/A</v>
      </c>
      <c r="M188" s="1" t="e">
        <f t="shared" si="4"/>
        <v>#N/A</v>
      </c>
      <c r="N188" s="4">
        <f t="shared" si="5"/>
        <v>0</v>
      </c>
      <c r="O188" s="1" t="e">
        <f>VLOOKUP(A188,ProductCatalog!$A$1:$BE$181,MATCH(O$7,ProductCatalog!$A$1:$AR$1,0),0)</f>
        <v>#N/A</v>
      </c>
      <c r="P188" s="1" t="e">
        <f>VLOOKUP(A188,ProductCatalog!$A$1:$BE$181,MATCH(P$7,ProductCatalog!$A$1:$AR$1,0),0)</f>
        <v>#N/A</v>
      </c>
      <c r="Q188" s="1" t="e">
        <f t="shared" si="6"/>
        <v>#N/A</v>
      </c>
      <c r="R188" s="4" t="e">
        <f t="shared" si="7"/>
        <v>#N/A</v>
      </c>
      <c r="S188" s="1" t="e">
        <f>VLOOKUP(A188,ProductCatalog!$A$1:$BE$181,MATCH(S$7,ProductCatalog!$A$1:$AR$1,0),0)</f>
        <v>#N/A</v>
      </c>
      <c r="T188" s="1" t="e">
        <f>VLOOKUP(A188,ProductCatalog!$A$1:$BE$181,MATCH(T$7,ProductCatalog!$A$1:$AR$1,0),0)</f>
        <v>#N/A</v>
      </c>
      <c r="U188" s="1" t="e">
        <f>VLOOKUP(A188,ProductCatalog!$A$1:$BE$181,MATCH(U$7,ProductCatalog!$A$1:$AR$1,0),0)</f>
        <v>#N/A</v>
      </c>
      <c r="V188" s="1" t="e">
        <f>VLOOKUP(A188,ProductCatalog!$A$1:$BE$181,MATCH(V$7,ProductCatalog!$A$1:$AR$1,0),0)</f>
        <v>#N/A</v>
      </c>
      <c r="W188" s="4" t="e">
        <f t="shared" si="8"/>
        <v>#N/A</v>
      </c>
      <c r="X188" s="4" t="e">
        <f t="shared" si="9"/>
        <v>#N/A</v>
      </c>
      <c r="Y188" s="4" t="e">
        <f t="shared" si="10"/>
        <v>#N/A</v>
      </c>
      <c r="Z188" s="3" t="e">
        <f>VLOOKUP(A188,ProductCatalog!$A$1:$BE$181,MATCH(Z$7,ProductCatalog!$A$1:$AR$1,0),0)</f>
        <v>#N/A</v>
      </c>
      <c r="AA188" s="1" t="str">
        <f t="shared" si="11"/>
        <v xml:space="preserve"> </v>
      </c>
      <c r="AB188" s="4" t="e">
        <f t="shared" si="12"/>
        <v>#N/A</v>
      </c>
      <c r="AC188" s="4" t="b">
        <f>IF(ISNUMBER(MATCH(A188,'AEM register'!$C:$C,0)),TRUE,FALSE)</f>
        <v>0</v>
      </c>
    </row>
    <row r="189" spans="1:29" ht="14.25" customHeight="1">
      <c r="B189" s="1" t="e">
        <f>VLOOKUP(A189,ProductCatalog!$A$1:$BE$181,MATCH(B$7,ProductCatalog!$A$1:$AR$1,0),0)</f>
        <v>#N/A</v>
      </c>
      <c r="C189" s="1" t="e">
        <f>VLOOKUP(A189,ProductCatalog!$A$1:$BE$181,MATCH(C$7,ProductCatalog!$A$1:$AR$1,0),0)</f>
        <v>#N/A</v>
      </c>
      <c r="D189" s="1" t="e">
        <f>VLOOKUP(A189,ProductCatalog!$A$1:$BE$181,MATCH(D$7,ProductCatalog!$A$1:$AR$1,0),0)</f>
        <v>#N/A</v>
      </c>
      <c r="E189" s="4" t="e">
        <f t="shared" si="0"/>
        <v>#N/A</v>
      </c>
      <c r="F189" s="4" t="e">
        <f t="shared" si="1"/>
        <v>#N/A</v>
      </c>
      <c r="G189" s="1" t="e">
        <f>VLOOKUP(A189,ProductCatalog!$A$1:$BE$181,MATCH(G$7,ProductCatalog!$A$1:$AR$1,0),0)</f>
        <v>#N/A</v>
      </c>
      <c r="H189" s="1" t="e">
        <f>VLOOKUP(A189,ProductCatalog!$A$1:$BE$181,MATCH(H$7,ProductCatalog!$A$1:$AR$1,0),0)</f>
        <v>#N/A</v>
      </c>
      <c r="I189" s="1" t="e">
        <f>VLOOKUP(A189,ProductCatalog!$A$1:$BE$181,MATCH(I$7,ProductCatalog!$A$1:$AR$1,0),0)</f>
        <v>#N/A</v>
      </c>
      <c r="J189" s="4" t="e">
        <f t="shared" si="2"/>
        <v>#N/A</v>
      </c>
      <c r="K189" s="1" t="e">
        <f>VLOOKUP(A189,ProductCatalog!$A$1:$BE$181,MATCH(K$7,ProductCatalog!$A$1:$AR$1,0),0)</f>
        <v>#N/A</v>
      </c>
      <c r="L189" s="1" t="e">
        <f t="shared" si="3"/>
        <v>#N/A</v>
      </c>
      <c r="M189" s="1" t="e">
        <f t="shared" si="4"/>
        <v>#N/A</v>
      </c>
      <c r="N189" s="4">
        <f t="shared" si="5"/>
        <v>0</v>
      </c>
      <c r="O189" s="1" t="e">
        <f>VLOOKUP(A189,ProductCatalog!$A$1:$BE$181,MATCH(O$7,ProductCatalog!$A$1:$AR$1,0),0)</f>
        <v>#N/A</v>
      </c>
      <c r="P189" s="1" t="e">
        <f>VLOOKUP(A189,ProductCatalog!$A$1:$BE$181,MATCH(P$7,ProductCatalog!$A$1:$AR$1,0),0)</f>
        <v>#N/A</v>
      </c>
      <c r="Q189" s="1" t="e">
        <f t="shared" si="6"/>
        <v>#N/A</v>
      </c>
      <c r="R189" s="4" t="e">
        <f t="shared" si="7"/>
        <v>#N/A</v>
      </c>
      <c r="S189" s="1" t="e">
        <f>VLOOKUP(A189,ProductCatalog!$A$1:$BE$181,MATCH(S$7,ProductCatalog!$A$1:$AR$1,0),0)</f>
        <v>#N/A</v>
      </c>
      <c r="T189" s="1" t="e">
        <f>VLOOKUP(A189,ProductCatalog!$A$1:$BE$181,MATCH(T$7,ProductCatalog!$A$1:$AR$1,0),0)</f>
        <v>#N/A</v>
      </c>
      <c r="U189" s="1" t="e">
        <f>VLOOKUP(A189,ProductCatalog!$A$1:$BE$181,MATCH(U$7,ProductCatalog!$A$1:$AR$1,0),0)</f>
        <v>#N/A</v>
      </c>
      <c r="V189" s="1" t="e">
        <f>VLOOKUP(A189,ProductCatalog!$A$1:$BE$181,MATCH(V$7,ProductCatalog!$A$1:$AR$1,0),0)</f>
        <v>#N/A</v>
      </c>
      <c r="W189" s="4" t="e">
        <f t="shared" si="8"/>
        <v>#N/A</v>
      </c>
      <c r="X189" s="4" t="e">
        <f t="shared" si="9"/>
        <v>#N/A</v>
      </c>
      <c r="Y189" s="4" t="e">
        <f t="shared" si="10"/>
        <v>#N/A</v>
      </c>
      <c r="Z189" s="3" t="e">
        <f>VLOOKUP(A189,ProductCatalog!$A$1:$BE$181,MATCH(Z$7,ProductCatalog!$A$1:$AR$1,0),0)</f>
        <v>#N/A</v>
      </c>
      <c r="AA189" s="1" t="str">
        <f t="shared" si="11"/>
        <v xml:space="preserve"> </v>
      </c>
      <c r="AB189" s="4" t="e">
        <f t="shared" si="12"/>
        <v>#N/A</v>
      </c>
      <c r="AC189" s="4" t="b">
        <f>IF(ISNUMBER(MATCH(A189,'AEM register'!$C:$C,0)),TRUE,FALSE)</f>
        <v>0</v>
      </c>
    </row>
    <row r="190" spans="1:29" ht="14.25" customHeight="1">
      <c r="B190" s="1" t="e">
        <f>VLOOKUP(A190,ProductCatalog!$A$1:$BE$181,MATCH(B$7,ProductCatalog!$A$1:$AR$1,0),0)</f>
        <v>#N/A</v>
      </c>
      <c r="C190" s="1" t="e">
        <f>VLOOKUP(A190,ProductCatalog!$A$1:$BE$181,MATCH(C$7,ProductCatalog!$A$1:$AR$1,0),0)</f>
        <v>#N/A</v>
      </c>
      <c r="D190" s="1" t="e">
        <f>VLOOKUP(A190,ProductCatalog!$A$1:$BE$181,MATCH(D$7,ProductCatalog!$A$1:$AR$1,0),0)</f>
        <v>#N/A</v>
      </c>
      <c r="E190" s="4" t="e">
        <f t="shared" si="0"/>
        <v>#N/A</v>
      </c>
      <c r="F190" s="4" t="e">
        <f t="shared" si="1"/>
        <v>#N/A</v>
      </c>
      <c r="G190" s="1" t="e">
        <f>VLOOKUP(A190,ProductCatalog!$A$1:$BE$181,MATCH(G$7,ProductCatalog!$A$1:$AR$1,0),0)</f>
        <v>#N/A</v>
      </c>
      <c r="H190" s="1" t="e">
        <f>VLOOKUP(A190,ProductCatalog!$A$1:$BE$181,MATCH(H$7,ProductCatalog!$A$1:$AR$1,0),0)</f>
        <v>#N/A</v>
      </c>
      <c r="I190" s="1" t="e">
        <f>VLOOKUP(A190,ProductCatalog!$A$1:$BE$181,MATCH(I$7,ProductCatalog!$A$1:$AR$1,0),0)</f>
        <v>#N/A</v>
      </c>
      <c r="J190" s="4" t="e">
        <f t="shared" si="2"/>
        <v>#N/A</v>
      </c>
      <c r="K190" s="1" t="e">
        <f>VLOOKUP(A190,ProductCatalog!$A$1:$BE$181,MATCH(K$7,ProductCatalog!$A$1:$AR$1,0),0)</f>
        <v>#N/A</v>
      </c>
      <c r="L190" s="1" t="e">
        <f t="shared" si="3"/>
        <v>#N/A</v>
      </c>
      <c r="M190" s="1" t="e">
        <f t="shared" si="4"/>
        <v>#N/A</v>
      </c>
      <c r="N190" s="4">
        <f t="shared" si="5"/>
        <v>0</v>
      </c>
      <c r="O190" s="1" t="e">
        <f>VLOOKUP(A190,ProductCatalog!$A$1:$BE$181,MATCH(O$7,ProductCatalog!$A$1:$AR$1,0),0)</f>
        <v>#N/A</v>
      </c>
      <c r="P190" s="1" t="e">
        <f>VLOOKUP(A190,ProductCatalog!$A$1:$BE$181,MATCH(P$7,ProductCatalog!$A$1:$AR$1,0),0)</f>
        <v>#N/A</v>
      </c>
      <c r="Q190" s="1" t="e">
        <f t="shared" si="6"/>
        <v>#N/A</v>
      </c>
      <c r="R190" s="4" t="e">
        <f t="shared" si="7"/>
        <v>#N/A</v>
      </c>
      <c r="S190" s="1" t="e">
        <f>VLOOKUP(A190,ProductCatalog!$A$1:$BE$181,MATCH(S$7,ProductCatalog!$A$1:$AR$1,0),0)</f>
        <v>#N/A</v>
      </c>
      <c r="T190" s="1" t="e">
        <f>VLOOKUP(A190,ProductCatalog!$A$1:$BE$181,MATCH(T$7,ProductCatalog!$A$1:$AR$1,0),0)</f>
        <v>#N/A</v>
      </c>
      <c r="U190" s="1" t="e">
        <f>VLOOKUP(A190,ProductCatalog!$A$1:$BE$181,MATCH(U$7,ProductCatalog!$A$1:$AR$1,0),0)</f>
        <v>#N/A</v>
      </c>
      <c r="V190" s="1" t="e">
        <f>VLOOKUP(A190,ProductCatalog!$A$1:$BE$181,MATCH(V$7,ProductCatalog!$A$1:$AR$1,0),0)</f>
        <v>#N/A</v>
      </c>
      <c r="W190" s="4" t="e">
        <f t="shared" si="8"/>
        <v>#N/A</v>
      </c>
      <c r="X190" s="4" t="e">
        <f t="shared" si="9"/>
        <v>#N/A</v>
      </c>
      <c r="Y190" s="4" t="e">
        <f t="shared" si="10"/>
        <v>#N/A</v>
      </c>
      <c r="Z190" s="3" t="e">
        <f>VLOOKUP(A190,ProductCatalog!$A$1:$BE$181,MATCH(Z$7,ProductCatalog!$A$1:$AR$1,0),0)</f>
        <v>#N/A</v>
      </c>
      <c r="AA190" s="1" t="str">
        <f t="shared" si="11"/>
        <v xml:space="preserve"> </v>
      </c>
      <c r="AB190" s="4" t="e">
        <f t="shared" si="12"/>
        <v>#N/A</v>
      </c>
      <c r="AC190" s="4" t="b">
        <f>IF(ISNUMBER(MATCH(A190,'AEM register'!$C:$C,0)),TRUE,FALSE)</f>
        <v>0</v>
      </c>
    </row>
    <row r="191" spans="1:29" ht="14.25" customHeight="1">
      <c r="B191" s="1" t="e">
        <f>VLOOKUP(A191,ProductCatalog!$A$1:$BE$181,MATCH(B$7,ProductCatalog!$A$1:$AR$1,0),0)</f>
        <v>#N/A</v>
      </c>
      <c r="C191" s="1" t="e">
        <f>VLOOKUP(A191,ProductCatalog!$A$1:$BE$181,MATCH(C$7,ProductCatalog!$A$1:$AR$1,0),0)</f>
        <v>#N/A</v>
      </c>
      <c r="D191" s="1" t="e">
        <f>VLOOKUP(A191,ProductCatalog!$A$1:$BE$181,MATCH(D$7,ProductCatalog!$A$1:$AR$1,0),0)</f>
        <v>#N/A</v>
      </c>
      <c r="E191" s="4" t="e">
        <f t="shared" si="0"/>
        <v>#N/A</v>
      </c>
      <c r="F191" s="4" t="e">
        <f t="shared" si="1"/>
        <v>#N/A</v>
      </c>
      <c r="G191" s="1" t="e">
        <f>VLOOKUP(A191,ProductCatalog!$A$1:$BE$181,MATCH(G$7,ProductCatalog!$A$1:$AR$1,0),0)</f>
        <v>#N/A</v>
      </c>
      <c r="H191" s="1" t="e">
        <f>VLOOKUP(A191,ProductCatalog!$A$1:$BE$181,MATCH(H$7,ProductCatalog!$A$1:$AR$1,0),0)</f>
        <v>#N/A</v>
      </c>
      <c r="I191" s="1" t="e">
        <f>VLOOKUP(A191,ProductCatalog!$A$1:$BE$181,MATCH(I$7,ProductCatalog!$A$1:$AR$1,0),0)</f>
        <v>#N/A</v>
      </c>
      <c r="J191" s="4" t="e">
        <f t="shared" si="2"/>
        <v>#N/A</v>
      </c>
      <c r="K191" s="1" t="e">
        <f>VLOOKUP(A191,ProductCatalog!$A$1:$BE$181,MATCH(K$7,ProductCatalog!$A$1:$AR$1,0),0)</f>
        <v>#N/A</v>
      </c>
      <c r="L191" s="1" t="e">
        <f t="shared" si="3"/>
        <v>#N/A</v>
      </c>
      <c r="M191" s="1" t="e">
        <f t="shared" si="4"/>
        <v>#N/A</v>
      </c>
      <c r="N191" s="4">
        <f t="shared" si="5"/>
        <v>0</v>
      </c>
      <c r="O191" s="1" t="e">
        <f>VLOOKUP(A191,ProductCatalog!$A$1:$BE$181,MATCH(O$7,ProductCatalog!$A$1:$AR$1,0),0)</f>
        <v>#N/A</v>
      </c>
      <c r="P191" s="1" t="e">
        <f>VLOOKUP(A191,ProductCatalog!$A$1:$BE$181,MATCH(P$7,ProductCatalog!$A$1:$AR$1,0),0)</f>
        <v>#N/A</v>
      </c>
      <c r="Q191" s="1" t="e">
        <f t="shared" si="6"/>
        <v>#N/A</v>
      </c>
      <c r="R191" s="4" t="e">
        <f t="shared" si="7"/>
        <v>#N/A</v>
      </c>
      <c r="S191" s="1" t="e">
        <f>VLOOKUP(A191,ProductCatalog!$A$1:$BE$181,MATCH(S$7,ProductCatalog!$A$1:$AR$1,0),0)</f>
        <v>#N/A</v>
      </c>
      <c r="T191" s="1" t="e">
        <f>VLOOKUP(A191,ProductCatalog!$A$1:$BE$181,MATCH(T$7,ProductCatalog!$A$1:$AR$1,0),0)</f>
        <v>#N/A</v>
      </c>
      <c r="U191" s="1" t="e">
        <f>VLOOKUP(A191,ProductCatalog!$A$1:$BE$181,MATCH(U$7,ProductCatalog!$A$1:$AR$1,0),0)</f>
        <v>#N/A</v>
      </c>
      <c r="V191" s="1" t="e">
        <f>VLOOKUP(A191,ProductCatalog!$A$1:$BE$181,MATCH(V$7,ProductCatalog!$A$1:$AR$1,0),0)</f>
        <v>#N/A</v>
      </c>
      <c r="W191" s="4" t="e">
        <f t="shared" si="8"/>
        <v>#N/A</v>
      </c>
      <c r="X191" s="4" t="e">
        <f t="shared" si="9"/>
        <v>#N/A</v>
      </c>
      <c r="Y191" s="4" t="e">
        <f t="shared" si="10"/>
        <v>#N/A</v>
      </c>
      <c r="Z191" s="3" t="e">
        <f>VLOOKUP(A191,ProductCatalog!$A$1:$BE$181,MATCH(Z$7,ProductCatalog!$A$1:$AR$1,0),0)</f>
        <v>#N/A</v>
      </c>
      <c r="AA191" s="1" t="str">
        <f t="shared" si="11"/>
        <v xml:space="preserve"> </v>
      </c>
      <c r="AB191" s="4" t="e">
        <f t="shared" si="12"/>
        <v>#N/A</v>
      </c>
      <c r="AC191" s="4" t="b">
        <f>IF(ISNUMBER(MATCH(A191,'AEM register'!$C:$C,0)),TRUE,FALSE)</f>
        <v>0</v>
      </c>
    </row>
    <row r="192" spans="1:29" ht="14.25" customHeight="1">
      <c r="B192" s="1" t="e">
        <f>VLOOKUP(A192,ProductCatalog!$A$1:$BE$181,MATCH(B$7,ProductCatalog!$A$1:$AR$1,0),0)</f>
        <v>#N/A</v>
      </c>
      <c r="C192" s="1" t="e">
        <f>VLOOKUP(A192,ProductCatalog!$A$1:$BE$181,MATCH(C$7,ProductCatalog!$A$1:$AR$1,0),0)</f>
        <v>#N/A</v>
      </c>
      <c r="D192" s="1" t="e">
        <f>VLOOKUP(A192,ProductCatalog!$A$1:$BE$181,MATCH(D$7,ProductCatalog!$A$1:$AR$1,0),0)</f>
        <v>#N/A</v>
      </c>
      <c r="E192" s="4" t="e">
        <f t="shared" si="0"/>
        <v>#N/A</v>
      </c>
      <c r="F192" s="4" t="e">
        <f t="shared" si="1"/>
        <v>#N/A</v>
      </c>
      <c r="G192" s="1" t="e">
        <f>VLOOKUP(A192,ProductCatalog!$A$1:$BE$181,MATCH(G$7,ProductCatalog!$A$1:$AR$1,0),0)</f>
        <v>#N/A</v>
      </c>
      <c r="H192" s="1" t="e">
        <f>VLOOKUP(A192,ProductCatalog!$A$1:$BE$181,MATCH(H$7,ProductCatalog!$A$1:$AR$1,0),0)</f>
        <v>#N/A</v>
      </c>
      <c r="I192" s="1" t="e">
        <f>VLOOKUP(A192,ProductCatalog!$A$1:$BE$181,MATCH(I$7,ProductCatalog!$A$1:$AR$1,0),0)</f>
        <v>#N/A</v>
      </c>
      <c r="J192" s="4" t="e">
        <f t="shared" si="2"/>
        <v>#N/A</v>
      </c>
      <c r="K192" s="1" t="e">
        <f>VLOOKUP(A192,ProductCatalog!$A$1:$BE$181,MATCH(K$7,ProductCatalog!$A$1:$AR$1,0),0)</f>
        <v>#N/A</v>
      </c>
      <c r="L192" s="1" t="e">
        <f t="shared" si="3"/>
        <v>#N/A</v>
      </c>
      <c r="M192" s="1" t="e">
        <f t="shared" si="4"/>
        <v>#N/A</v>
      </c>
      <c r="N192" s="4">
        <f t="shared" si="5"/>
        <v>0</v>
      </c>
      <c r="O192" s="1" t="e">
        <f>VLOOKUP(A192,ProductCatalog!$A$1:$BE$181,MATCH(O$7,ProductCatalog!$A$1:$AR$1,0),0)</f>
        <v>#N/A</v>
      </c>
      <c r="P192" s="1" t="e">
        <f>VLOOKUP(A192,ProductCatalog!$A$1:$BE$181,MATCH(P$7,ProductCatalog!$A$1:$AR$1,0),0)</f>
        <v>#N/A</v>
      </c>
      <c r="Q192" s="1" t="e">
        <f t="shared" si="6"/>
        <v>#N/A</v>
      </c>
      <c r="R192" s="4" t="e">
        <f t="shared" si="7"/>
        <v>#N/A</v>
      </c>
      <c r="S192" s="1" t="e">
        <f>VLOOKUP(A192,ProductCatalog!$A$1:$BE$181,MATCH(S$7,ProductCatalog!$A$1:$AR$1,0),0)</f>
        <v>#N/A</v>
      </c>
      <c r="T192" s="1" t="e">
        <f>VLOOKUP(A192,ProductCatalog!$A$1:$BE$181,MATCH(T$7,ProductCatalog!$A$1:$AR$1,0),0)</f>
        <v>#N/A</v>
      </c>
      <c r="U192" s="1" t="e">
        <f>VLOOKUP(A192,ProductCatalog!$A$1:$BE$181,MATCH(U$7,ProductCatalog!$A$1:$AR$1,0),0)</f>
        <v>#N/A</v>
      </c>
      <c r="V192" s="1" t="e">
        <f>VLOOKUP(A192,ProductCatalog!$A$1:$BE$181,MATCH(V$7,ProductCatalog!$A$1:$AR$1,0),0)</f>
        <v>#N/A</v>
      </c>
      <c r="W192" s="4" t="e">
        <f t="shared" si="8"/>
        <v>#N/A</v>
      </c>
      <c r="X192" s="4" t="e">
        <f t="shared" si="9"/>
        <v>#N/A</v>
      </c>
      <c r="Y192" s="4" t="e">
        <f t="shared" si="10"/>
        <v>#N/A</v>
      </c>
      <c r="Z192" s="3" t="e">
        <f>VLOOKUP(A192,ProductCatalog!$A$1:$BE$181,MATCH(Z$7,ProductCatalog!$A$1:$AR$1,0),0)</f>
        <v>#N/A</v>
      </c>
      <c r="AA192" s="1" t="str">
        <f t="shared" si="11"/>
        <v xml:space="preserve"> </v>
      </c>
      <c r="AB192" s="4" t="e">
        <f t="shared" si="12"/>
        <v>#N/A</v>
      </c>
      <c r="AC192" s="4" t="b">
        <f>IF(ISNUMBER(MATCH(A192,'AEM register'!$C:$C,0)),TRUE,FALSE)</f>
        <v>0</v>
      </c>
    </row>
    <row r="193" spans="2:29" ht="14.25" customHeight="1">
      <c r="B193" s="1" t="e">
        <f>VLOOKUP(A193,ProductCatalog!$A$1:$BE$181,MATCH(B$7,ProductCatalog!$A$1:$AR$1,0),0)</f>
        <v>#N/A</v>
      </c>
      <c r="C193" s="1" t="e">
        <f>VLOOKUP(A193,ProductCatalog!$A$1:$BE$181,MATCH(C$7,ProductCatalog!$A$1:$AR$1,0),0)</f>
        <v>#N/A</v>
      </c>
      <c r="D193" s="1" t="e">
        <f>VLOOKUP(A193,ProductCatalog!$A$1:$BE$181,MATCH(D$7,ProductCatalog!$A$1:$AR$1,0),0)</f>
        <v>#N/A</v>
      </c>
      <c r="E193" s="4" t="e">
        <f t="shared" si="0"/>
        <v>#N/A</v>
      </c>
      <c r="F193" s="4" t="e">
        <f t="shared" si="1"/>
        <v>#N/A</v>
      </c>
      <c r="G193" s="1" t="e">
        <f>VLOOKUP(A193,ProductCatalog!$A$1:$BE$181,MATCH(G$7,ProductCatalog!$A$1:$AR$1,0),0)</f>
        <v>#N/A</v>
      </c>
      <c r="H193" s="1" t="e">
        <f>VLOOKUP(A193,ProductCatalog!$A$1:$BE$181,MATCH(H$7,ProductCatalog!$A$1:$AR$1,0),0)</f>
        <v>#N/A</v>
      </c>
      <c r="I193" s="1" t="e">
        <f>VLOOKUP(A193,ProductCatalog!$A$1:$BE$181,MATCH(I$7,ProductCatalog!$A$1:$AR$1,0),0)</f>
        <v>#N/A</v>
      </c>
      <c r="J193" s="4" t="e">
        <f t="shared" si="2"/>
        <v>#N/A</v>
      </c>
      <c r="K193" s="1" t="e">
        <f>VLOOKUP(A193,ProductCatalog!$A$1:$BE$181,MATCH(K$7,ProductCatalog!$A$1:$AR$1,0),0)</f>
        <v>#N/A</v>
      </c>
      <c r="L193" s="1" t="e">
        <f t="shared" si="3"/>
        <v>#N/A</v>
      </c>
      <c r="M193" s="1" t="e">
        <f t="shared" si="4"/>
        <v>#N/A</v>
      </c>
      <c r="N193" s="4">
        <f t="shared" si="5"/>
        <v>0</v>
      </c>
      <c r="O193" s="1" t="e">
        <f>VLOOKUP(A193,ProductCatalog!$A$1:$BE$181,MATCH(O$7,ProductCatalog!$A$1:$AR$1,0),0)</f>
        <v>#N/A</v>
      </c>
      <c r="P193" s="1" t="e">
        <f>VLOOKUP(A193,ProductCatalog!$A$1:$BE$181,MATCH(P$7,ProductCatalog!$A$1:$AR$1,0),0)</f>
        <v>#N/A</v>
      </c>
      <c r="Q193" s="1" t="e">
        <f t="shared" si="6"/>
        <v>#N/A</v>
      </c>
      <c r="R193" s="4" t="e">
        <f t="shared" si="7"/>
        <v>#N/A</v>
      </c>
      <c r="S193" s="1" t="e">
        <f>VLOOKUP(A193,ProductCatalog!$A$1:$BE$181,MATCH(S$7,ProductCatalog!$A$1:$AR$1,0),0)</f>
        <v>#N/A</v>
      </c>
      <c r="T193" s="1" t="e">
        <f>VLOOKUP(A193,ProductCatalog!$A$1:$BE$181,MATCH(T$7,ProductCatalog!$A$1:$AR$1,0),0)</f>
        <v>#N/A</v>
      </c>
      <c r="U193" s="1" t="e">
        <f>VLOOKUP(A193,ProductCatalog!$A$1:$BE$181,MATCH(U$7,ProductCatalog!$A$1:$AR$1,0),0)</f>
        <v>#N/A</v>
      </c>
      <c r="V193" s="1" t="e">
        <f>VLOOKUP(A193,ProductCatalog!$A$1:$BE$181,MATCH(V$7,ProductCatalog!$A$1:$AR$1,0),0)</f>
        <v>#N/A</v>
      </c>
      <c r="W193" s="4" t="e">
        <f t="shared" si="8"/>
        <v>#N/A</v>
      </c>
      <c r="X193" s="4" t="e">
        <f t="shared" si="9"/>
        <v>#N/A</v>
      </c>
      <c r="Y193" s="4" t="e">
        <f t="shared" si="10"/>
        <v>#N/A</v>
      </c>
      <c r="Z193" s="3" t="e">
        <f>VLOOKUP(A193,ProductCatalog!$A$1:$BE$181,MATCH(Z$7,ProductCatalog!$A$1:$AR$1,0),0)</f>
        <v>#N/A</v>
      </c>
      <c r="AA193" s="1" t="str">
        <f t="shared" si="11"/>
        <v xml:space="preserve"> </v>
      </c>
      <c r="AB193" s="4" t="e">
        <f t="shared" si="12"/>
        <v>#N/A</v>
      </c>
      <c r="AC193" s="4" t="b">
        <f>IF(ISNUMBER(MATCH(A193,'AEM register'!$C:$C,0)),TRUE,FALSE)</f>
        <v>0</v>
      </c>
    </row>
    <row r="194" spans="2:29" ht="14.25" customHeight="1">
      <c r="B194" s="1" t="e">
        <f>VLOOKUP(A194,ProductCatalog!$A$1:$BE$181,MATCH(B$7,ProductCatalog!$A$1:$AR$1,0),0)</f>
        <v>#N/A</v>
      </c>
      <c r="C194" s="1" t="e">
        <f>VLOOKUP(A194,ProductCatalog!$A$1:$BE$181,MATCH(C$7,ProductCatalog!$A$1:$AR$1,0),0)</f>
        <v>#N/A</v>
      </c>
      <c r="D194" s="1" t="e">
        <f>VLOOKUP(A194,ProductCatalog!$A$1:$BE$181,MATCH(D$7,ProductCatalog!$A$1:$AR$1,0),0)</f>
        <v>#N/A</v>
      </c>
      <c r="E194" s="4" t="e">
        <f t="shared" si="0"/>
        <v>#N/A</v>
      </c>
      <c r="F194" s="4" t="e">
        <f t="shared" si="1"/>
        <v>#N/A</v>
      </c>
      <c r="G194" s="1" t="e">
        <f>VLOOKUP(A194,ProductCatalog!$A$1:$BE$181,MATCH(G$7,ProductCatalog!$A$1:$AR$1,0),0)</f>
        <v>#N/A</v>
      </c>
      <c r="H194" s="1" t="e">
        <f>VLOOKUP(A194,ProductCatalog!$A$1:$BE$181,MATCH(H$7,ProductCatalog!$A$1:$AR$1,0),0)</f>
        <v>#N/A</v>
      </c>
      <c r="I194" s="1" t="e">
        <f>VLOOKUP(A194,ProductCatalog!$A$1:$BE$181,MATCH(I$7,ProductCatalog!$A$1:$AR$1,0),0)</f>
        <v>#N/A</v>
      </c>
      <c r="J194" s="4" t="e">
        <f t="shared" si="2"/>
        <v>#N/A</v>
      </c>
      <c r="K194" s="1" t="e">
        <f>VLOOKUP(A194,ProductCatalog!$A$1:$BE$181,MATCH(K$7,ProductCatalog!$A$1:$AR$1,0),0)</f>
        <v>#N/A</v>
      </c>
      <c r="L194" s="1" t="e">
        <f t="shared" si="3"/>
        <v>#N/A</v>
      </c>
      <c r="M194" s="1" t="e">
        <f t="shared" si="4"/>
        <v>#N/A</v>
      </c>
      <c r="N194" s="4">
        <f t="shared" si="5"/>
        <v>0</v>
      </c>
      <c r="O194" s="1" t="e">
        <f>VLOOKUP(A194,ProductCatalog!$A$1:$BE$181,MATCH(O$7,ProductCatalog!$A$1:$AR$1,0),0)</f>
        <v>#N/A</v>
      </c>
      <c r="P194" s="1" t="e">
        <f>VLOOKUP(A194,ProductCatalog!$A$1:$BE$181,MATCH(P$7,ProductCatalog!$A$1:$AR$1,0),0)</f>
        <v>#N/A</v>
      </c>
      <c r="Q194" s="1" t="e">
        <f t="shared" si="6"/>
        <v>#N/A</v>
      </c>
      <c r="R194" s="4" t="e">
        <f t="shared" si="7"/>
        <v>#N/A</v>
      </c>
      <c r="S194" s="1" t="e">
        <f>VLOOKUP(A194,ProductCatalog!$A$1:$BE$181,MATCH(S$7,ProductCatalog!$A$1:$AR$1,0),0)</f>
        <v>#N/A</v>
      </c>
      <c r="T194" s="1" t="e">
        <f>VLOOKUP(A194,ProductCatalog!$A$1:$BE$181,MATCH(T$7,ProductCatalog!$A$1:$AR$1,0),0)</f>
        <v>#N/A</v>
      </c>
      <c r="U194" s="1" t="e">
        <f>VLOOKUP(A194,ProductCatalog!$A$1:$BE$181,MATCH(U$7,ProductCatalog!$A$1:$AR$1,0),0)</f>
        <v>#N/A</v>
      </c>
      <c r="V194" s="1" t="e">
        <f>VLOOKUP(A194,ProductCatalog!$A$1:$BE$181,MATCH(V$7,ProductCatalog!$A$1:$AR$1,0),0)</f>
        <v>#N/A</v>
      </c>
      <c r="W194" s="4" t="e">
        <f t="shared" si="8"/>
        <v>#N/A</v>
      </c>
      <c r="X194" s="4" t="e">
        <f t="shared" si="9"/>
        <v>#N/A</v>
      </c>
      <c r="Y194" s="4" t="e">
        <f t="shared" si="10"/>
        <v>#N/A</v>
      </c>
      <c r="Z194" s="3" t="e">
        <f>VLOOKUP(A194,ProductCatalog!$A$1:$BE$181,MATCH(Z$7,ProductCatalog!$A$1:$AR$1,0),0)</f>
        <v>#N/A</v>
      </c>
      <c r="AA194" s="1" t="str">
        <f t="shared" si="11"/>
        <v xml:space="preserve"> </v>
      </c>
      <c r="AB194" s="4" t="e">
        <f t="shared" si="12"/>
        <v>#N/A</v>
      </c>
      <c r="AC194" s="4" t="b">
        <f>IF(ISNUMBER(MATCH(A194,'AEM register'!$C:$C,0)),TRUE,FALSE)</f>
        <v>0</v>
      </c>
    </row>
    <row r="195" spans="2:29" ht="14.25" customHeight="1">
      <c r="B195" s="1" t="e">
        <f>VLOOKUP(A195,ProductCatalog!$A$1:$BE$181,MATCH(B$7,ProductCatalog!$A$1:$AR$1,0),0)</f>
        <v>#N/A</v>
      </c>
      <c r="C195" s="1" t="e">
        <f>VLOOKUP(A195,ProductCatalog!$A$1:$BE$181,MATCH(C$7,ProductCatalog!$A$1:$AR$1,0),0)</f>
        <v>#N/A</v>
      </c>
      <c r="D195" s="1" t="e">
        <f>VLOOKUP(A195,ProductCatalog!$A$1:$BE$181,MATCH(D$7,ProductCatalog!$A$1:$AR$1,0),0)</f>
        <v>#N/A</v>
      </c>
      <c r="E195" s="4" t="e">
        <f t="shared" si="0"/>
        <v>#N/A</v>
      </c>
      <c r="F195" s="4" t="e">
        <f t="shared" si="1"/>
        <v>#N/A</v>
      </c>
      <c r="G195" s="1" t="e">
        <f>VLOOKUP(A195,ProductCatalog!$A$1:$BE$181,MATCH(G$7,ProductCatalog!$A$1:$AR$1,0),0)</f>
        <v>#N/A</v>
      </c>
      <c r="H195" s="1" t="e">
        <f>VLOOKUP(A195,ProductCatalog!$A$1:$BE$181,MATCH(H$7,ProductCatalog!$A$1:$AR$1,0),0)</f>
        <v>#N/A</v>
      </c>
      <c r="I195" s="1" t="e">
        <f>VLOOKUP(A195,ProductCatalog!$A$1:$BE$181,MATCH(I$7,ProductCatalog!$A$1:$AR$1,0),0)</f>
        <v>#N/A</v>
      </c>
      <c r="J195" s="4" t="e">
        <f t="shared" si="2"/>
        <v>#N/A</v>
      </c>
      <c r="K195" s="1" t="e">
        <f>VLOOKUP(A195,ProductCatalog!$A$1:$BE$181,MATCH(K$7,ProductCatalog!$A$1:$AR$1,0),0)</f>
        <v>#N/A</v>
      </c>
      <c r="L195" s="1" t="e">
        <f t="shared" si="3"/>
        <v>#N/A</v>
      </c>
      <c r="M195" s="1" t="e">
        <f t="shared" si="4"/>
        <v>#N/A</v>
      </c>
      <c r="N195" s="4">
        <f t="shared" si="5"/>
        <v>0</v>
      </c>
      <c r="O195" s="1" t="e">
        <f>VLOOKUP(A195,ProductCatalog!$A$1:$BE$181,MATCH(O$7,ProductCatalog!$A$1:$AR$1,0),0)</f>
        <v>#N/A</v>
      </c>
      <c r="P195" s="1" t="e">
        <f>VLOOKUP(A195,ProductCatalog!$A$1:$BE$181,MATCH(P$7,ProductCatalog!$A$1:$AR$1,0),0)</f>
        <v>#N/A</v>
      </c>
      <c r="Q195" s="1" t="e">
        <f t="shared" si="6"/>
        <v>#N/A</v>
      </c>
      <c r="R195" s="4" t="e">
        <f t="shared" si="7"/>
        <v>#N/A</v>
      </c>
      <c r="S195" s="1" t="e">
        <f>VLOOKUP(A195,ProductCatalog!$A$1:$BE$181,MATCH(S$7,ProductCatalog!$A$1:$AR$1,0),0)</f>
        <v>#N/A</v>
      </c>
      <c r="T195" s="1" t="e">
        <f>VLOOKUP(A195,ProductCatalog!$A$1:$BE$181,MATCH(T$7,ProductCatalog!$A$1:$AR$1,0),0)</f>
        <v>#N/A</v>
      </c>
      <c r="U195" s="1" t="e">
        <f>VLOOKUP(A195,ProductCatalog!$A$1:$BE$181,MATCH(U$7,ProductCatalog!$A$1:$AR$1,0),0)</f>
        <v>#N/A</v>
      </c>
      <c r="V195" s="1" t="e">
        <f>VLOOKUP(A195,ProductCatalog!$A$1:$BE$181,MATCH(V$7,ProductCatalog!$A$1:$AR$1,0),0)</f>
        <v>#N/A</v>
      </c>
      <c r="W195" s="4" t="e">
        <f t="shared" si="8"/>
        <v>#N/A</v>
      </c>
      <c r="X195" s="4" t="e">
        <f t="shared" si="9"/>
        <v>#N/A</v>
      </c>
      <c r="Y195" s="4" t="e">
        <f t="shared" si="10"/>
        <v>#N/A</v>
      </c>
      <c r="Z195" s="3" t="e">
        <f>VLOOKUP(A195,ProductCatalog!$A$1:$BE$181,MATCH(Z$7,ProductCatalog!$A$1:$AR$1,0),0)</f>
        <v>#N/A</v>
      </c>
      <c r="AA195" s="1" t="str">
        <f t="shared" si="11"/>
        <v xml:space="preserve"> </v>
      </c>
      <c r="AB195" s="4" t="e">
        <f t="shared" si="12"/>
        <v>#N/A</v>
      </c>
      <c r="AC195" s="4" t="b">
        <f>IF(ISNUMBER(MATCH(A195,'AEM register'!$C:$C,0)),TRUE,FALSE)</f>
        <v>0</v>
      </c>
    </row>
    <row r="196" spans="2:29" ht="14.25" customHeight="1">
      <c r="B196" s="1" t="e">
        <f>VLOOKUP(A196,ProductCatalog!$A$1:$BE$181,MATCH(B$7,ProductCatalog!$A$1:$AR$1,0),0)</f>
        <v>#N/A</v>
      </c>
      <c r="C196" s="1" t="e">
        <f>VLOOKUP(A196,ProductCatalog!$A$1:$BE$181,MATCH(C$7,ProductCatalog!$A$1:$AR$1,0),0)</f>
        <v>#N/A</v>
      </c>
      <c r="D196" s="1" t="e">
        <f>VLOOKUP(A196,ProductCatalog!$A$1:$BE$181,MATCH(D$7,ProductCatalog!$A$1:$AR$1,0),0)</f>
        <v>#N/A</v>
      </c>
      <c r="E196" s="4" t="e">
        <f t="shared" si="0"/>
        <v>#N/A</v>
      </c>
      <c r="F196" s="4" t="e">
        <f t="shared" si="1"/>
        <v>#N/A</v>
      </c>
      <c r="G196" s="1" t="e">
        <f>VLOOKUP(A196,ProductCatalog!$A$1:$BE$181,MATCH(G$7,ProductCatalog!$A$1:$AR$1,0),0)</f>
        <v>#N/A</v>
      </c>
      <c r="H196" s="1" t="e">
        <f>VLOOKUP(A196,ProductCatalog!$A$1:$BE$181,MATCH(H$7,ProductCatalog!$A$1:$AR$1,0),0)</f>
        <v>#N/A</v>
      </c>
      <c r="I196" s="1" t="e">
        <f>VLOOKUP(A196,ProductCatalog!$A$1:$BE$181,MATCH(I$7,ProductCatalog!$A$1:$AR$1,0),0)</f>
        <v>#N/A</v>
      </c>
      <c r="J196" s="4" t="e">
        <f t="shared" si="2"/>
        <v>#N/A</v>
      </c>
      <c r="K196" s="1" t="e">
        <f>VLOOKUP(A196,ProductCatalog!$A$1:$BE$181,MATCH(K$7,ProductCatalog!$A$1:$AR$1,0),0)</f>
        <v>#N/A</v>
      </c>
      <c r="L196" s="1" t="e">
        <f t="shared" si="3"/>
        <v>#N/A</v>
      </c>
      <c r="M196" s="1" t="e">
        <f t="shared" si="4"/>
        <v>#N/A</v>
      </c>
      <c r="N196" s="4">
        <f t="shared" si="5"/>
        <v>0</v>
      </c>
      <c r="O196" s="1" t="e">
        <f>VLOOKUP(A196,ProductCatalog!$A$1:$BE$181,MATCH(O$7,ProductCatalog!$A$1:$AR$1,0),0)</f>
        <v>#N/A</v>
      </c>
      <c r="P196" s="1" t="e">
        <f>VLOOKUP(A196,ProductCatalog!$A$1:$BE$181,MATCH(P$7,ProductCatalog!$A$1:$AR$1,0),0)</f>
        <v>#N/A</v>
      </c>
      <c r="Q196" s="1" t="e">
        <f t="shared" si="6"/>
        <v>#N/A</v>
      </c>
      <c r="R196" s="4" t="e">
        <f t="shared" si="7"/>
        <v>#N/A</v>
      </c>
      <c r="S196" s="1" t="e">
        <f>VLOOKUP(A196,ProductCatalog!$A$1:$BE$181,MATCH(S$7,ProductCatalog!$A$1:$AR$1,0),0)</f>
        <v>#N/A</v>
      </c>
      <c r="T196" s="1" t="e">
        <f>VLOOKUP(A196,ProductCatalog!$A$1:$BE$181,MATCH(T$7,ProductCatalog!$A$1:$AR$1,0),0)</f>
        <v>#N/A</v>
      </c>
      <c r="U196" s="1" t="e">
        <f>VLOOKUP(A196,ProductCatalog!$A$1:$BE$181,MATCH(U$7,ProductCatalog!$A$1:$AR$1,0),0)</f>
        <v>#N/A</v>
      </c>
      <c r="V196" s="1" t="e">
        <f>VLOOKUP(A196,ProductCatalog!$A$1:$BE$181,MATCH(V$7,ProductCatalog!$A$1:$AR$1,0),0)</f>
        <v>#N/A</v>
      </c>
      <c r="W196" s="4" t="e">
        <f t="shared" si="8"/>
        <v>#N/A</v>
      </c>
      <c r="X196" s="4" t="e">
        <f t="shared" si="9"/>
        <v>#N/A</v>
      </c>
      <c r="Y196" s="4" t="e">
        <f t="shared" si="10"/>
        <v>#N/A</v>
      </c>
      <c r="Z196" s="3" t="e">
        <f>VLOOKUP(A196,ProductCatalog!$A$1:$BE$181,MATCH(Z$7,ProductCatalog!$A$1:$AR$1,0),0)</f>
        <v>#N/A</v>
      </c>
      <c r="AA196" s="1" t="str">
        <f t="shared" si="11"/>
        <v xml:space="preserve"> </v>
      </c>
      <c r="AB196" s="4" t="e">
        <f t="shared" si="12"/>
        <v>#N/A</v>
      </c>
      <c r="AC196" s="4" t="b">
        <f>IF(ISNUMBER(MATCH(A196,'AEM register'!$C:$C,0)),TRUE,FALSE)</f>
        <v>0</v>
      </c>
    </row>
    <row r="197" spans="2:29" ht="14.25" customHeight="1">
      <c r="B197" s="1" t="e">
        <f>VLOOKUP(A197,ProductCatalog!$A$1:$BE$181,MATCH(B$7,ProductCatalog!$A$1:$AR$1,0),0)</f>
        <v>#N/A</v>
      </c>
      <c r="C197" s="1" t="e">
        <f>VLOOKUP(A197,ProductCatalog!$A$1:$BE$181,MATCH(C$7,ProductCatalog!$A$1:$AR$1,0),0)</f>
        <v>#N/A</v>
      </c>
      <c r="D197" s="1" t="e">
        <f>VLOOKUP(A197,ProductCatalog!$A$1:$BE$181,MATCH(D$7,ProductCatalog!$A$1:$AR$1,0),0)</f>
        <v>#N/A</v>
      </c>
      <c r="E197" s="4" t="e">
        <f t="shared" si="0"/>
        <v>#N/A</v>
      </c>
      <c r="F197" s="4" t="e">
        <f t="shared" ref="F197:F217" si="13">IF(D197="","",IF(D197="PDP_NOT_AVAILABLE","TRUE","FALSE"))</f>
        <v>#N/A</v>
      </c>
      <c r="G197" s="1" t="e">
        <f>VLOOKUP(A197,ProductCatalog!$A$1:$BE$181,MATCH(G$7,ProductCatalog!$A$1:$AR$1,0),0)</f>
        <v>#N/A</v>
      </c>
      <c r="H197" s="1" t="e">
        <f>VLOOKUP(A197,ProductCatalog!$A$1:$BE$181,MATCH(H$7,ProductCatalog!$A$1:$AR$1,0),0)</f>
        <v>#N/A</v>
      </c>
      <c r="I197" s="1" t="e">
        <f>VLOOKUP(A197,ProductCatalog!$A$1:$BE$181,MATCH(I$7,ProductCatalog!$A$1:$AR$1,0),0)</f>
        <v>#N/A</v>
      </c>
      <c r="J197" s="4" t="e">
        <f t="shared" si="2"/>
        <v>#N/A</v>
      </c>
      <c r="K197" s="1" t="e">
        <f>VLOOKUP(A197,ProductCatalog!$A$1:$BE$181,MATCH(K$7,ProductCatalog!$A$1:$AR$1,0),0)</f>
        <v>#N/A</v>
      </c>
      <c r="L197" s="1" t="e">
        <f t="shared" si="3"/>
        <v>#N/A</v>
      </c>
      <c r="M197" s="1" t="e">
        <f t="shared" si="4"/>
        <v>#N/A</v>
      </c>
      <c r="N197" s="4">
        <f t="shared" si="5"/>
        <v>0</v>
      </c>
      <c r="O197" s="1" t="e">
        <f>VLOOKUP(A197,ProductCatalog!$A$1:$BE$181,MATCH(O$7,ProductCatalog!$A$1:$AR$1,0),0)</f>
        <v>#N/A</v>
      </c>
      <c r="P197" s="1" t="e">
        <f>VLOOKUP(A197,ProductCatalog!$A$1:$BE$181,MATCH(P$7,ProductCatalog!$A$1:$AR$1,0),0)</f>
        <v>#N/A</v>
      </c>
      <c r="Q197" s="1" t="e">
        <f t="shared" si="6"/>
        <v>#N/A</v>
      </c>
      <c r="R197" s="4" t="e">
        <f t="shared" si="7"/>
        <v>#N/A</v>
      </c>
      <c r="S197" s="1" t="e">
        <f>VLOOKUP(A197,ProductCatalog!$A$1:$BE$181,MATCH(S$7,ProductCatalog!$A$1:$AR$1,0),0)</f>
        <v>#N/A</v>
      </c>
      <c r="T197" s="1" t="e">
        <f>VLOOKUP(A197,ProductCatalog!$A$1:$BE$181,MATCH(T$7,ProductCatalog!$A$1:$AR$1,0),0)</f>
        <v>#N/A</v>
      </c>
      <c r="U197" s="1" t="e">
        <f>VLOOKUP(A197,ProductCatalog!$A$1:$BE$181,MATCH(U$7,ProductCatalog!$A$1:$AR$1,0),0)</f>
        <v>#N/A</v>
      </c>
      <c r="V197" s="1" t="e">
        <f>VLOOKUP(A197,ProductCatalog!$A$1:$BE$181,MATCH(V$7,ProductCatalog!$A$1:$AR$1,0),0)</f>
        <v>#N/A</v>
      </c>
      <c r="W197" s="4" t="e">
        <f t="shared" si="8"/>
        <v>#N/A</v>
      </c>
      <c r="X197" s="4" t="e">
        <f t="shared" si="9"/>
        <v>#N/A</v>
      </c>
      <c r="Y197" s="4" t="e">
        <f t="shared" si="10"/>
        <v>#N/A</v>
      </c>
      <c r="Z197" s="3" t="e">
        <f>VLOOKUP(A197,ProductCatalog!$A$1:$BE$181,MATCH(Z$7,ProductCatalog!$A$1:$AR$1,0),0)</f>
        <v>#N/A</v>
      </c>
      <c r="AA197" s="1" t="str">
        <f t="shared" si="11"/>
        <v xml:space="preserve"> </v>
      </c>
      <c r="AB197" s="4" t="e">
        <f t="shared" si="12"/>
        <v>#N/A</v>
      </c>
      <c r="AC197" s="4" t="b">
        <f>IF(ISNUMBER(MATCH(A197,'AEM register'!$C:$C,0)),TRUE,FALSE)</f>
        <v>0</v>
      </c>
    </row>
    <row r="198" spans="2:29" ht="14.25" customHeight="1">
      <c r="B198" s="1" t="e">
        <f>VLOOKUP(A198,ProductCatalog!$A$1:$BE$181,MATCH(B$7,ProductCatalog!$A$1:$AR$1,0),0)</f>
        <v>#N/A</v>
      </c>
      <c r="C198" s="1" t="e">
        <f>VLOOKUP(A198,ProductCatalog!$A$1:$BE$181,MATCH(C$7,ProductCatalog!$A$1:$AR$1,0),0)</f>
        <v>#N/A</v>
      </c>
      <c r="D198" s="1" t="e">
        <f>VLOOKUP(A198,ProductCatalog!$A$1:$BE$181,MATCH(D$7,ProductCatalog!$A$1:$AR$1,0),0)</f>
        <v>#N/A</v>
      </c>
      <c r="E198" s="4" t="e">
        <f t="shared" si="0"/>
        <v>#N/A</v>
      </c>
      <c r="F198" s="4" t="e">
        <f t="shared" si="13"/>
        <v>#N/A</v>
      </c>
      <c r="G198" s="1" t="e">
        <f>VLOOKUP(A198,ProductCatalog!$A$1:$BE$181,MATCH(G$7,ProductCatalog!$A$1:$AR$1,0),0)</f>
        <v>#N/A</v>
      </c>
      <c r="H198" s="1" t="e">
        <f>VLOOKUP(A198,ProductCatalog!$A$1:$BE$181,MATCH(H$7,ProductCatalog!$A$1:$AR$1,0),0)</f>
        <v>#N/A</v>
      </c>
      <c r="I198" s="1" t="e">
        <f>VLOOKUP(A198,ProductCatalog!$A$1:$BE$181,MATCH(I$7,ProductCatalog!$A$1:$AR$1,0),0)</f>
        <v>#N/A</v>
      </c>
      <c r="J198" s="4" t="e">
        <f t="shared" si="2"/>
        <v>#N/A</v>
      </c>
      <c r="K198" s="1" t="e">
        <f>VLOOKUP(A198,ProductCatalog!$A$1:$BE$181,MATCH(K$7,ProductCatalog!$A$1:$AR$1,0),0)</f>
        <v>#N/A</v>
      </c>
      <c r="L198" s="1" t="e">
        <f t="shared" si="3"/>
        <v>#N/A</v>
      </c>
      <c r="M198" s="1" t="e">
        <f t="shared" si="4"/>
        <v>#N/A</v>
      </c>
      <c r="N198" s="4">
        <f t="shared" si="5"/>
        <v>0</v>
      </c>
      <c r="O198" s="1" t="e">
        <f>VLOOKUP(A198,ProductCatalog!$A$1:$BE$181,MATCH(O$7,ProductCatalog!$A$1:$AR$1,0),0)</f>
        <v>#N/A</v>
      </c>
      <c r="P198" s="1" t="e">
        <f>VLOOKUP(A198,ProductCatalog!$A$1:$BE$181,MATCH(P$7,ProductCatalog!$A$1:$AR$1,0),0)</f>
        <v>#N/A</v>
      </c>
      <c r="Q198" s="1" t="e">
        <f t="shared" si="6"/>
        <v>#N/A</v>
      </c>
      <c r="R198" s="4" t="e">
        <f t="shared" si="7"/>
        <v>#N/A</v>
      </c>
      <c r="S198" s="1" t="e">
        <f>VLOOKUP(A198,ProductCatalog!$A$1:$BE$181,MATCH(S$7,ProductCatalog!$A$1:$AR$1,0),0)</f>
        <v>#N/A</v>
      </c>
      <c r="T198" s="1" t="e">
        <f>VLOOKUP(A198,ProductCatalog!$A$1:$BE$181,MATCH(T$7,ProductCatalog!$A$1:$AR$1,0),0)</f>
        <v>#N/A</v>
      </c>
      <c r="U198" s="1" t="e">
        <f>VLOOKUP(A198,ProductCatalog!$A$1:$BE$181,MATCH(U$7,ProductCatalog!$A$1:$AR$1,0),0)</f>
        <v>#N/A</v>
      </c>
      <c r="V198" s="1" t="e">
        <f>VLOOKUP(A198,ProductCatalog!$A$1:$BE$181,MATCH(V$7,ProductCatalog!$A$1:$AR$1,0),0)</f>
        <v>#N/A</v>
      </c>
      <c r="W198" s="4" t="e">
        <f t="shared" si="8"/>
        <v>#N/A</v>
      </c>
      <c r="X198" s="4" t="e">
        <f t="shared" si="9"/>
        <v>#N/A</v>
      </c>
      <c r="Y198" s="4" t="e">
        <f t="shared" si="10"/>
        <v>#N/A</v>
      </c>
      <c r="Z198" s="3" t="e">
        <f>VLOOKUP(A198,ProductCatalog!$A$1:$BE$181,MATCH(Z$7,ProductCatalog!$A$1:$AR$1,0),0)</f>
        <v>#N/A</v>
      </c>
      <c r="AA198" s="1" t="str">
        <f t="shared" si="11"/>
        <v xml:space="preserve"> </v>
      </c>
      <c r="AB198" s="4" t="e">
        <f t="shared" si="12"/>
        <v>#N/A</v>
      </c>
      <c r="AC198" s="4" t="b">
        <f>IF(ISNUMBER(MATCH(A198,'AEM register'!$C:$C,0)),TRUE,FALSE)</f>
        <v>0</v>
      </c>
    </row>
    <row r="199" spans="2:29" ht="14.25" customHeight="1">
      <c r="B199" s="1" t="e">
        <f>VLOOKUP(A199,ProductCatalog!$A$1:$BE$181,MATCH(B$7,ProductCatalog!$A$1:$AR$1,0),0)</f>
        <v>#N/A</v>
      </c>
      <c r="C199" s="1" t="e">
        <f>VLOOKUP(A199,ProductCatalog!$A$1:$BE$181,MATCH(C$7,ProductCatalog!$A$1:$AR$1,0),0)</f>
        <v>#N/A</v>
      </c>
      <c r="D199" s="1" t="e">
        <f>VLOOKUP(A199,ProductCatalog!$A$1:$BE$181,MATCH(D$7,ProductCatalog!$A$1:$AR$1,0),0)</f>
        <v>#N/A</v>
      </c>
      <c r="E199" s="4" t="e">
        <f t="shared" si="0"/>
        <v>#N/A</v>
      </c>
      <c r="F199" s="4" t="e">
        <f t="shared" si="13"/>
        <v>#N/A</v>
      </c>
      <c r="G199" s="1" t="e">
        <f>VLOOKUP(A199,ProductCatalog!$A$1:$BE$181,MATCH(G$7,ProductCatalog!$A$1:$AR$1,0),0)</f>
        <v>#N/A</v>
      </c>
      <c r="H199" s="1" t="e">
        <f>VLOOKUP(A199,ProductCatalog!$A$1:$BE$181,MATCH(H$7,ProductCatalog!$A$1:$AR$1,0),0)</f>
        <v>#N/A</v>
      </c>
      <c r="I199" s="1" t="e">
        <f>VLOOKUP(A199,ProductCatalog!$A$1:$BE$181,MATCH(I$7,ProductCatalog!$A$1:$AR$1,0),0)</f>
        <v>#N/A</v>
      </c>
      <c r="J199" s="4" t="e">
        <f t="shared" si="2"/>
        <v>#N/A</v>
      </c>
      <c r="K199" s="1" t="e">
        <f>VLOOKUP(A199,ProductCatalog!$A$1:$BE$181,MATCH(K$7,ProductCatalog!$A$1:$AR$1,0),0)</f>
        <v>#N/A</v>
      </c>
      <c r="L199" s="1" t="e">
        <f t="shared" si="3"/>
        <v>#N/A</v>
      </c>
      <c r="M199" s="1" t="e">
        <f t="shared" si="4"/>
        <v>#N/A</v>
      </c>
      <c r="N199" s="4">
        <f t="shared" si="5"/>
        <v>0</v>
      </c>
      <c r="O199" s="1" t="e">
        <f>VLOOKUP(A199,ProductCatalog!$A$1:$BE$181,MATCH(O$7,ProductCatalog!$A$1:$AR$1,0),0)</f>
        <v>#N/A</v>
      </c>
      <c r="P199" s="1" t="e">
        <f>VLOOKUP(A199,ProductCatalog!$A$1:$BE$181,MATCH(P$7,ProductCatalog!$A$1:$AR$1,0),0)</f>
        <v>#N/A</v>
      </c>
      <c r="Q199" s="1" t="e">
        <f t="shared" si="6"/>
        <v>#N/A</v>
      </c>
      <c r="R199" s="4" t="e">
        <f t="shared" si="7"/>
        <v>#N/A</v>
      </c>
      <c r="S199" s="1" t="e">
        <f>VLOOKUP(A199,ProductCatalog!$A$1:$BE$181,MATCH(S$7,ProductCatalog!$A$1:$AR$1,0),0)</f>
        <v>#N/A</v>
      </c>
      <c r="T199" s="1" t="e">
        <f>VLOOKUP(A199,ProductCatalog!$A$1:$BE$181,MATCH(T$7,ProductCatalog!$A$1:$AR$1,0),0)</f>
        <v>#N/A</v>
      </c>
      <c r="U199" s="1" t="e">
        <f>VLOOKUP(A199,ProductCatalog!$A$1:$BE$181,MATCH(U$7,ProductCatalog!$A$1:$AR$1,0),0)</f>
        <v>#N/A</v>
      </c>
      <c r="V199" s="1" t="e">
        <f>VLOOKUP(A199,ProductCatalog!$A$1:$BE$181,MATCH(V$7,ProductCatalog!$A$1:$AR$1,0),0)</f>
        <v>#N/A</v>
      </c>
      <c r="W199" s="4" t="e">
        <f t="shared" si="8"/>
        <v>#N/A</v>
      </c>
      <c r="X199" s="4" t="e">
        <f t="shared" si="9"/>
        <v>#N/A</v>
      </c>
      <c r="Y199" s="4" t="e">
        <f t="shared" si="10"/>
        <v>#N/A</v>
      </c>
      <c r="Z199" s="3" t="e">
        <f>VLOOKUP(A199,ProductCatalog!$A$1:$BE$181,MATCH(Z$7,ProductCatalog!$A$1:$AR$1,0),0)</f>
        <v>#N/A</v>
      </c>
      <c r="AA199" s="1" t="str">
        <f t="shared" si="11"/>
        <v xml:space="preserve"> </v>
      </c>
      <c r="AB199" s="4" t="e">
        <f t="shared" si="12"/>
        <v>#N/A</v>
      </c>
      <c r="AC199" s="4" t="b">
        <f>IF(ISNUMBER(MATCH(A199,'AEM register'!$C:$C,0)),TRUE,FALSE)</f>
        <v>0</v>
      </c>
    </row>
    <row r="200" spans="2:29" ht="14.25" customHeight="1">
      <c r="B200" s="1" t="e">
        <f>VLOOKUP(A200,ProductCatalog!$A$1:$BE$181,MATCH(B$7,ProductCatalog!$A$1:$AR$1,0),0)</f>
        <v>#N/A</v>
      </c>
      <c r="C200" s="1" t="e">
        <f>VLOOKUP(A200,ProductCatalog!$A$1:$BE$181,MATCH(C$7,ProductCatalog!$A$1:$AR$1,0),0)</f>
        <v>#N/A</v>
      </c>
      <c r="D200" s="1" t="e">
        <f>VLOOKUP(A200,ProductCatalog!$A$1:$BE$181,MATCH(D$7,ProductCatalog!$A$1:$AR$1,0),0)</f>
        <v>#N/A</v>
      </c>
      <c r="E200" s="4" t="e">
        <f t="shared" si="0"/>
        <v>#N/A</v>
      </c>
      <c r="F200" s="4" t="e">
        <f t="shared" si="13"/>
        <v>#N/A</v>
      </c>
      <c r="G200" s="1" t="e">
        <f>VLOOKUP(A200,ProductCatalog!$A$1:$BE$181,MATCH(G$7,ProductCatalog!$A$1:$AR$1,0),0)</f>
        <v>#N/A</v>
      </c>
      <c r="H200" s="1" t="e">
        <f>VLOOKUP(A200,ProductCatalog!$A$1:$BE$181,MATCH(H$7,ProductCatalog!$A$1:$AR$1,0),0)</f>
        <v>#N/A</v>
      </c>
      <c r="I200" s="1" t="e">
        <f>VLOOKUP(A200,ProductCatalog!$A$1:$BE$181,MATCH(I$7,ProductCatalog!$A$1:$AR$1,0),0)</f>
        <v>#N/A</v>
      </c>
      <c r="J200" s="4" t="e">
        <f t="shared" si="2"/>
        <v>#N/A</v>
      </c>
      <c r="K200" s="1" t="e">
        <f>VLOOKUP(A200,ProductCatalog!$A$1:$BE$181,MATCH(K$7,ProductCatalog!$A$1:$AR$1,0),0)</f>
        <v>#N/A</v>
      </c>
      <c r="L200" s="1" t="e">
        <f t="shared" si="3"/>
        <v>#N/A</v>
      </c>
      <c r="M200" s="1" t="e">
        <f t="shared" si="4"/>
        <v>#N/A</v>
      </c>
      <c r="N200" s="4">
        <f t="shared" si="5"/>
        <v>0</v>
      </c>
      <c r="O200" s="1" t="e">
        <f>VLOOKUP(A200,ProductCatalog!$A$1:$BE$181,MATCH(O$7,ProductCatalog!$A$1:$AR$1,0),0)</f>
        <v>#N/A</v>
      </c>
      <c r="P200" s="1" t="e">
        <f>VLOOKUP(A200,ProductCatalog!$A$1:$BE$181,MATCH(P$7,ProductCatalog!$A$1:$AR$1,0),0)</f>
        <v>#N/A</v>
      </c>
      <c r="Q200" s="1" t="e">
        <f t="shared" si="6"/>
        <v>#N/A</v>
      </c>
      <c r="R200" s="4" t="e">
        <f t="shared" si="7"/>
        <v>#N/A</v>
      </c>
      <c r="S200" s="1" t="e">
        <f>VLOOKUP(A200,ProductCatalog!$A$1:$BE$181,MATCH(S$7,ProductCatalog!$A$1:$AR$1,0),0)</f>
        <v>#N/A</v>
      </c>
      <c r="T200" s="1" t="e">
        <f>VLOOKUP(A200,ProductCatalog!$A$1:$BE$181,MATCH(T$7,ProductCatalog!$A$1:$AR$1,0),0)</f>
        <v>#N/A</v>
      </c>
      <c r="U200" s="1" t="e">
        <f>VLOOKUP(A200,ProductCatalog!$A$1:$BE$181,MATCH(U$7,ProductCatalog!$A$1:$AR$1,0),0)</f>
        <v>#N/A</v>
      </c>
      <c r="V200" s="1" t="e">
        <f>VLOOKUP(A200,ProductCatalog!$A$1:$BE$181,MATCH(V$7,ProductCatalog!$A$1:$AR$1,0),0)</f>
        <v>#N/A</v>
      </c>
      <c r="W200" s="4" t="e">
        <f t="shared" si="8"/>
        <v>#N/A</v>
      </c>
      <c r="X200" s="4" t="e">
        <f t="shared" si="9"/>
        <v>#N/A</v>
      </c>
      <c r="Y200" s="4" t="e">
        <f t="shared" si="10"/>
        <v>#N/A</v>
      </c>
      <c r="Z200" s="3" t="e">
        <f>VLOOKUP(A200,ProductCatalog!$A$1:$BE$181,MATCH(Z$7,ProductCatalog!$A$1:$AR$1,0),0)</f>
        <v>#N/A</v>
      </c>
      <c r="AA200" s="1" t="str">
        <f t="shared" si="11"/>
        <v xml:space="preserve"> </v>
      </c>
      <c r="AB200" s="4" t="e">
        <f t="shared" si="12"/>
        <v>#N/A</v>
      </c>
      <c r="AC200" s="4" t="b">
        <f>IF(ISNUMBER(MATCH(A200,'AEM register'!$C:$C,0)),TRUE,FALSE)</f>
        <v>0</v>
      </c>
    </row>
    <row r="201" spans="2:29" ht="14.25" customHeight="1">
      <c r="B201" s="1" t="e">
        <f>VLOOKUP(A201,ProductCatalog!$A$1:$BE$181,MATCH(B$7,ProductCatalog!$A$1:$AR$1,0),0)</f>
        <v>#N/A</v>
      </c>
      <c r="C201" s="1" t="e">
        <f>VLOOKUP(A201,ProductCatalog!$A$1:$BE$181,MATCH(C$7,ProductCatalog!$A$1:$AR$1,0),0)</f>
        <v>#N/A</v>
      </c>
      <c r="D201" s="1" t="e">
        <f>VLOOKUP(A201,ProductCatalog!$A$1:$BE$181,MATCH(D$7,ProductCatalog!$A$1:$AR$1,0),0)</f>
        <v>#N/A</v>
      </c>
      <c r="E201" s="4" t="e">
        <f t="shared" si="0"/>
        <v>#N/A</v>
      </c>
      <c r="F201" s="4" t="e">
        <f t="shared" si="13"/>
        <v>#N/A</v>
      </c>
      <c r="G201" s="1" t="e">
        <f>VLOOKUP(A201,ProductCatalog!$A$1:$BE$181,MATCH(G$7,ProductCatalog!$A$1:$AR$1,0),0)</f>
        <v>#N/A</v>
      </c>
      <c r="H201" s="1" t="e">
        <f>VLOOKUP(A201,ProductCatalog!$A$1:$BE$181,MATCH(H$7,ProductCatalog!$A$1:$AR$1,0),0)</f>
        <v>#N/A</v>
      </c>
      <c r="I201" s="1" t="e">
        <f>VLOOKUP(A201,ProductCatalog!$A$1:$BE$181,MATCH(I$7,ProductCatalog!$A$1:$AR$1,0),0)</f>
        <v>#N/A</v>
      </c>
      <c r="J201" s="4" t="e">
        <f t="shared" si="2"/>
        <v>#N/A</v>
      </c>
      <c r="K201" s="1" t="e">
        <f>VLOOKUP(A201,ProductCatalog!$A$1:$BE$181,MATCH(K$7,ProductCatalog!$A$1:$AR$1,0),0)</f>
        <v>#N/A</v>
      </c>
      <c r="L201" s="1" t="e">
        <f t="shared" si="3"/>
        <v>#N/A</v>
      </c>
      <c r="M201" s="1" t="e">
        <f t="shared" si="4"/>
        <v>#N/A</v>
      </c>
      <c r="N201" s="4">
        <f t="shared" si="5"/>
        <v>0</v>
      </c>
      <c r="O201" s="1" t="e">
        <f>VLOOKUP(A201,ProductCatalog!$A$1:$BE$181,MATCH(O$7,ProductCatalog!$A$1:$AR$1,0),0)</f>
        <v>#N/A</v>
      </c>
      <c r="P201" s="1" t="e">
        <f>VLOOKUP(A201,ProductCatalog!$A$1:$BE$181,MATCH(P$7,ProductCatalog!$A$1:$AR$1,0),0)</f>
        <v>#N/A</v>
      </c>
      <c r="Q201" s="1" t="e">
        <f t="shared" si="6"/>
        <v>#N/A</v>
      </c>
      <c r="R201" s="4" t="e">
        <f t="shared" si="7"/>
        <v>#N/A</v>
      </c>
      <c r="S201" s="1" t="e">
        <f>VLOOKUP(A201,ProductCatalog!$A$1:$BE$181,MATCH(S$7,ProductCatalog!$A$1:$AR$1,0),0)</f>
        <v>#N/A</v>
      </c>
      <c r="T201" s="1" t="e">
        <f>VLOOKUP(A201,ProductCatalog!$A$1:$BE$181,MATCH(T$7,ProductCatalog!$A$1:$AR$1,0),0)</f>
        <v>#N/A</v>
      </c>
      <c r="U201" s="1" t="e">
        <f>VLOOKUP(A201,ProductCatalog!$A$1:$BE$181,MATCH(U$7,ProductCatalog!$A$1:$AR$1,0),0)</f>
        <v>#N/A</v>
      </c>
      <c r="V201" s="1" t="e">
        <f>VLOOKUP(A201,ProductCatalog!$A$1:$BE$181,MATCH(V$7,ProductCatalog!$A$1:$AR$1,0),0)</f>
        <v>#N/A</v>
      </c>
      <c r="W201" s="4" t="e">
        <f t="shared" si="8"/>
        <v>#N/A</v>
      </c>
      <c r="X201" s="4" t="e">
        <f t="shared" si="9"/>
        <v>#N/A</v>
      </c>
      <c r="Y201" s="4" t="e">
        <f t="shared" si="10"/>
        <v>#N/A</v>
      </c>
      <c r="Z201" s="3" t="e">
        <f>VLOOKUP(A201,ProductCatalog!$A$1:$BE$181,MATCH(Z$7,ProductCatalog!$A$1:$AR$1,0),0)</f>
        <v>#N/A</v>
      </c>
      <c r="AA201" s="1" t="str">
        <f t="shared" si="11"/>
        <v xml:space="preserve"> </v>
      </c>
      <c r="AB201" s="4" t="e">
        <f t="shared" si="12"/>
        <v>#N/A</v>
      </c>
      <c r="AC201" s="4" t="b">
        <f>IF(ISNUMBER(MATCH(A201,'AEM register'!$C:$C,0)),TRUE,FALSE)</f>
        <v>0</v>
      </c>
    </row>
    <row r="202" spans="2:29" ht="14.25" customHeight="1">
      <c r="B202" s="1" t="e">
        <f>VLOOKUP(A202,ProductCatalog!$A$1:$BE$181,MATCH(B$7,ProductCatalog!$A$1:$AR$1,0),0)</f>
        <v>#N/A</v>
      </c>
      <c r="C202" s="1" t="e">
        <f>VLOOKUP(A202,ProductCatalog!$A$1:$BE$181,MATCH(C$7,ProductCatalog!$A$1:$AR$1,0),0)</f>
        <v>#N/A</v>
      </c>
      <c r="D202" s="1" t="e">
        <f>VLOOKUP(A202,ProductCatalog!$A$1:$BE$181,MATCH(D$7,ProductCatalog!$A$1:$AR$1,0),0)</f>
        <v>#N/A</v>
      </c>
      <c r="E202" s="4" t="e">
        <f t="shared" si="0"/>
        <v>#N/A</v>
      </c>
      <c r="F202" s="4" t="e">
        <f t="shared" si="13"/>
        <v>#N/A</v>
      </c>
      <c r="G202" s="1" t="e">
        <f>VLOOKUP(A202,ProductCatalog!$A$1:$BE$181,MATCH(G$7,ProductCatalog!$A$1:$AR$1,0),0)</f>
        <v>#N/A</v>
      </c>
      <c r="H202" s="1" t="e">
        <f>VLOOKUP(A202,ProductCatalog!$A$1:$BE$181,MATCH(H$7,ProductCatalog!$A$1:$AR$1,0),0)</f>
        <v>#N/A</v>
      </c>
      <c r="I202" s="1" t="e">
        <f>VLOOKUP(A202,ProductCatalog!$A$1:$BE$181,MATCH(I$7,ProductCatalog!$A$1:$AR$1,0),0)</f>
        <v>#N/A</v>
      </c>
      <c r="J202" s="4" t="e">
        <f t="shared" si="2"/>
        <v>#N/A</v>
      </c>
      <c r="K202" s="1" t="e">
        <f>VLOOKUP(A202,ProductCatalog!$A$1:$BE$181,MATCH(K$7,ProductCatalog!$A$1:$AR$1,0),0)</f>
        <v>#N/A</v>
      </c>
      <c r="L202" s="1" t="e">
        <f t="shared" si="3"/>
        <v>#N/A</v>
      </c>
      <c r="M202" s="1" t="e">
        <f t="shared" si="4"/>
        <v>#N/A</v>
      </c>
      <c r="N202" s="4">
        <f t="shared" si="5"/>
        <v>0</v>
      </c>
      <c r="O202" s="1" t="e">
        <f>VLOOKUP(A202,ProductCatalog!$A$1:$BE$181,MATCH(O$7,ProductCatalog!$A$1:$AR$1,0),0)</f>
        <v>#N/A</v>
      </c>
      <c r="P202" s="1" t="e">
        <f>VLOOKUP(A202,ProductCatalog!$A$1:$BE$181,MATCH(P$7,ProductCatalog!$A$1:$AR$1,0),0)</f>
        <v>#N/A</v>
      </c>
      <c r="Q202" s="1" t="e">
        <f t="shared" si="6"/>
        <v>#N/A</v>
      </c>
      <c r="R202" s="4" t="e">
        <f t="shared" si="7"/>
        <v>#N/A</v>
      </c>
      <c r="S202" s="1" t="e">
        <f>VLOOKUP(A202,ProductCatalog!$A$1:$BE$181,MATCH(S$7,ProductCatalog!$A$1:$AR$1,0),0)</f>
        <v>#N/A</v>
      </c>
      <c r="T202" s="1" t="e">
        <f>VLOOKUP(A202,ProductCatalog!$A$1:$BE$181,MATCH(T$7,ProductCatalog!$A$1:$AR$1,0),0)</f>
        <v>#N/A</v>
      </c>
      <c r="U202" s="1" t="e">
        <f>VLOOKUP(A202,ProductCatalog!$A$1:$BE$181,MATCH(U$7,ProductCatalog!$A$1:$AR$1,0),0)</f>
        <v>#N/A</v>
      </c>
      <c r="V202" s="1" t="e">
        <f>VLOOKUP(A202,ProductCatalog!$A$1:$BE$181,MATCH(V$7,ProductCatalog!$A$1:$AR$1,0),0)</f>
        <v>#N/A</v>
      </c>
      <c r="W202" s="4" t="e">
        <f t="shared" si="8"/>
        <v>#N/A</v>
      </c>
      <c r="X202" s="4" t="e">
        <f t="shared" si="9"/>
        <v>#N/A</v>
      </c>
      <c r="Y202" s="4" t="e">
        <f t="shared" si="10"/>
        <v>#N/A</v>
      </c>
      <c r="Z202" s="3" t="e">
        <f>VLOOKUP(A202,ProductCatalog!$A$1:$BE$181,MATCH(Z$7,ProductCatalog!$A$1:$AR$1,0),0)</f>
        <v>#N/A</v>
      </c>
      <c r="AA202" s="1" t="str">
        <f t="shared" si="11"/>
        <v xml:space="preserve"> </v>
      </c>
      <c r="AB202" s="4" t="e">
        <f t="shared" si="12"/>
        <v>#N/A</v>
      </c>
      <c r="AC202" s="4" t="b">
        <f>IF(ISNUMBER(MATCH(A202,'AEM register'!$C:$C,0)),TRUE,FALSE)</f>
        <v>0</v>
      </c>
    </row>
    <row r="203" spans="2:29" ht="14.25" customHeight="1">
      <c r="B203" s="1" t="e">
        <f>VLOOKUP(A203,ProductCatalog!$A$1:$BE$181,MATCH(B$7,ProductCatalog!$A$1:$AR$1,0),0)</f>
        <v>#N/A</v>
      </c>
      <c r="C203" s="1" t="e">
        <f>VLOOKUP(A203,ProductCatalog!$A$1:$BE$181,MATCH(C$7,ProductCatalog!$A$1:$AR$1,0),0)</f>
        <v>#N/A</v>
      </c>
      <c r="D203" s="1" t="e">
        <f>VLOOKUP(A203,ProductCatalog!$A$1:$BE$181,MATCH(D$7,ProductCatalog!$A$1:$AR$1,0),0)</f>
        <v>#N/A</v>
      </c>
      <c r="E203" s="4" t="e">
        <f t="shared" si="0"/>
        <v>#N/A</v>
      </c>
      <c r="F203" s="4" t="e">
        <f t="shared" si="13"/>
        <v>#N/A</v>
      </c>
      <c r="G203" s="1" t="e">
        <f>VLOOKUP(A203,ProductCatalog!$A$1:$BE$181,MATCH(G$7,ProductCatalog!$A$1:$AR$1,0),0)</f>
        <v>#N/A</v>
      </c>
      <c r="H203" s="1" t="e">
        <f>VLOOKUP(A203,ProductCatalog!$A$1:$BE$181,MATCH(H$7,ProductCatalog!$A$1:$AR$1,0),0)</f>
        <v>#N/A</v>
      </c>
      <c r="I203" s="1" t="e">
        <f>VLOOKUP(A203,ProductCatalog!$A$1:$BE$181,MATCH(I$7,ProductCatalog!$A$1:$AR$1,0),0)</f>
        <v>#N/A</v>
      </c>
      <c r="J203" s="4" t="e">
        <f t="shared" si="2"/>
        <v>#N/A</v>
      </c>
      <c r="K203" s="1" t="e">
        <f>VLOOKUP(A203,ProductCatalog!$A$1:$BE$181,MATCH(K$7,ProductCatalog!$A$1:$AR$1,0),0)</f>
        <v>#N/A</v>
      </c>
      <c r="L203" s="1" t="e">
        <f t="shared" si="3"/>
        <v>#N/A</v>
      </c>
      <c r="M203" s="1" t="e">
        <f t="shared" si="4"/>
        <v>#N/A</v>
      </c>
      <c r="N203" s="4">
        <f t="shared" si="5"/>
        <v>0</v>
      </c>
      <c r="O203" s="1" t="e">
        <f>VLOOKUP(A203,ProductCatalog!$A$1:$BE$181,MATCH(O$7,ProductCatalog!$A$1:$AR$1,0),0)</f>
        <v>#N/A</v>
      </c>
      <c r="P203" s="1" t="e">
        <f>VLOOKUP(A203,ProductCatalog!$A$1:$BE$181,MATCH(P$7,ProductCatalog!$A$1:$AR$1,0),0)</f>
        <v>#N/A</v>
      </c>
      <c r="Q203" s="1" t="e">
        <f t="shared" si="6"/>
        <v>#N/A</v>
      </c>
      <c r="R203" s="4" t="e">
        <f t="shared" si="7"/>
        <v>#N/A</v>
      </c>
      <c r="S203" s="1" t="e">
        <f>VLOOKUP(A203,ProductCatalog!$A$1:$BE$181,MATCH(S$7,ProductCatalog!$A$1:$AR$1,0),0)</f>
        <v>#N/A</v>
      </c>
      <c r="T203" s="1" t="e">
        <f>VLOOKUP(A203,ProductCatalog!$A$1:$BE$181,MATCH(T$7,ProductCatalog!$A$1:$AR$1,0),0)</f>
        <v>#N/A</v>
      </c>
      <c r="U203" s="1" t="e">
        <f>VLOOKUP(A203,ProductCatalog!$A$1:$BE$181,MATCH(U$7,ProductCatalog!$A$1:$AR$1,0),0)</f>
        <v>#N/A</v>
      </c>
      <c r="V203" s="1" t="e">
        <f>VLOOKUP(A203,ProductCatalog!$A$1:$BE$181,MATCH(V$7,ProductCatalog!$A$1:$AR$1,0),0)</f>
        <v>#N/A</v>
      </c>
      <c r="W203" s="4" t="e">
        <f t="shared" si="8"/>
        <v>#N/A</v>
      </c>
      <c r="X203" s="4" t="e">
        <f t="shared" si="9"/>
        <v>#N/A</v>
      </c>
      <c r="Y203" s="4" t="e">
        <f t="shared" si="10"/>
        <v>#N/A</v>
      </c>
      <c r="Z203" s="3" t="e">
        <f>VLOOKUP(A203,ProductCatalog!$A$1:$BE$181,MATCH(Z$7,ProductCatalog!$A$1:$AR$1,0),0)</f>
        <v>#N/A</v>
      </c>
      <c r="AA203" s="1" t="str">
        <f t="shared" si="11"/>
        <v xml:space="preserve"> </v>
      </c>
      <c r="AB203" s="4" t="e">
        <f t="shared" si="12"/>
        <v>#N/A</v>
      </c>
      <c r="AC203" s="4" t="b">
        <f>IF(ISNUMBER(MATCH(A203,'AEM register'!$C:$C,0)),TRUE,FALSE)</f>
        <v>0</v>
      </c>
    </row>
    <row r="204" spans="2:29" ht="14.25" customHeight="1">
      <c r="B204" s="1" t="e">
        <f>VLOOKUP(A204,ProductCatalog!$A$1:$BE$181,MATCH(B$7,ProductCatalog!$A$1:$AR$1,0),0)</f>
        <v>#N/A</v>
      </c>
      <c r="C204" s="1" t="e">
        <f>VLOOKUP(A204,ProductCatalog!$A$1:$BE$181,MATCH(C$7,ProductCatalog!$A$1:$AR$1,0),0)</f>
        <v>#N/A</v>
      </c>
      <c r="D204" s="1" t="e">
        <f>VLOOKUP(A204,ProductCatalog!$A$1:$BE$181,MATCH(D$7,ProductCatalog!$A$1:$AR$1,0),0)</f>
        <v>#N/A</v>
      </c>
      <c r="E204" s="4" t="e">
        <f t="shared" si="0"/>
        <v>#N/A</v>
      </c>
      <c r="F204" s="4" t="e">
        <f t="shared" si="13"/>
        <v>#N/A</v>
      </c>
      <c r="G204" s="1" t="e">
        <f>VLOOKUP(A204,ProductCatalog!$A$1:$BE$181,MATCH(G$7,ProductCatalog!$A$1:$AR$1,0),0)</f>
        <v>#N/A</v>
      </c>
      <c r="H204" s="1" t="e">
        <f>VLOOKUP(A204,ProductCatalog!$A$1:$BE$181,MATCH(H$7,ProductCatalog!$A$1:$AR$1,0),0)</f>
        <v>#N/A</v>
      </c>
      <c r="I204" s="1" t="e">
        <f>VLOOKUP(A204,ProductCatalog!$A$1:$BE$181,MATCH(I$7,ProductCatalog!$A$1:$AR$1,0),0)</f>
        <v>#N/A</v>
      </c>
      <c r="J204" s="4" t="e">
        <f t="shared" si="2"/>
        <v>#N/A</v>
      </c>
      <c r="K204" s="1" t="e">
        <f>VLOOKUP(A204,ProductCatalog!$A$1:$BE$181,MATCH(K$7,ProductCatalog!$A$1:$AR$1,0),0)</f>
        <v>#N/A</v>
      </c>
      <c r="L204" s="1" t="e">
        <f t="shared" si="3"/>
        <v>#N/A</v>
      </c>
      <c r="M204" s="1" t="e">
        <f t="shared" si="4"/>
        <v>#N/A</v>
      </c>
      <c r="N204" s="4">
        <f t="shared" si="5"/>
        <v>0</v>
      </c>
      <c r="O204" s="1" t="e">
        <f>VLOOKUP(A204,ProductCatalog!$A$1:$BE$181,MATCH(O$7,ProductCatalog!$A$1:$AR$1,0),0)</f>
        <v>#N/A</v>
      </c>
      <c r="P204" s="1" t="e">
        <f>VLOOKUP(A204,ProductCatalog!$A$1:$BE$181,MATCH(P$7,ProductCatalog!$A$1:$AR$1,0),0)</f>
        <v>#N/A</v>
      </c>
      <c r="Q204" s="1" t="e">
        <f t="shared" si="6"/>
        <v>#N/A</v>
      </c>
      <c r="R204" s="4" t="e">
        <f t="shared" si="7"/>
        <v>#N/A</v>
      </c>
      <c r="S204" s="1" t="e">
        <f>VLOOKUP(A204,ProductCatalog!$A$1:$BE$181,MATCH(S$7,ProductCatalog!$A$1:$AR$1,0),0)</f>
        <v>#N/A</v>
      </c>
      <c r="T204" s="1" t="e">
        <f>VLOOKUP(A204,ProductCatalog!$A$1:$BE$181,MATCH(T$7,ProductCatalog!$A$1:$AR$1,0),0)</f>
        <v>#N/A</v>
      </c>
      <c r="U204" s="1" t="e">
        <f>VLOOKUP(A204,ProductCatalog!$A$1:$BE$181,MATCH(U$7,ProductCatalog!$A$1:$AR$1,0),0)</f>
        <v>#N/A</v>
      </c>
      <c r="V204" s="1" t="e">
        <f>VLOOKUP(A204,ProductCatalog!$A$1:$BE$181,MATCH(V$7,ProductCatalog!$A$1:$AR$1,0),0)</f>
        <v>#N/A</v>
      </c>
      <c r="W204" s="4" t="e">
        <f t="shared" si="8"/>
        <v>#N/A</v>
      </c>
      <c r="X204" s="4" t="e">
        <f t="shared" si="9"/>
        <v>#N/A</v>
      </c>
      <c r="Y204" s="4" t="e">
        <f t="shared" si="10"/>
        <v>#N/A</v>
      </c>
      <c r="Z204" s="3" t="e">
        <f>VLOOKUP(A204,ProductCatalog!$A$1:$BE$181,MATCH(Z$7,ProductCatalog!$A$1:$AR$1,0),0)</f>
        <v>#N/A</v>
      </c>
      <c r="AA204" s="1" t="str">
        <f t="shared" si="11"/>
        <v xml:space="preserve"> </v>
      </c>
      <c r="AB204" s="4" t="e">
        <f t="shared" si="12"/>
        <v>#N/A</v>
      </c>
      <c r="AC204" s="4" t="b">
        <f>IF(ISNUMBER(MATCH(A204,'AEM register'!$C:$C,0)),TRUE,FALSE)</f>
        <v>0</v>
      </c>
    </row>
    <row r="205" spans="2:29" ht="14.25" customHeight="1">
      <c r="B205" s="1" t="e">
        <f>VLOOKUP(A205,ProductCatalog!$A$1:$BE$181,MATCH(B$7,ProductCatalog!$A$1:$AR$1,0),0)</f>
        <v>#N/A</v>
      </c>
      <c r="C205" s="1" t="e">
        <f>VLOOKUP(A205,ProductCatalog!$A$1:$BE$181,MATCH(C$7,ProductCatalog!$A$1:$AR$1,0),0)</f>
        <v>#N/A</v>
      </c>
      <c r="D205" s="1" t="e">
        <f>VLOOKUP(A205,ProductCatalog!$A$1:$BE$181,MATCH(D$7,ProductCatalog!$A$1:$AR$1,0),0)</f>
        <v>#N/A</v>
      </c>
      <c r="E205" s="4" t="e">
        <f t="shared" si="0"/>
        <v>#N/A</v>
      </c>
      <c r="F205" s="4" t="e">
        <f t="shared" si="13"/>
        <v>#N/A</v>
      </c>
      <c r="G205" s="1" t="e">
        <f>VLOOKUP(A205,ProductCatalog!$A$1:$BE$181,MATCH(G$7,ProductCatalog!$A$1:$AR$1,0),0)</f>
        <v>#N/A</v>
      </c>
      <c r="H205" s="1" t="e">
        <f>VLOOKUP(A205,ProductCatalog!$A$1:$BE$181,MATCH(H$7,ProductCatalog!$A$1:$AR$1,0),0)</f>
        <v>#N/A</v>
      </c>
      <c r="I205" s="1" t="e">
        <f>VLOOKUP(A205,ProductCatalog!$A$1:$BE$181,MATCH(I$7,ProductCatalog!$A$1:$AR$1,0),0)</f>
        <v>#N/A</v>
      </c>
      <c r="J205" s="4" t="e">
        <f t="shared" si="2"/>
        <v>#N/A</v>
      </c>
      <c r="K205" s="1" t="e">
        <f>VLOOKUP(A205,ProductCatalog!$A$1:$BE$181,MATCH(K$7,ProductCatalog!$A$1:$AR$1,0),0)</f>
        <v>#N/A</v>
      </c>
      <c r="L205" s="1" t="e">
        <f t="shared" si="3"/>
        <v>#N/A</v>
      </c>
      <c r="M205" s="1" t="e">
        <f t="shared" si="4"/>
        <v>#N/A</v>
      </c>
      <c r="N205" s="4">
        <f t="shared" si="5"/>
        <v>0</v>
      </c>
      <c r="O205" s="1" t="e">
        <f>VLOOKUP(A205,ProductCatalog!$A$1:$BE$181,MATCH(O$7,ProductCatalog!$A$1:$AR$1,0),0)</f>
        <v>#N/A</v>
      </c>
      <c r="P205" s="1" t="e">
        <f>VLOOKUP(A205,ProductCatalog!$A$1:$BE$181,MATCH(P$7,ProductCatalog!$A$1:$AR$1,0),0)</f>
        <v>#N/A</v>
      </c>
      <c r="Q205" s="1" t="e">
        <f t="shared" si="6"/>
        <v>#N/A</v>
      </c>
      <c r="R205" s="4" t="e">
        <f t="shared" si="7"/>
        <v>#N/A</v>
      </c>
      <c r="S205" s="1" t="e">
        <f>VLOOKUP(A205,ProductCatalog!$A$1:$BE$181,MATCH(S$7,ProductCatalog!$A$1:$AR$1,0),0)</f>
        <v>#N/A</v>
      </c>
      <c r="T205" s="1" t="e">
        <f>VLOOKUP(A205,ProductCatalog!$A$1:$BE$181,MATCH(T$7,ProductCatalog!$A$1:$AR$1,0),0)</f>
        <v>#N/A</v>
      </c>
      <c r="U205" s="1" t="e">
        <f>VLOOKUP(A205,ProductCatalog!$A$1:$BE$181,MATCH(U$7,ProductCatalog!$A$1:$AR$1,0),0)</f>
        <v>#N/A</v>
      </c>
      <c r="V205" s="1" t="e">
        <f>VLOOKUP(A205,ProductCatalog!$A$1:$BE$181,MATCH(V$7,ProductCatalog!$A$1:$AR$1,0),0)</f>
        <v>#N/A</v>
      </c>
      <c r="W205" s="4" t="e">
        <f t="shared" si="8"/>
        <v>#N/A</v>
      </c>
      <c r="X205" s="4" t="e">
        <f t="shared" si="9"/>
        <v>#N/A</v>
      </c>
      <c r="Y205" s="4" t="e">
        <f t="shared" si="10"/>
        <v>#N/A</v>
      </c>
      <c r="Z205" s="3" t="e">
        <f>VLOOKUP(A205,ProductCatalog!$A$1:$BE$181,MATCH(Z$7,ProductCatalog!$A$1:$AR$1,0),0)</f>
        <v>#N/A</v>
      </c>
      <c r="AA205" s="1" t="str">
        <f t="shared" si="11"/>
        <v xml:space="preserve"> </v>
      </c>
      <c r="AB205" s="4" t="e">
        <f t="shared" si="12"/>
        <v>#N/A</v>
      </c>
      <c r="AC205" s="4" t="b">
        <f>IF(ISNUMBER(MATCH(A205,'AEM register'!$C:$C,0)),TRUE,FALSE)</f>
        <v>0</v>
      </c>
    </row>
    <row r="206" spans="2:29" ht="14.25" customHeight="1">
      <c r="B206" s="1" t="e">
        <f>VLOOKUP(A206,ProductCatalog!$A$1:$BE$181,MATCH(B$7,ProductCatalog!$A$1:$AR$1,0),0)</f>
        <v>#N/A</v>
      </c>
      <c r="C206" s="1" t="e">
        <f>VLOOKUP(A206,ProductCatalog!$A$1:$BE$181,MATCH(C$7,ProductCatalog!$A$1:$AR$1,0),0)</f>
        <v>#N/A</v>
      </c>
      <c r="D206" s="1" t="e">
        <f>VLOOKUP(A206,ProductCatalog!$A$1:$BE$181,MATCH(D$7,ProductCatalog!$A$1:$AR$1,0),0)</f>
        <v>#N/A</v>
      </c>
      <c r="E206" s="4" t="e">
        <f t="shared" si="0"/>
        <v>#N/A</v>
      </c>
      <c r="F206" s="4" t="e">
        <f t="shared" si="13"/>
        <v>#N/A</v>
      </c>
      <c r="G206" s="1" t="e">
        <f>VLOOKUP(A206,ProductCatalog!$A$1:$BE$181,MATCH(G$7,ProductCatalog!$A$1:$AR$1,0),0)</f>
        <v>#N/A</v>
      </c>
      <c r="H206" s="1" t="e">
        <f>VLOOKUP(A206,ProductCatalog!$A$1:$BE$181,MATCH(H$7,ProductCatalog!$A$1:$AR$1,0),0)</f>
        <v>#N/A</v>
      </c>
      <c r="I206" s="1" t="e">
        <f>VLOOKUP(A206,ProductCatalog!$A$1:$BE$181,MATCH(I$7,ProductCatalog!$A$1:$AR$1,0),0)</f>
        <v>#N/A</v>
      </c>
      <c r="J206" s="4" t="e">
        <f t="shared" si="2"/>
        <v>#N/A</v>
      </c>
      <c r="K206" s="1" t="e">
        <f>VLOOKUP(A206,ProductCatalog!$A$1:$BE$181,MATCH(K$7,ProductCatalog!$A$1:$AR$1,0),0)</f>
        <v>#N/A</v>
      </c>
      <c r="L206" s="1" t="e">
        <f t="shared" si="3"/>
        <v>#N/A</v>
      </c>
      <c r="M206" s="1" t="e">
        <f t="shared" si="4"/>
        <v>#N/A</v>
      </c>
      <c r="N206" s="4">
        <f t="shared" si="5"/>
        <v>0</v>
      </c>
      <c r="O206" s="1" t="e">
        <f>VLOOKUP(A206,ProductCatalog!$A$1:$BE$181,MATCH(O$7,ProductCatalog!$A$1:$AR$1,0),0)</f>
        <v>#N/A</v>
      </c>
      <c r="P206" s="1" t="e">
        <f>VLOOKUP(A206,ProductCatalog!$A$1:$BE$181,MATCH(P$7,ProductCatalog!$A$1:$AR$1,0),0)</f>
        <v>#N/A</v>
      </c>
      <c r="Q206" s="1" t="e">
        <f t="shared" si="6"/>
        <v>#N/A</v>
      </c>
      <c r="R206" s="4" t="e">
        <f t="shared" si="7"/>
        <v>#N/A</v>
      </c>
      <c r="S206" s="1" t="e">
        <f>VLOOKUP(A206,ProductCatalog!$A$1:$BE$181,MATCH(S$7,ProductCatalog!$A$1:$AR$1,0),0)</f>
        <v>#N/A</v>
      </c>
      <c r="T206" s="1" t="e">
        <f>VLOOKUP(A206,ProductCatalog!$A$1:$BE$181,MATCH(T$7,ProductCatalog!$A$1:$AR$1,0),0)</f>
        <v>#N/A</v>
      </c>
      <c r="U206" s="1" t="e">
        <f>VLOOKUP(A206,ProductCatalog!$A$1:$BE$181,MATCH(U$7,ProductCatalog!$A$1:$AR$1,0),0)</f>
        <v>#N/A</v>
      </c>
      <c r="V206" s="1" t="e">
        <f>VLOOKUP(A206,ProductCatalog!$A$1:$BE$181,MATCH(V$7,ProductCatalog!$A$1:$AR$1,0),0)</f>
        <v>#N/A</v>
      </c>
      <c r="W206" s="4" t="e">
        <f t="shared" si="8"/>
        <v>#N/A</v>
      </c>
      <c r="X206" s="4" t="e">
        <f t="shared" si="9"/>
        <v>#N/A</v>
      </c>
      <c r="Y206" s="4" t="e">
        <f t="shared" si="10"/>
        <v>#N/A</v>
      </c>
      <c r="Z206" s="3" t="e">
        <f>VLOOKUP(A206,ProductCatalog!$A$1:$BE$181,MATCH(Z$7,ProductCatalog!$A$1:$AR$1,0),0)</f>
        <v>#N/A</v>
      </c>
      <c r="AA206" s="1" t="str">
        <f t="shared" si="11"/>
        <v xml:space="preserve"> </v>
      </c>
      <c r="AB206" s="4" t="e">
        <f t="shared" si="12"/>
        <v>#N/A</v>
      </c>
      <c r="AC206" s="4" t="b">
        <f>IF(ISNUMBER(MATCH(A206,'AEM register'!$C:$C,0)),TRUE,FALSE)</f>
        <v>0</v>
      </c>
    </row>
    <row r="207" spans="2:29" ht="14.25" customHeight="1">
      <c r="B207" s="1" t="e">
        <f>VLOOKUP(A207,ProductCatalog!$A$1:$BE$181,MATCH(B$7,ProductCatalog!$A$1:$AR$1,0),0)</f>
        <v>#N/A</v>
      </c>
      <c r="C207" s="1" t="e">
        <f>VLOOKUP(A207,ProductCatalog!$A$1:$BE$181,MATCH(C$7,ProductCatalog!$A$1:$AR$1,0),0)</f>
        <v>#N/A</v>
      </c>
      <c r="D207" s="1" t="e">
        <f>VLOOKUP(A207,ProductCatalog!$A$1:$BE$181,MATCH(D$7,ProductCatalog!$A$1:$AR$1,0),0)</f>
        <v>#N/A</v>
      </c>
      <c r="E207" s="4" t="e">
        <f t="shared" si="0"/>
        <v>#N/A</v>
      </c>
      <c r="F207" s="4" t="e">
        <f t="shared" si="13"/>
        <v>#N/A</v>
      </c>
      <c r="G207" s="1" t="e">
        <f>VLOOKUP(A207,ProductCatalog!$A$1:$BE$181,MATCH(G$7,ProductCatalog!$A$1:$AR$1,0),0)</f>
        <v>#N/A</v>
      </c>
      <c r="H207" s="1" t="e">
        <f>VLOOKUP(A207,ProductCatalog!$A$1:$BE$181,MATCH(H$7,ProductCatalog!$A$1:$AR$1,0),0)</f>
        <v>#N/A</v>
      </c>
      <c r="I207" s="1" t="e">
        <f>VLOOKUP(A207,ProductCatalog!$A$1:$BE$181,MATCH(I$7,ProductCatalog!$A$1:$AR$1,0),0)</f>
        <v>#N/A</v>
      </c>
      <c r="J207" s="4" t="e">
        <f t="shared" si="2"/>
        <v>#N/A</v>
      </c>
      <c r="K207" s="1" t="e">
        <f>VLOOKUP(A207,ProductCatalog!$A$1:$BE$181,MATCH(K$7,ProductCatalog!$A$1:$AR$1,0),0)</f>
        <v>#N/A</v>
      </c>
      <c r="L207" s="1" t="e">
        <f t="shared" si="3"/>
        <v>#N/A</v>
      </c>
      <c r="M207" s="1" t="e">
        <f t="shared" si="4"/>
        <v>#N/A</v>
      </c>
      <c r="N207" s="4">
        <f t="shared" si="5"/>
        <v>0</v>
      </c>
      <c r="O207" s="1" t="e">
        <f>VLOOKUP(A207,ProductCatalog!$A$1:$BE$181,MATCH(O$7,ProductCatalog!$A$1:$AR$1,0),0)</f>
        <v>#N/A</v>
      </c>
      <c r="P207" s="1" t="e">
        <f>VLOOKUP(A207,ProductCatalog!$A$1:$BE$181,MATCH(P$7,ProductCatalog!$A$1:$AR$1,0),0)</f>
        <v>#N/A</v>
      </c>
      <c r="Q207" s="1" t="e">
        <f t="shared" si="6"/>
        <v>#N/A</v>
      </c>
      <c r="R207" s="4" t="e">
        <f t="shared" si="7"/>
        <v>#N/A</v>
      </c>
      <c r="S207" s="1" t="e">
        <f>VLOOKUP(A207,ProductCatalog!$A$1:$BE$181,MATCH(S$7,ProductCatalog!$A$1:$AR$1,0),0)</f>
        <v>#N/A</v>
      </c>
      <c r="T207" s="1" t="e">
        <f>VLOOKUP(A207,ProductCatalog!$A$1:$BE$181,MATCH(T$7,ProductCatalog!$A$1:$AR$1,0),0)</f>
        <v>#N/A</v>
      </c>
      <c r="U207" s="1" t="e">
        <f>VLOOKUP(A207,ProductCatalog!$A$1:$BE$181,MATCH(U$7,ProductCatalog!$A$1:$AR$1,0),0)</f>
        <v>#N/A</v>
      </c>
      <c r="V207" s="1" t="e">
        <f>VLOOKUP(A207,ProductCatalog!$A$1:$BE$181,MATCH(V$7,ProductCatalog!$A$1:$AR$1,0),0)</f>
        <v>#N/A</v>
      </c>
      <c r="W207" s="4" t="e">
        <f t="shared" si="8"/>
        <v>#N/A</v>
      </c>
      <c r="X207" s="4" t="e">
        <f t="shared" si="9"/>
        <v>#N/A</v>
      </c>
      <c r="Y207" s="4" t="e">
        <f t="shared" si="10"/>
        <v>#N/A</v>
      </c>
      <c r="Z207" s="3" t="e">
        <f>VLOOKUP(A207,ProductCatalog!$A$1:$BE$181,MATCH(Z$7,ProductCatalog!$A$1:$AR$1,0),0)</f>
        <v>#N/A</v>
      </c>
      <c r="AA207" s="1" t="str">
        <f t="shared" si="11"/>
        <v xml:space="preserve"> </v>
      </c>
      <c r="AB207" s="4" t="e">
        <f t="shared" si="12"/>
        <v>#N/A</v>
      </c>
      <c r="AC207" s="4" t="b">
        <f>IF(ISNUMBER(MATCH(A207,'AEM register'!$C:$C,0)),TRUE,FALSE)</f>
        <v>0</v>
      </c>
    </row>
    <row r="208" spans="2:29" ht="14.25" customHeight="1">
      <c r="B208" s="1" t="e">
        <f>VLOOKUP(A208,ProductCatalog!$A$1:$BE$181,MATCH(B$7,ProductCatalog!$A$1:$AR$1,0),0)</f>
        <v>#N/A</v>
      </c>
      <c r="C208" s="1" t="e">
        <f>VLOOKUP(A208,ProductCatalog!$A$1:$BE$181,MATCH(C$7,ProductCatalog!$A$1:$AR$1,0),0)</f>
        <v>#N/A</v>
      </c>
      <c r="D208" s="1" t="e">
        <f>VLOOKUP(A208,ProductCatalog!$A$1:$BE$181,MATCH(D$7,ProductCatalog!$A$1:$AR$1,0),0)</f>
        <v>#N/A</v>
      </c>
      <c r="E208" s="4" t="e">
        <f t="shared" si="0"/>
        <v>#N/A</v>
      </c>
      <c r="F208" s="4" t="e">
        <f t="shared" si="13"/>
        <v>#N/A</v>
      </c>
      <c r="G208" s="1" t="e">
        <f>VLOOKUP(A208,ProductCatalog!$A$1:$BE$181,MATCH(G$7,ProductCatalog!$A$1:$AR$1,0),0)</f>
        <v>#N/A</v>
      </c>
      <c r="H208" s="1" t="e">
        <f>VLOOKUP(A208,ProductCatalog!$A$1:$BE$181,MATCH(H$7,ProductCatalog!$A$1:$AR$1,0),0)</f>
        <v>#N/A</v>
      </c>
      <c r="I208" s="1" t="e">
        <f>VLOOKUP(A208,ProductCatalog!$A$1:$BE$181,MATCH(I$7,ProductCatalog!$A$1:$AR$1,0),0)</f>
        <v>#N/A</v>
      </c>
      <c r="J208" s="4" t="e">
        <f t="shared" si="2"/>
        <v>#N/A</v>
      </c>
      <c r="K208" s="1" t="e">
        <f>VLOOKUP(A208,ProductCatalog!$A$1:$BE$181,MATCH(K$7,ProductCatalog!$A$1:$AR$1,0),0)</f>
        <v>#N/A</v>
      </c>
      <c r="L208" s="1" t="e">
        <f t="shared" si="3"/>
        <v>#N/A</v>
      </c>
      <c r="M208" s="1" t="e">
        <f t="shared" si="4"/>
        <v>#N/A</v>
      </c>
      <c r="N208" s="4">
        <f t="shared" si="5"/>
        <v>0</v>
      </c>
      <c r="O208" s="1" t="e">
        <f>VLOOKUP(A208,ProductCatalog!$A$1:$BE$181,MATCH(O$7,ProductCatalog!$A$1:$AR$1,0),0)</f>
        <v>#N/A</v>
      </c>
      <c r="P208" s="1" t="e">
        <f>VLOOKUP(A208,ProductCatalog!$A$1:$BE$181,MATCH(P$7,ProductCatalog!$A$1:$AR$1,0),0)</f>
        <v>#N/A</v>
      </c>
      <c r="Q208" s="1" t="e">
        <f t="shared" si="6"/>
        <v>#N/A</v>
      </c>
      <c r="R208" s="4" t="e">
        <f t="shared" si="7"/>
        <v>#N/A</v>
      </c>
      <c r="S208" s="1" t="e">
        <f>VLOOKUP(A208,ProductCatalog!$A$1:$BE$181,MATCH(S$7,ProductCatalog!$A$1:$AR$1,0),0)</f>
        <v>#N/A</v>
      </c>
      <c r="T208" s="1" t="e">
        <f>VLOOKUP(A208,ProductCatalog!$A$1:$BE$181,MATCH(T$7,ProductCatalog!$A$1:$AR$1,0),0)</f>
        <v>#N/A</v>
      </c>
      <c r="U208" s="1" t="e">
        <f>VLOOKUP(A208,ProductCatalog!$A$1:$BE$181,MATCH(U$7,ProductCatalog!$A$1:$AR$1,0),0)</f>
        <v>#N/A</v>
      </c>
      <c r="V208" s="1" t="e">
        <f>VLOOKUP(A208,ProductCatalog!$A$1:$BE$181,MATCH(V$7,ProductCatalog!$A$1:$AR$1,0),0)</f>
        <v>#N/A</v>
      </c>
      <c r="W208" s="4" t="e">
        <f t="shared" si="8"/>
        <v>#N/A</v>
      </c>
      <c r="X208" s="4" t="e">
        <f t="shared" si="9"/>
        <v>#N/A</v>
      </c>
      <c r="Y208" s="4"/>
      <c r="Z208" s="3" t="e">
        <f>VLOOKUP(A208,ProductCatalog!$A$1:$BE$181,MATCH(Z$7,ProductCatalog!$A$1:$AR$1,0),0)</f>
        <v>#N/A</v>
      </c>
      <c r="AA208" s="1" t="str">
        <f t="shared" si="11"/>
        <v xml:space="preserve"> </v>
      </c>
      <c r="AB208" s="4" t="e">
        <f t="shared" si="12"/>
        <v>#N/A</v>
      </c>
      <c r="AC208" s="4" t="b">
        <f>IF(ISNUMBER(MATCH(A208,'AEM register'!$C:$C,0)),TRUE,FALSE)</f>
        <v>0</v>
      </c>
    </row>
    <row r="209" spans="2:29" ht="14.25" customHeight="1">
      <c r="B209" s="1" t="e">
        <f>VLOOKUP(A209,ProductCatalog!$A$1:$BE$181,MATCH(B$7,ProductCatalog!$A$1:$AR$1,0),0)</f>
        <v>#N/A</v>
      </c>
      <c r="C209" s="1" t="e">
        <f>VLOOKUP(A209,ProductCatalog!$A$1:$BE$181,MATCH(C$7,ProductCatalog!$A$1:$AR$1,0),0)</f>
        <v>#N/A</v>
      </c>
      <c r="D209" s="1" t="e">
        <f>VLOOKUP(A209,ProductCatalog!$A$1:$BE$181,MATCH(D$7,ProductCatalog!$A$1:$AR$1,0),0)</f>
        <v>#N/A</v>
      </c>
      <c r="E209" s="4" t="e">
        <f t="shared" si="0"/>
        <v>#N/A</v>
      </c>
      <c r="F209" s="4" t="e">
        <f t="shared" si="13"/>
        <v>#N/A</v>
      </c>
      <c r="G209" s="1" t="e">
        <f>VLOOKUP(A209,ProductCatalog!$A$1:$BE$181,MATCH(G$7,ProductCatalog!$A$1:$AR$1,0),0)</f>
        <v>#N/A</v>
      </c>
      <c r="H209" s="1" t="e">
        <f>VLOOKUP(A209,ProductCatalog!$A$1:$BE$181,MATCH(H$7,ProductCatalog!$A$1:$AR$1,0),0)</f>
        <v>#N/A</v>
      </c>
      <c r="I209" s="1" t="e">
        <f>VLOOKUP(A209,ProductCatalog!$A$1:$BE$181,MATCH(I$7,ProductCatalog!$A$1:$AR$1,0),0)</f>
        <v>#N/A</v>
      </c>
      <c r="J209" s="4" t="e">
        <f t="shared" si="2"/>
        <v>#N/A</v>
      </c>
      <c r="K209" s="1" t="e">
        <f>VLOOKUP(A209,ProductCatalog!$A$1:$BE$181,MATCH(K$7,ProductCatalog!$A$1:$AR$1,0),0)</f>
        <v>#N/A</v>
      </c>
      <c r="L209" s="1" t="e">
        <f t="shared" si="3"/>
        <v>#N/A</v>
      </c>
      <c r="M209" s="1" t="e">
        <f t="shared" si="4"/>
        <v>#N/A</v>
      </c>
      <c r="N209" s="4">
        <f t="shared" si="5"/>
        <v>0</v>
      </c>
      <c r="O209" s="1" t="e">
        <f>VLOOKUP(A209,ProductCatalog!$A$1:$BE$181,MATCH(O$7,ProductCatalog!$A$1:$AR$1,0),0)</f>
        <v>#N/A</v>
      </c>
      <c r="P209" s="1" t="e">
        <f>VLOOKUP(A209,ProductCatalog!$A$1:$BE$181,MATCH(P$7,ProductCatalog!$A$1:$AR$1,0),0)</f>
        <v>#N/A</v>
      </c>
      <c r="Q209" s="1" t="e">
        <f t="shared" si="6"/>
        <v>#N/A</v>
      </c>
      <c r="R209" s="4" t="e">
        <f t="shared" si="7"/>
        <v>#N/A</v>
      </c>
      <c r="S209" s="1" t="e">
        <f>VLOOKUP(A209,ProductCatalog!$A$1:$BE$181,MATCH(S$7,ProductCatalog!$A$1:$AR$1,0),0)</f>
        <v>#N/A</v>
      </c>
      <c r="T209" s="1" t="e">
        <f>VLOOKUP(A209,ProductCatalog!$A$1:$BE$181,MATCH(T$7,ProductCatalog!$A$1:$AR$1,0),0)</f>
        <v>#N/A</v>
      </c>
      <c r="U209" s="1" t="e">
        <f>VLOOKUP(A209,ProductCatalog!$A$1:$BE$181,MATCH(U$7,ProductCatalog!$A$1:$AR$1,0),0)</f>
        <v>#N/A</v>
      </c>
      <c r="V209" s="1" t="e">
        <f>VLOOKUP(A209,ProductCatalog!$A$1:$BE$181,MATCH(V$7,ProductCatalog!$A$1:$AR$1,0),0)</f>
        <v>#N/A</v>
      </c>
      <c r="W209" s="4" t="e">
        <f t="shared" si="8"/>
        <v>#N/A</v>
      </c>
      <c r="X209" s="4" t="e">
        <f t="shared" si="9"/>
        <v>#N/A</v>
      </c>
      <c r="Y209" s="4"/>
      <c r="Z209" s="3" t="e">
        <f>VLOOKUP(A209,ProductCatalog!$A$1:$BE$181,MATCH(Z$7,ProductCatalog!$A$1:$AR$1,0),0)</f>
        <v>#N/A</v>
      </c>
      <c r="AA209" s="1" t="str">
        <f t="shared" si="11"/>
        <v xml:space="preserve"> </v>
      </c>
      <c r="AB209" s="4" t="e">
        <f t="shared" si="12"/>
        <v>#N/A</v>
      </c>
      <c r="AC209" s="4" t="b">
        <f>IF(ISNUMBER(MATCH(A209,'AEM register'!$C:$C,0)),TRUE,FALSE)</f>
        <v>0</v>
      </c>
    </row>
    <row r="210" spans="2:29" ht="14.25" customHeight="1">
      <c r="B210" s="1" t="e">
        <f>VLOOKUP(A210,ProductCatalog!$A$1:$BE$181,MATCH(B$7,ProductCatalog!$A$1:$AR$1,0),0)</f>
        <v>#N/A</v>
      </c>
      <c r="C210" s="1" t="e">
        <f>VLOOKUP(A210,ProductCatalog!$A$1:$BE$181,MATCH(C$7,ProductCatalog!$A$1:$AR$1,0),0)</f>
        <v>#N/A</v>
      </c>
      <c r="D210" s="1" t="e">
        <f>VLOOKUP(A210,ProductCatalog!$A$1:$BE$181,MATCH(D$7,ProductCatalog!$A$1:$AR$1,0),0)</f>
        <v>#N/A</v>
      </c>
      <c r="E210" s="4" t="e">
        <f t="shared" si="0"/>
        <v>#N/A</v>
      </c>
      <c r="F210" s="4" t="e">
        <f t="shared" si="13"/>
        <v>#N/A</v>
      </c>
      <c r="G210" s="1" t="e">
        <f>VLOOKUP(A210,ProductCatalog!$A$1:$BE$181,MATCH(G$7,ProductCatalog!$A$1:$AR$1,0),0)</f>
        <v>#N/A</v>
      </c>
      <c r="H210" s="1" t="e">
        <f>VLOOKUP(A210,ProductCatalog!$A$1:$BE$181,MATCH(H$7,ProductCatalog!$A$1:$AR$1,0),0)</f>
        <v>#N/A</v>
      </c>
      <c r="I210" s="1" t="e">
        <f>VLOOKUP(A210,ProductCatalog!$A$1:$BE$181,MATCH(I$7,ProductCatalog!$A$1:$AR$1,0),0)</f>
        <v>#N/A</v>
      </c>
      <c r="J210" s="4" t="e">
        <f t="shared" si="2"/>
        <v>#N/A</v>
      </c>
      <c r="K210" s="1" t="e">
        <f>VLOOKUP(A210,ProductCatalog!$A$1:$BE$181,MATCH(K$7,ProductCatalog!$A$1:$AR$1,0),0)</f>
        <v>#N/A</v>
      </c>
      <c r="L210" s="1" t="e">
        <f t="shared" si="3"/>
        <v>#N/A</v>
      </c>
      <c r="M210" s="1" t="e">
        <f t="shared" si="4"/>
        <v>#N/A</v>
      </c>
      <c r="N210" s="4">
        <f t="shared" si="5"/>
        <v>0</v>
      </c>
      <c r="O210" s="1" t="e">
        <f>VLOOKUP(A210,ProductCatalog!$A$1:$BE$181,MATCH(O$7,ProductCatalog!$A$1:$AR$1,0),0)</f>
        <v>#N/A</v>
      </c>
      <c r="P210" s="1" t="e">
        <f>VLOOKUP(A210,ProductCatalog!$A$1:$BE$181,MATCH(P$7,ProductCatalog!$A$1:$AR$1,0),0)</f>
        <v>#N/A</v>
      </c>
      <c r="Q210" s="1" t="e">
        <f t="shared" si="6"/>
        <v>#N/A</v>
      </c>
      <c r="R210" s="4" t="e">
        <f t="shared" si="7"/>
        <v>#N/A</v>
      </c>
      <c r="S210" s="1" t="e">
        <f>VLOOKUP(A210,ProductCatalog!$A$1:$BE$181,MATCH(S$7,ProductCatalog!$A$1:$AR$1,0),0)</f>
        <v>#N/A</v>
      </c>
      <c r="T210" s="1" t="e">
        <f>VLOOKUP(A210,ProductCatalog!$A$1:$BE$181,MATCH(T$7,ProductCatalog!$A$1:$AR$1,0),0)</f>
        <v>#N/A</v>
      </c>
      <c r="U210" s="1" t="e">
        <f>VLOOKUP(A210,ProductCatalog!$A$1:$BE$181,MATCH(U$7,ProductCatalog!$A$1:$AR$1,0),0)</f>
        <v>#N/A</v>
      </c>
      <c r="W210" s="4" t="e">
        <f t="shared" si="8"/>
        <v>#N/A</v>
      </c>
      <c r="X210" s="4" t="e">
        <f t="shared" si="9"/>
        <v>#N/A</v>
      </c>
      <c r="Y210" s="4"/>
      <c r="Z210" s="3" t="e">
        <f>VLOOKUP(A210,ProductCatalog!$A$1:$BE$181,MATCH(Z$7,ProductCatalog!$A$1:$AR$1,0),0)</f>
        <v>#N/A</v>
      </c>
      <c r="AA210" s="1" t="str">
        <f t="shared" si="11"/>
        <v xml:space="preserve"> </v>
      </c>
      <c r="AB210" s="4" t="e">
        <f t="shared" si="12"/>
        <v>#N/A</v>
      </c>
      <c r="AC210" s="4" t="b">
        <f>IF(ISNUMBER(MATCH(A210,'AEM register'!$C:$C,0)),TRUE,FALSE)</f>
        <v>0</v>
      </c>
    </row>
    <row r="211" spans="2:29" ht="14.25" customHeight="1">
      <c r="B211" s="1" t="e">
        <f>VLOOKUP(A211,ProductCatalog!$A$1:$BE$181,MATCH(B$7,ProductCatalog!$A$1:$AR$1,0),0)</f>
        <v>#N/A</v>
      </c>
      <c r="C211" s="1" t="e">
        <f>VLOOKUP(A211,ProductCatalog!$A$1:$BE$181,MATCH(C$7,ProductCatalog!$A$1:$AR$1,0),0)</f>
        <v>#N/A</v>
      </c>
      <c r="D211" s="1" t="e">
        <f>VLOOKUP(A211,ProductCatalog!$A$1:$BE$181,MATCH(D$7,ProductCatalog!$A$1:$AR$1,0),0)</f>
        <v>#N/A</v>
      </c>
      <c r="E211" s="4" t="e">
        <f t="shared" si="0"/>
        <v>#N/A</v>
      </c>
      <c r="F211" s="4" t="e">
        <f t="shared" si="13"/>
        <v>#N/A</v>
      </c>
      <c r="G211" s="1" t="e">
        <f>VLOOKUP(A211,ProductCatalog!$A$1:$BE$181,MATCH(G$7,ProductCatalog!$A$1:$AR$1,0),0)</f>
        <v>#N/A</v>
      </c>
      <c r="H211" s="1" t="e">
        <f>VLOOKUP(A211,ProductCatalog!$A$1:$BE$181,MATCH(H$7,ProductCatalog!$A$1:$AR$1,0),0)</f>
        <v>#N/A</v>
      </c>
      <c r="I211" s="1" t="e">
        <f>VLOOKUP(A211,ProductCatalog!$A$1:$BE$181,MATCH(I$7,ProductCatalog!$A$1:$AR$1,0),0)</f>
        <v>#N/A</v>
      </c>
      <c r="J211" s="4" t="e">
        <f t="shared" si="2"/>
        <v>#N/A</v>
      </c>
      <c r="K211" s="1" t="e">
        <f>VLOOKUP(A211,ProductCatalog!$A$1:$BE$181,MATCH(K$7,ProductCatalog!$A$1:$AR$1,0),0)</f>
        <v>#N/A</v>
      </c>
      <c r="L211" s="1" t="e">
        <f t="shared" si="3"/>
        <v>#N/A</v>
      </c>
      <c r="M211" s="1" t="e">
        <f t="shared" si="4"/>
        <v>#N/A</v>
      </c>
      <c r="N211" s="4">
        <f t="shared" si="5"/>
        <v>0</v>
      </c>
      <c r="O211" s="1" t="e">
        <f>VLOOKUP(A211,ProductCatalog!$A$1:$BE$181,MATCH(O$7,ProductCatalog!$A$1:$AR$1,0),0)</f>
        <v>#N/A</v>
      </c>
      <c r="P211" s="1" t="e">
        <f>VLOOKUP(A211,ProductCatalog!$A$1:$BE$181,MATCH(P$7,ProductCatalog!$A$1:$AR$1,0),0)</f>
        <v>#N/A</v>
      </c>
      <c r="Q211" s="1" t="e">
        <f t="shared" si="6"/>
        <v>#N/A</v>
      </c>
      <c r="R211" s="4" t="e">
        <f t="shared" si="7"/>
        <v>#N/A</v>
      </c>
      <c r="S211" s="1" t="e">
        <f>VLOOKUP(A211,ProductCatalog!$A$1:$BE$181,MATCH(S$7,ProductCatalog!$A$1:$AR$1,0),0)</f>
        <v>#N/A</v>
      </c>
      <c r="T211" s="1" t="e">
        <f>VLOOKUP(A211,ProductCatalog!$A$1:$BE$181,MATCH(T$7,ProductCatalog!$A$1:$AR$1,0),0)</f>
        <v>#N/A</v>
      </c>
      <c r="U211" s="1" t="e">
        <f>VLOOKUP(A211,ProductCatalog!$A$1:$BE$181,MATCH(U$7,ProductCatalog!$A$1:$AR$1,0),0)</f>
        <v>#N/A</v>
      </c>
      <c r="W211" s="4" t="e">
        <f t="shared" si="8"/>
        <v>#N/A</v>
      </c>
      <c r="X211" s="4" t="e">
        <f t="shared" si="9"/>
        <v>#N/A</v>
      </c>
      <c r="Y211" s="4"/>
      <c r="Z211" s="3" t="e">
        <f>VLOOKUP(A211,ProductCatalog!$A$1:$BE$181,MATCH(Z$7,ProductCatalog!$A$1:$AR$1,0),0)</f>
        <v>#N/A</v>
      </c>
      <c r="AA211" s="1" t="str">
        <f t="shared" si="11"/>
        <v xml:space="preserve"> </v>
      </c>
      <c r="AB211" s="4" t="e">
        <f t="shared" si="12"/>
        <v>#N/A</v>
      </c>
      <c r="AC211" s="4" t="b">
        <f>IF(ISNUMBER(MATCH(A211,'AEM register'!$C:$C,0)),TRUE,FALSE)</f>
        <v>0</v>
      </c>
    </row>
    <row r="212" spans="2:29" ht="14.25" customHeight="1">
      <c r="B212" s="1" t="e">
        <f>VLOOKUP(A212,ProductCatalog!$A$1:$BE$181,MATCH(B$7,ProductCatalog!$A$1:$AR$1,0),0)</f>
        <v>#N/A</v>
      </c>
      <c r="C212" s="1" t="e">
        <f>VLOOKUP(A212,ProductCatalog!$A$1:$BE$181,MATCH(C$7,ProductCatalog!$A$1:$AR$1,0),0)</f>
        <v>#N/A</v>
      </c>
      <c r="D212" s="1" t="e">
        <f>VLOOKUP(A212,ProductCatalog!$A$1:$BE$181,MATCH(D$7,ProductCatalog!$A$1:$AR$1,0),0)</f>
        <v>#N/A</v>
      </c>
      <c r="E212" s="4" t="e">
        <f t="shared" si="0"/>
        <v>#N/A</v>
      </c>
      <c r="F212" s="4" t="e">
        <f t="shared" si="13"/>
        <v>#N/A</v>
      </c>
      <c r="G212" s="1" t="e">
        <f>VLOOKUP(A212,ProductCatalog!$A$1:$BE$181,MATCH(G$7,ProductCatalog!$A$1:$AR$1,0),0)</f>
        <v>#N/A</v>
      </c>
      <c r="H212" s="1" t="e">
        <f>VLOOKUP(A212,ProductCatalog!$A$1:$BE$181,MATCH(H$7,ProductCatalog!$A$1:$AR$1,0),0)</f>
        <v>#N/A</v>
      </c>
      <c r="I212" s="1" t="e">
        <f>VLOOKUP(A212,ProductCatalog!$A$1:$BE$181,MATCH(I$7,ProductCatalog!$A$1:$AR$1,0),0)</f>
        <v>#N/A</v>
      </c>
      <c r="J212" s="4" t="e">
        <f t="shared" si="2"/>
        <v>#N/A</v>
      </c>
      <c r="K212" s="1" t="e">
        <f>VLOOKUP(A212,ProductCatalog!$A$1:$BE$181,MATCH(K$7,ProductCatalog!$A$1:$AR$1,0),0)</f>
        <v>#N/A</v>
      </c>
      <c r="L212" s="1" t="e">
        <f t="shared" si="3"/>
        <v>#N/A</v>
      </c>
      <c r="M212" s="1" t="e">
        <f t="shared" si="4"/>
        <v>#N/A</v>
      </c>
      <c r="N212" s="4" t="e">
        <f t="shared" ref="N212:N213" si="14">IF(M213=0,"",IF(M213=1,COUNTIFS($G$8:G212,G212,$L$8:L212,"main")," "))</f>
        <v>#N/A</v>
      </c>
      <c r="O212" s="1" t="e">
        <f>VLOOKUP(A212,ProductCatalog!$A$1:$BE$181,MATCH(O$7,ProductCatalog!$A$1:$AR$1,0),0)</f>
        <v>#N/A</v>
      </c>
      <c r="P212" s="1" t="e">
        <f>VLOOKUP(A212,ProductCatalog!$A$1:$BE$181,MATCH(P$7,ProductCatalog!$A$1:$AR$1,0),0)</f>
        <v>#N/A</v>
      </c>
      <c r="Q212" s="1" t="e">
        <f t="shared" si="6"/>
        <v>#N/A</v>
      </c>
      <c r="R212" s="4" t="e">
        <f t="shared" si="7"/>
        <v>#N/A</v>
      </c>
      <c r="S212" s="1" t="e">
        <f>VLOOKUP(A212,ProductCatalog!$A$1:$BE$181,MATCH(S$7,ProductCatalog!$A$1:$AR$1,0),0)</f>
        <v>#N/A</v>
      </c>
      <c r="T212" s="1" t="e">
        <f>VLOOKUP(A212,ProductCatalog!$A$1:$BE$181,MATCH(T$7,ProductCatalog!$A$1:$AR$1,0),0)</f>
        <v>#N/A</v>
      </c>
      <c r="U212" s="1" t="e">
        <f>VLOOKUP(A212,ProductCatalog!$A$1:$BE$181,MATCH(U$7,ProductCatalog!$A$1:$AR$1,0),0)</f>
        <v>#N/A</v>
      </c>
      <c r="W212" s="4" t="e">
        <f t="shared" si="8"/>
        <v>#N/A</v>
      </c>
      <c r="X212" s="4" t="e">
        <f t="shared" si="9"/>
        <v>#N/A</v>
      </c>
      <c r="Y212" s="4"/>
      <c r="Z212" s="3" t="e">
        <f>VLOOKUP(A212,ProductCatalog!$A$1:$BE$181,MATCH(Z$7,ProductCatalog!$A$1:$AR$1,0),0)</f>
        <v>#N/A</v>
      </c>
      <c r="AA212" s="1" t="str">
        <f t="shared" si="11"/>
        <v xml:space="preserve"> </v>
      </c>
      <c r="AB212" s="4" t="e">
        <f t="shared" si="12"/>
        <v>#N/A</v>
      </c>
      <c r="AC212" s="4" t="b">
        <f>IF(ISNUMBER(MATCH(A212,'AEM register'!$C:$C,0)),TRUE,FALSE)</f>
        <v>0</v>
      </c>
    </row>
    <row r="213" spans="2:29" ht="14.25" customHeight="1">
      <c r="B213" s="1" t="e">
        <f>VLOOKUP(A213,ProductCatalog!$A$1:$BE$181,MATCH(B$7,ProductCatalog!$A$1:$AR$1,0),0)</f>
        <v>#N/A</v>
      </c>
      <c r="C213" s="1" t="e">
        <f>VLOOKUP(A213,ProductCatalog!$A$1:$BE$181,MATCH(C$7,ProductCatalog!$A$1:$AR$1,0),0)</f>
        <v>#N/A</v>
      </c>
      <c r="D213" s="1" t="e">
        <f>VLOOKUP(A213,ProductCatalog!$A$1:$BE$181,MATCH(D$7,ProductCatalog!$A$1:$AR$1,0),0)</f>
        <v>#N/A</v>
      </c>
      <c r="E213" s="4" t="e">
        <f t="shared" si="0"/>
        <v>#N/A</v>
      </c>
      <c r="F213" s="4" t="e">
        <f t="shared" si="13"/>
        <v>#N/A</v>
      </c>
      <c r="G213" s="1" t="e">
        <f>VLOOKUP(A213,ProductCatalog!$A$1:$BE$181,MATCH(G$7,ProductCatalog!$A$1:$AR$1,0),0)</f>
        <v>#N/A</v>
      </c>
      <c r="H213" s="1" t="e">
        <f>VLOOKUP(A213,ProductCatalog!$A$1:$BE$181,MATCH(H$7,ProductCatalog!$A$1:$AR$1,0),0)</f>
        <v>#N/A</v>
      </c>
      <c r="I213" s="1" t="e">
        <f>VLOOKUP(A213,ProductCatalog!$A$1:$BE$181,MATCH(I$7,ProductCatalog!$A$1:$AR$1,0),0)</f>
        <v>#N/A</v>
      </c>
      <c r="J213" s="4" t="e">
        <f t="shared" si="2"/>
        <v>#N/A</v>
      </c>
      <c r="K213" s="1" t="e">
        <f>VLOOKUP(A213,ProductCatalog!$A$1:$BE$181,MATCH(K$7,ProductCatalog!$A$1:$AR$1,0),0)</f>
        <v>#N/A</v>
      </c>
      <c r="L213" s="1" t="e">
        <f t="shared" si="3"/>
        <v>#N/A</v>
      </c>
      <c r="M213" s="1" t="e">
        <f t="shared" si="4"/>
        <v>#N/A</v>
      </c>
      <c r="N213" s="4" t="e">
        <f t="shared" si="14"/>
        <v>#N/A</v>
      </c>
      <c r="O213" s="1" t="e">
        <f>VLOOKUP(A213,ProductCatalog!$A$1:$BE$181,MATCH(O$7,ProductCatalog!$A$1:$AR$1,0),0)</f>
        <v>#N/A</v>
      </c>
      <c r="P213" s="1" t="e">
        <f>VLOOKUP(A213,ProductCatalog!$A$1:$BE$181,MATCH(P$7,ProductCatalog!$A$1:$AR$1,0),0)</f>
        <v>#N/A</v>
      </c>
      <c r="Q213" s="1" t="e">
        <f t="shared" si="6"/>
        <v>#N/A</v>
      </c>
      <c r="R213" s="4" t="e">
        <f t="shared" si="7"/>
        <v>#N/A</v>
      </c>
      <c r="S213" s="1" t="e">
        <f>VLOOKUP(A213,ProductCatalog!$A$1:$BE$181,MATCH(S$7,ProductCatalog!$A$1:$AR$1,0),0)</f>
        <v>#N/A</v>
      </c>
      <c r="T213" s="1" t="e">
        <f>VLOOKUP(A213,ProductCatalog!$A$1:$BE$181,MATCH(T$7,ProductCatalog!$A$1:$AR$1,0),0)</f>
        <v>#N/A</v>
      </c>
      <c r="U213" s="1" t="e">
        <f>VLOOKUP(A213,ProductCatalog!$A$1:$BE$181,MATCH(U$7,ProductCatalog!$A$1:$AR$1,0),0)</f>
        <v>#N/A</v>
      </c>
      <c r="W213" s="4" t="e">
        <f t="shared" si="8"/>
        <v>#N/A</v>
      </c>
      <c r="X213" s="4" t="e">
        <f t="shared" si="9"/>
        <v>#N/A</v>
      </c>
      <c r="Y213" s="4"/>
      <c r="Z213" s="3" t="e">
        <f>VLOOKUP(A213,ProductCatalog!$A$1:$BE$181,MATCH(Z$7,ProductCatalog!$A$1:$AR$1,0),0)</f>
        <v>#N/A</v>
      </c>
      <c r="AA213" s="1" t="str">
        <f t="shared" si="11"/>
        <v xml:space="preserve"> </v>
      </c>
      <c r="AB213" s="4" t="e">
        <f t="shared" si="12"/>
        <v>#N/A</v>
      </c>
      <c r="AC213" s="4" t="b">
        <f>IF(ISNUMBER(MATCH(A213,'AEM register'!$C:$C,0)),TRUE,FALSE)</f>
        <v>0</v>
      </c>
    </row>
    <row r="214" spans="2:29" ht="14.25" customHeight="1">
      <c r="B214" s="1">
        <f>ProductCatalog!B208</f>
        <v>0</v>
      </c>
      <c r="C214" s="1" t="e">
        <f>VLOOKUP(A214,ProductCatalog!$A$1:$BE$181,MATCH(C$7,ProductCatalog!$A$1:$AR$1,0),0)</f>
        <v>#N/A</v>
      </c>
      <c r="D214" s="1" t="e">
        <f>VLOOKUP(A214,ProductCatalog!$A$1:$BE$181,MATCH(D$7,ProductCatalog!$A$1:$AR$1,0),0)</f>
        <v>#N/A</v>
      </c>
      <c r="E214" s="4" t="e">
        <f t="shared" si="0"/>
        <v>#N/A</v>
      </c>
      <c r="F214" s="4" t="e">
        <f t="shared" si="13"/>
        <v>#N/A</v>
      </c>
      <c r="G214" s="1" t="e">
        <f>VLOOKUP(A214,ProductCatalog!$A$1:$BE$181,MATCH(G$7,ProductCatalog!$A$1:$AR$1,0),0)</f>
        <v>#N/A</v>
      </c>
      <c r="H214" s="1" t="e">
        <f>VLOOKUP(A214,ProductCatalog!$A$1:$BE$181,MATCH(H$7,ProductCatalog!$A$1:$AR$1,0),0)</f>
        <v>#N/A</v>
      </c>
      <c r="I214" s="1" t="e">
        <f>VLOOKUP(A214,ProductCatalog!$A$1:$BE$181,MATCH(I$7,ProductCatalog!$A$1:$AR$1,0),0)</f>
        <v>#N/A</v>
      </c>
      <c r="J214" s="4" t="e">
        <f t="shared" si="2"/>
        <v>#N/A</v>
      </c>
      <c r="K214" s="1" t="e">
        <f>VLOOKUP(A214,ProductCatalog!$A$1:$BE$181,MATCH(K$7,ProductCatalog!$A$1:$AR$1,0),0)</f>
        <v>#N/A</v>
      </c>
      <c r="L214" s="1" t="e">
        <f t="shared" si="3"/>
        <v>#N/A</v>
      </c>
      <c r="M214" s="1" t="e">
        <f t="shared" si="4"/>
        <v>#N/A</v>
      </c>
      <c r="N214" s="4" t="e">
        <f t="shared" ref="N214:N217" si="15">IF(M215=1,COUNTIFS($G$8:G214,G214,$L$8:L214,"main")," ")</f>
        <v>#N/A</v>
      </c>
      <c r="O214" s="1" t="e">
        <f>VLOOKUP(A214,ProductCatalog!$A$1:$BE$181,MATCH(O$7,ProductCatalog!$A$1:$AR$1,0),0)</f>
        <v>#N/A</v>
      </c>
      <c r="P214" s="1" t="e">
        <f>VLOOKUP(A214,ProductCatalog!$A$1:$BE$181,MATCH(P$7,ProductCatalog!$A$1:$AR$1,0),0)</f>
        <v>#N/A</v>
      </c>
      <c r="Q214" s="1" t="e">
        <f t="shared" si="6"/>
        <v>#N/A</v>
      </c>
      <c r="R214" s="4" t="e">
        <f t="shared" si="7"/>
        <v>#N/A</v>
      </c>
      <c r="S214" s="1" t="e">
        <f>VLOOKUP(A214,ProductCatalog!$A$1:$BE$181,MATCH(S$7,ProductCatalog!$A$1:$AR$1,0),0)</f>
        <v>#N/A</v>
      </c>
      <c r="T214" s="1" t="e">
        <f>VLOOKUP(A214,ProductCatalog!$A$1:$BE$181,MATCH(T$7,ProductCatalog!$A$1:$AR$1,0),0)</f>
        <v>#N/A</v>
      </c>
      <c r="U214" s="1" t="e">
        <f>VLOOKUP(A214,ProductCatalog!$A$1:$BE$181,MATCH(U$7,ProductCatalog!$A$1:$AR$1,0),0)</f>
        <v>#N/A</v>
      </c>
      <c r="W214" s="4" t="e">
        <f t="shared" si="8"/>
        <v>#N/A</v>
      </c>
      <c r="X214" s="4" t="e">
        <f t="shared" si="9"/>
        <v>#N/A</v>
      </c>
      <c r="Y214" s="4"/>
      <c r="Z214" s="3" t="e">
        <f>VLOOKUP(A214,ProductCatalog!$A$1:$BE$181,MATCH(Z$7,ProductCatalog!$A$1:$AR$1,0),0)</f>
        <v>#N/A</v>
      </c>
      <c r="AA214" s="1" t="str">
        <f t="shared" si="11"/>
        <v xml:space="preserve"> </v>
      </c>
      <c r="AB214" s="4" t="e">
        <f t="shared" si="12"/>
        <v>#N/A</v>
      </c>
      <c r="AC214" s="4" t="b">
        <f>IF(ISNUMBER(MATCH(A214,'AEM register'!$C:$C,0)),TRUE,FALSE)</f>
        <v>0</v>
      </c>
    </row>
    <row r="215" spans="2:29" ht="14.25" customHeight="1">
      <c r="B215" s="1">
        <f>ProductCatalog!B209</f>
        <v>0</v>
      </c>
      <c r="C215" s="1" t="e">
        <f>VLOOKUP(A215,ProductCatalog!$A$1:$BE$181,MATCH(C$7,ProductCatalog!$A$1:$AR$1,0),0)</f>
        <v>#N/A</v>
      </c>
      <c r="D215" s="1" t="e">
        <f>VLOOKUP(A215,ProductCatalog!$A$1:$BE$181,MATCH(D$7,ProductCatalog!$A$1:$AR$1,0),0)</f>
        <v>#N/A</v>
      </c>
      <c r="E215" s="4" t="e">
        <f t="shared" si="0"/>
        <v>#N/A</v>
      </c>
      <c r="F215" s="4" t="e">
        <f t="shared" si="13"/>
        <v>#N/A</v>
      </c>
      <c r="G215" s="1" t="e">
        <f>VLOOKUP(A215,ProductCatalog!$A$1:$BE$181,MATCH(G$7,ProductCatalog!$A$1:$AR$1,0),0)</f>
        <v>#N/A</v>
      </c>
      <c r="H215" s="1" t="e">
        <f>VLOOKUP(A215,ProductCatalog!$A$1:$BE$181,MATCH(H$7,ProductCatalog!$A$1:$AR$1,0),0)</f>
        <v>#N/A</v>
      </c>
      <c r="I215" s="1" t="e">
        <f>VLOOKUP(A215,ProductCatalog!$A$1:$BE$181,MATCH(I$7,ProductCatalog!$A$1:$AR$1,0),0)</f>
        <v>#N/A</v>
      </c>
      <c r="J215" s="4" t="e">
        <f t="shared" si="2"/>
        <v>#N/A</v>
      </c>
      <c r="K215" s="1" t="e">
        <f>VLOOKUP(A215,ProductCatalog!$A$1:$BE$181,MATCH(K$7,ProductCatalog!$A$1:$AR$1,0),0)</f>
        <v>#N/A</v>
      </c>
      <c r="L215" s="1" t="e">
        <f t="shared" si="3"/>
        <v>#N/A</v>
      </c>
      <c r="M215" s="1" t="e">
        <f t="shared" si="4"/>
        <v>#N/A</v>
      </c>
      <c r="N215" s="4" t="e">
        <f t="shared" si="15"/>
        <v>#N/A</v>
      </c>
      <c r="O215" s="1" t="e">
        <f>VLOOKUP(A215,ProductCatalog!$A$1:$BE$181,MATCH(O$7,ProductCatalog!$A$1:$AR$1,0),0)</f>
        <v>#N/A</v>
      </c>
      <c r="P215" s="1" t="e">
        <f>VLOOKUP(A215,ProductCatalog!$A$1:$BE$181,MATCH(P$7,ProductCatalog!$A$1:$AR$1,0),0)</f>
        <v>#N/A</v>
      </c>
      <c r="Q215" s="1" t="e">
        <f t="shared" si="6"/>
        <v>#N/A</v>
      </c>
      <c r="R215" s="4" t="e">
        <f t="shared" si="7"/>
        <v>#N/A</v>
      </c>
      <c r="S215" s="1" t="e">
        <f>VLOOKUP(A215,ProductCatalog!$A$1:$BE$181,MATCH(S$7,ProductCatalog!$A$1:$AR$1,0),0)</f>
        <v>#N/A</v>
      </c>
      <c r="T215" s="1" t="e">
        <f>VLOOKUP(A215,ProductCatalog!$A$1:$BE$181,MATCH(T$7,ProductCatalog!$A$1:$AR$1,0),0)</f>
        <v>#N/A</v>
      </c>
      <c r="U215" s="1" t="e">
        <f>VLOOKUP(A215,ProductCatalog!$A$1:$BE$181,MATCH(U$7,ProductCatalog!$A$1:$AR$1,0),0)</f>
        <v>#N/A</v>
      </c>
      <c r="W215" s="4" t="e">
        <f t="shared" si="8"/>
        <v>#N/A</v>
      </c>
      <c r="X215" s="4" t="e">
        <f t="shared" si="9"/>
        <v>#N/A</v>
      </c>
      <c r="Y215" s="4"/>
      <c r="Z215" s="3" t="e">
        <f>VLOOKUP(A215,ProductCatalog!$A$1:$BE$181,MATCH(Z$7,ProductCatalog!$A$1:$AR$1,0),0)</f>
        <v>#N/A</v>
      </c>
      <c r="AA215" s="1" t="str">
        <f t="shared" si="11"/>
        <v xml:space="preserve"> </v>
      </c>
      <c r="AB215" s="4" t="e">
        <f t="shared" si="12"/>
        <v>#N/A</v>
      </c>
      <c r="AC215" s="4" t="b">
        <f>IF(ISNUMBER(MATCH(A215,'AEM register'!$C:$C,0)),TRUE,FALSE)</f>
        <v>0</v>
      </c>
    </row>
    <row r="216" spans="2:29" ht="14.25" customHeight="1">
      <c r="B216" s="1">
        <f>ProductCatalog!B210</f>
        <v>0</v>
      </c>
      <c r="C216" s="1" t="e">
        <f>VLOOKUP(A216,ProductCatalog!$A$1:$BE$181,MATCH(C$7,ProductCatalog!$A$1:$AR$1,0),0)</f>
        <v>#N/A</v>
      </c>
      <c r="D216" s="1" t="e">
        <f>VLOOKUP(A216,ProductCatalog!$A$1:$BE$181,MATCH(D$7,ProductCatalog!$A$1:$AR$1,0),0)</f>
        <v>#N/A</v>
      </c>
      <c r="E216" s="4" t="e">
        <f t="shared" si="0"/>
        <v>#N/A</v>
      </c>
      <c r="F216" s="4" t="e">
        <f t="shared" si="13"/>
        <v>#N/A</v>
      </c>
      <c r="G216" s="1" t="e">
        <f>VLOOKUP(A216,ProductCatalog!$A$1:$BE$181,MATCH(G$7,ProductCatalog!$A$1:$AR$1,0),0)</f>
        <v>#N/A</v>
      </c>
      <c r="H216" s="1" t="e">
        <f>VLOOKUP(A216,ProductCatalog!$A$1:$BE$181,MATCH(H$7,ProductCatalog!$A$1:$AR$1,0),0)</f>
        <v>#N/A</v>
      </c>
      <c r="I216" s="1" t="e">
        <f>VLOOKUP(A216,ProductCatalog!$A$1:$BE$181,MATCH(I$7,ProductCatalog!$A$1:$AR$1,0),0)</f>
        <v>#N/A</v>
      </c>
      <c r="J216" s="4" t="e">
        <f t="shared" si="2"/>
        <v>#N/A</v>
      </c>
      <c r="K216" s="1" t="e">
        <f>VLOOKUP(A216,ProductCatalog!$A$1:$BE$181,MATCH(K$7,ProductCatalog!$A$1:$AR$1,0),0)</f>
        <v>#N/A</v>
      </c>
      <c r="L216" s="1" t="e">
        <f t="shared" si="3"/>
        <v>#N/A</v>
      </c>
      <c r="M216" s="1" t="e">
        <f t="shared" si="4"/>
        <v>#N/A</v>
      </c>
      <c r="N216" s="4" t="e">
        <f t="shared" si="15"/>
        <v>#N/A</v>
      </c>
      <c r="O216" s="1" t="e">
        <f>VLOOKUP(A216,ProductCatalog!$A$1:$BE$181,MATCH(O$7,ProductCatalog!$A$1:$AR$1,0),0)</f>
        <v>#N/A</v>
      </c>
      <c r="P216" s="1" t="e">
        <f>VLOOKUP(A216,ProductCatalog!$A$1:$BE$181,MATCH(P$7,ProductCatalog!$A$1:$AR$1,0),0)</f>
        <v>#N/A</v>
      </c>
      <c r="Q216" s="1" t="e">
        <f t="shared" si="6"/>
        <v>#N/A</v>
      </c>
      <c r="R216" s="4" t="e">
        <f t="shared" si="7"/>
        <v>#N/A</v>
      </c>
      <c r="S216" s="1" t="e">
        <f>VLOOKUP(A216,ProductCatalog!$A$1:$BE$181,MATCH(S$7,ProductCatalog!$A$1:$AR$1,0),0)</f>
        <v>#N/A</v>
      </c>
      <c r="T216" s="1" t="e">
        <f>VLOOKUP(A216,ProductCatalog!$A$1:$BE$181,MATCH(T$7,ProductCatalog!$A$1:$AR$1,0),0)</f>
        <v>#N/A</v>
      </c>
      <c r="U216" s="1" t="e">
        <f>VLOOKUP(A216,ProductCatalog!$A$1:$BE$181,MATCH(U$7,ProductCatalog!$A$1:$AR$1,0),0)</f>
        <v>#N/A</v>
      </c>
      <c r="W216" s="4" t="e">
        <f t="shared" si="8"/>
        <v>#N/A</v>
      </c>
      <c r="X216" s="4" t="e">
        <f t="shared" si="9"/>
        <v>#N/A</v>
      </c>
      <c r="Y216" s="4"/>
      <c r="Z216" s="3" t="e">
        <f>VLOOKUP(A216,ProductCatalog!$A$1:$BE$181,MATCH(Z$7,ProductCatalog!$A$1:$AR$1,0),0)</f>
        <v>#N/A</v>
      </c>
      <c r="AA216" s="1" t="str">
        <f t="shared" si="11"/>
        <v xml:space="preserve"> </v>
      </c>
      <c r="AB216" s="4" t="e">
        <f t="shared" si="12"/>
        <v>#N/A</v>
      </c>
      <c r="AC216" s="4" t="b">
        <f>IF(ISNUMBER(MATCH(A216,'AEM register'!$C:$C,0)),TRUE,FALSE)</f>
        <v>0</v>
      </c>
    </row>
    <row r="217" spans="2:29" ht="14.25" customHeight="1">
      <c r="B217" s="1">
        <f>ProductCatalog!B211</f>
        <v>0</v>
      </c>
      <c r="C217" s="1" t="e">
        <f>VLOOKUP(A217,ProductCatalog!$A$1:$BE$181,MATCH(C$7,ProductCatalog!$A$1:$AR$1,0),0)</f>
        <v>#N/A</v>
      </c>
      <c r="D217" s="1" t="e">
        <f>VLOOKUP(A217,ProductCatalog!$A$1:$BE$181,MATCH(D$7,ProductCatalog!$A$1:$AR$1,0),0)</f>
        <v>#N/A</v>
      </c>
      <c r="E217" s="4" t="e">
        <f t="shared" si="0"/>
        <v>#N/A</v>
      </c>
      <c r="F217" s="4" t="e">
        <f t="shared" si="13"/>
        <v>#N/A</v>
      </c>
      <c r="G217" s="1" t="e">
        <f>VLOOKUP(A217,ProductCatalog!$A$1:$BE$181,MATCH(G$7,ProductCatalog!$A$1:$AR$1,0),0)</f>
        <v>#N/A</v>
      </c>
      <c r="H217" s="1" t="e">
        <f>VLOOKUP(A217,ProductCatalog!$A$1:$BE$181,MATCH(H$7,ProductCatalog!$A$1:$AR$1,0),0)</f>
        <v>#N/A</v>
      </c>
      <c r="I217" s="1" t="e">
        <f>VLOOKUP(A217,ProductCatalog!$A$1:$BE$181,MATCH(I$7,ProductCatalog!$A$1:$AR$1,0),0)</f>
        <v>#N/A</v>
      </c>
      <c r="J217" s="4" t="e">
        <f t="shared" si="2"/>
        <v>#N/A</v>
      </c>
      <c r="K217" s="1" t="e">
        <f>VLOOKUP(A217,ProductCatalog!$A$1:$BE$181,MATCH(K$7,ProductCatalog!$A$1:$AR$1,0),0)</f>
        <v>#N/A</v>
      </c>
      <c r="L217" s="1" t="e">
        <f t="shared" si="3"/>
        <v>#N/A</v>
      </c>
      <c r="M217" s="1" t="e">
        <f t="shared" si="4"/>
        <v>#N/A</v>
      </c>
      <c r="N217" s="4" t="str">
        <f t="shared" si="15"/>
        <v xml:space="preserve"> </v>
      </c>
      <c r="O217" s="1" t="e">
        <f>VLOOKUP(A217,ProductCatalog!$A$1:$BE$181,MATCH(O$7,ProductCatalog!$A$1:$AR$1,0),0)</f>
        <v>#N/A</v>
      </c>
      <c r="P217" s="1" t="e">
        <f>VLOOKUP(A217,ProductCatalog!$A$1:$BE$181,MATCH(P$7,ProductCatalog!$A$1:$AR$1,0),0)</f>
        <v>#N/A</v>
      </c>
      <c r="Q217" s="1" t="e">
        <f t="shared" si="6"/>
        <v>#N/A</v>
      </c>
      <c r="R217" s="4" t="e">
        <f t="shared" si="7"/>
        <v>#N/A</v>
      </c>
      <c r="S217" s="1" t="e">
        <f>VLOOKUP(A217,ProductCatalog!$A$1:$BE$181,MATCH(S$7,ProductCatalog!$A$1:$AR$1,0),0)</f>
        <v>#N/A</v>
      </c>
      <c r="T217" s="1" t="e">
        <f>VLOOKUP(A217,ProductCatalog!$A$1:$BE$181,MATCH(T$7,ProductCatalog!$A$1:$AR$1,0),0)</f>
        <v>#N/A</v>
      </c>
      <c r="U217" s="1" t="e">
        <f>VLOOKUP(A217,ProductCatalog!$A$1:$BE$181,MATCH(U$7,ProductCatalog!$A$1:$AR$1,0),0)</f>
        <v>#N/A</v>
      </c>
      <c r="W217" s="4" t="e">
        <f t="shared" si="8"/>
        <v>#N/A</v>
      </c>
      <c r="X217" s="4" t="e">
        <f t="shared" si="9"/>
        <v>#N/A</v>
      </c>
      <c r="Y217" s="4"/>
      <c r="Z217" s="3" t="e">
        <f>VLOOKUP(A217,ProductCatalog!$A$1:$BE$181,MATCH(Z$7,ProductCatalog!$A$1:$AR$1,0),0)</f>
        <v>#N/A</v>
      </c>
      <c r="AA217" s="1" t="str">
        <f>IF(ISNUMBER(MATCH(G217,$F$2:$X$2,0)),"IMEI",IF(ISNUMBER(MATCH(G217,$F$3:$X$3,0)),"SERIALNO"," "))</f>
        <v xml:space="preserve"> </v>
      </c>
      <c r="AB217" s="4" t="e">
        <f t="shared" si="12"/>
        <v>#N/A</v>
      </c>
      <c r="AC217" s="4" t="b">
        <f>IF(ISNUMBER(MATCH(A217,'AEM register'!$C:$C,0)),TRUE,FALSE)</f>
        <v>0</v>
      </c>
    </row>
    <row r="218" spans="2:29" ht="14.25" customHeight="1">
      <c r="E218" s="4"/>
      <c r="F218" s="4"/>
      <c r="J218" s="4"/>
      <c r="K218" s="5"/>
      <c r="N218" s="4"/>
      <c r="O218" s="5"/>
      <c r="P218" s="5"/>
      <c r="R218" s="4"/>
      <c r="W218" s="4"/>
      <c r="X218" s="4"/>
      <c r="Y218" s="4"/>
      <c r="Z218" s="3"/>
      <c r="AB218" s="4"/>
      <c r="AC218" s="4"/>
    </row>
    <row r="219" spans="2:29" ht="14.25" customHeight="1">
      <c r="E219" s="4"/>
      <c r="F219" s="4"/>
      <c r="J219" s="4"/>
      <c r="K219" s="5"/>
      <c r="N219" s="4"/>
      <c r="O219" s="5"/>
      <c r="P219" s="5"/>
      <c r="R219" s="4"/>
      <c r="W219" s="4"/>
      <c r="X219" s="4"/>
      <c r="Y219" s="4"/>
      <c r="Z219" s="3"/>
      <c r="AB219" s="4"/>
      <c r="AC219" s="4"/>
    </row>
    <row r="220" spans="2:29" ht="14.25" customHeight="1">
      <c r="E220" s="4"/>
      <c r="F220" s="4"/>
      <c r="J220" s="4"/>
      <c r="K220" s="5"/>
      <c r="N220" s="4"/>
      <c r="O220" s="5"/>
      <c r="P220" s="5"/>
      <c r="R220" s="4"/>
      <c r="W220" s="4"/>
      <c r="X220" s="4"/>
      <c r="Y220" s="4"/>
      <c r="Z220" s="3"/>
      <c r="AB220" s="4"/>
      <c r="AC220" s="4"/>
    </row>
    <row r="221" spans="2:29" ht="14.25" customHeight="1">
      <c r="E221" s="4"/>
      <c r="F221" s="4"/>
      <c r="J221" s="4"/>
      <c r="K221" s="5"/>
      <c r="N221" s="4"/>
      <c r="O221" s="5"/>
      <c r="P221" s="5"/>
      <c r="R221" s="4"/>
      <c r="W221" s="4"/>
      <c r="X221" s="4"/>
      <c r="Y221" s="4"/>
      <c r="Z221" s="3"/>
      <c r="AB221" s="4"/>
      <c r="AC221" s="4"/>
    </row>
    <row r="222" spans="2:29" ht="14.25" customHeight="1">
      <c r="E222" s="4"/>
      <c r="F222" s="4"/>
      <c r="J222" s="4"/>
      <c r="K222" s="5"/>
      <c r="N222" s="4"/>
      <c r="O222" s="5"/>
      <c r="P222" s="5"/>
      <c r="R222" s="4"/>
      <c r="W222" s="4"/>
      <c r="X222" s="4"/>
      <c r="Y222" s="4"/>
      <c r="Z222" s="3"/>
      <c r="AB222" s="4"/>
      <c r="AC222" s="4"/>
    </row>
    <row r="223" spans="2:29" ht="14.25" customHeight="1">
      <c r="E223" s="4"/>
      <c r="F223" s="4"/>
      <c r="J223" s="4"/>
      <c r="K223" s="5"/>
      <c r="N223" s="4"/>
      <c r="O223" s="5"/>
      <c r="P223" s="5"/>
      <c r="R223" s="4"/>
      <c r="W223" s="4"/>
      <c r="X223" s="4"/>
      <c r="Y223" s="4"/>
      <c r="Z223" s="3"/>
      <c r="AB223" s="4"/>
      <c r="AC223" s="4"/>
    </row>
    <row r="224" spans="2:29" ht="14.25" customHeight="1">
      <c r="E224" s="4"/>
      <c r="F224" s="4"/>
      <c r="J224" s="4"/>
      <c r="K224" s="5"/>
      <c r="N224" s="4"/>
      <c r="O224" s="5"/>
      <c r="P224" s="5"/>
      <c r="R224" s="4"/>
      <c r="W224" s="4"/>
      <c r="X224" s="4"/>
      <c r="Y224" s="4"/>
      <c r="Z224" s="3"/>
      <c r="AB224" s="4"/>
      <c r="AC224" s="4"/>
    </row>
    <row r="225" spans="5:29" ht="14.25" customHeight="1">
      <c r="E225" s="4"/>
      <c r="F225" s="4"/>
      <c r="J225" s="4"/>
      <c r="K225" s="5"/>
      <c r="N225" s="4"/>
      <c r="O225" s="5"/>
      <c r="P225" s="5"/>
      <c r="R225" s="4"/>
      <c r="W225" s="4"/>
      <c r="X225" s="4"/>
      <c r="Y225" s="4"/>
      <c r="Z225" s="3"/>
      <c r="AB225" s="4"/>
      <c r="AC225" s="4"/>
    </row>
    <row r="226" spans="5:29" ht="14.25" customHeight="1">
      <c r="E226" s="4"/>
      <c r="F226" s="4"/>
      <c r="J226" s="4"/>
      <c r="K226" s="5"/>
      <c r="N226" s="4"/>
      <c r="O226" s="5"/>
      <c r="P226" s="5"/>
      <c r="R226" s="4"/>
      <c r="W226" s="4"/>
      <c r="X226" s="4"/>
      <c r="Y226" s="4"/>
      <c r="Z226" s="3"/>
      <c r="AB226" s="4"/>
      <c r="AC226" s="4"/>
    </row>
    <row r="227" spans="5:29" ht="14.25" customHeight="1">
      <c r="E227" s="4"/>
      <c r="F227" s="4"/>
      <c r="J227" s="4"/>
      <c r="K227" s="5"/>
      <c r="N227" s="4"/>
      <c r="O227" s="5"/>
      <c r="P227" s="5"/>
      <c r="R227" s="4"/>
      <c r="W227" s="4"/>
      <c r="X227" s="4"/>
      <c r="Y227" s="4"/>
      <c r="Z227" s="3"/>
      <c r="AB227" s="4"/>
      <c r="AC227" s="4"/>
    </row>
    <row r="228" spans="5:29" ht="14.25" customHeight="1">
      <c r="E228" s="4"/>
      <c r="F228" s="4"/>
      <c r="J228" s="4"/>
      <c r="K228" s="5"/>
      <c r="N228" s="4"/>
      <c r="O228" s="5"/>
      <c r="P228" s="5"/>
      <c r="R228" s="4"/>
      <c r="W228" s="4"/>
      <c r="X228" s="4"/>
      <c r="Y228" s="4"/>
      <c r="Z228" s="3"/>
      <c r="AB228" s="4"/>
      <c r="AC228" s="4"/>
    </row>
    <row r="229" spans="5:29" ht="14.25" customHeight="1">
      <c r="E229" s="4"/>
      <c r="F229" s="4"/>
      <c r="J229" s="4"/>
      <c r="K229" s="5"/>
      <c r="N229" s="4"/>
      <c r="O229" s="5"/>
      <c r="P229" s="5"/>
      <c r="R229" s="4"/>
      <c r="W229" s="4"/>
      <c r="X229" s="4"/>
      <c r="Y229" s="4"/>
      <c r="Z229" s="3"/>
      <c r="AB229" s="4"/>
      <c r="AC229" s="4"/>
    </row>
    <row r="230" spans="5:29" ht="14.25" customHeight="1">
      <c r="E230" s="4"/>
      <c r="F230" s="4"/>
      <c r="J230" s="4"/>
      <c r="K230" s="5"/>
      <c r="N230" s="4"/>
      <c r="O230" s="5"/>
      <c r="P230" s="5"/>
      <c r="R230" s="4"/>
      <c r="W230" s="4"/>
      <c r="X230" s="4"/>
      <c r="Y230" s="4"/>
      <c r="Z230" s="3"/>
      <c r="AB230" s="4"/>
      <c r="AC230" s="4"/>
    </row>
    <row r="231" spans="5:29" ht="14.25" customHeight="1">
      <c r="E231" s="4"/>
      <c r="F231" s="4"/>
      <c r="J231" s="4"/>
      <c r="K231" s="5"/>
      <c r="N231" s="4"/>
      <c r="O231" s="5"/>
      <c r="P231" s="5"/>
      <c r="R231" s="4"/>
      <c r="W231" s="4"/>
      <c r="X231" s="4"/>
      <c r="Y231" s="4"/>
      <c r="Z231" s="3"/>
      <c r="AB231" s="4"/>
      <c r="AC231" s="4"/>
    </row>
    <row r="232" spans="5:29" ht="14.25" customHeight="1">
      <c r="E232" s="4"/>
      <c r="F232" s="4"/>
      <c r="J232" s="4"/>
      <c r="K232" s="5"/>
      <c r="N232" s="4"/>
      <c r="O232" s="5"/>
      <c r="P232" s="5"/>
      <c r="R232" s="4"/>
      <c r="W232" s="4"/>
      <c r="X232" s="4"/>
      <c r="Y232" s="4"/>
      <c r="Z232" s="3"/>
      <c r="AB232" s="4"/>
      <c r="AC232" s="4"/>
    </row>
    <row r="233" spans="5:29" ht="14.25" customHeight="1">
      <c r="E233" s="4"/>
      <c r="F233" s="4"/>
      <c r="J233" s="4"/>
      <c r="K233" s="5"/>
      <c r="N233" s="4"/>
      <c r="O233" s="5"/>
      <c r="P233" s="5"/>
      <c r="R233" s="4"/>
      <c r="W233" s="4"/>
      <c r="X233" s="4"/>
      <c r="Y233" s="4"/>
      <c r="Z233" s="3"/>
      <c r="AB233" s="4"/>
      <c r="AC233" s="4"/>
    </row>
    <row r="234" spans="5:29" ht="14.25" customHeight="1">
      <c r="E234" s="4"/>
      <c r="F234" s="4"/>
      <c r="J234" s="4"/>
      <c r="K234" s="5"/>
      <c r="N234" s="4"/>
      <c r="O234" s="5"/>
      <c r="P234" s="5"/>
      <c r="R234" s="4"/>
      <c r="W234" s="4"/>
      <c r="X234" s="4"/>
      <c r="Y234" s="4"/>
      <c r="Z234" s="3"/>
      <c r="AB234" s="4"/>
      <c r="AC234" s="4"/>
    </row>
    <row r="235" spans="5:29" ht="14.25" customHeight="1">
      <c r="E235" s="4"/>
      <c r="F235" s="4"/>
      <c r="J235" s="4"/>
      <c r="K235" s="5"/>
      <c r="N235" s="4"/>
      <c r="O235" s="5"/>
      <c r="P235" s="5"/>
      <c r="R235" s="4"/>
      <c r="W235" s="4"/>
      <c r="X235" s="4"/>
      <c r="Y235" s="4"/>
      <c r="Z235" s="3"/>
      <c r="AB235" s="4"/>
      <c r="AC235" s="4"/>
    </row>
    <row r="236" spans="5:29" ht="14.25" customHeight="1">
      <c r="E236" s="4"/>
      <c r="F236" s="4"/>
      <c r="J236" s="4"/>
      <c r="K236" s="5"/>
      <c r="N236" s="4"/>
      <c r="O236" s="5"/>
      <c r="P236" s="5"/>
      <c r="R236" s="4"/>
      <c r="W236" s="4"/>
      <c r="X236" s="4"/>
      <c r="Y236" s="4"/>
      <c r="Z236" s="3"/>
      <c r="AB236" s="4"/>
      <c r="AC236" s="4"/>
    </row>
    <row r="237" spans="5:29" ht="14.25" customHeight="1">
      <c r="E237" s="4"/>
      <c r="F237" s="4"/>
      <c r="J237" s="4"/>
      <c r="K237" s="5"/>
      <c r="N237" s="4"/>
      <c r="O237" s="5"/>
      <c r="P237" s="5"/>
      <c r="R237" s="4"/>
      <c r="W237" s="4"/>
      <c r="X237" s="4"/>
      <c r="Y237" s="4"/>
      <c r="Z237" s="3"/>
      <c r="AB237" s="4"/>
      <c r="AC237" s="4"/>
    </row>
    <row r="238" spans="5:29" ht="14.25" customHeight="1">
      <c r="E238" s="4"/>
      <c r="F238" s="4"/>
      <c r="J238" s="4"/>
      <c r="K238" s="5"/>
      <c r="N238" s="4"/>
      <c r="O238" s="5"/>
      <c r="P238" s="5"/>
      <c r="R238" s="4"/>
      <c r="W238" s="4"/>
      <c r="X238" s="4"/>
      <c r="Y238" s="4"/>
      <c r="Z238" s="3"/>
      <c r="AB238" s="4"/>
      <c r="AC238" s="4"/>
    </row>
    <row r="239" spans="5:29" ht="14.25" customHeight="1">
      <c r="E239" s="4"/>
      <c r="F239" s="4"/>
      <c r="J239" s="4"/>
      <c r="K239" s="5"/>
      <c r="N239" s="4"/>
      <c r="O239" s="5"/>
      <c r="P239" s="5"/>
      <c r="R239" s="4"/>
      <c r="W239" s="4"/>
      <c r="X239" s="4"/>
      <c r="Y239" s="4"/>
      <c r="Z239" s="3"/>
      <c r="AB239" s="4"/>
      <c r="AC239" s="4"/>
    </row>
    <row r="240" spans="5:29" ht="14.25" customHeight="1">
      <c r="E240" s="4"/>
      <c r="F240" s="4"/>
      <c r="J240" s="4"/>
      <c r="K240" s="5"/>
      <c r="N240" s="4"/>
      <c r="O240" s="5"/>
      <c r="P240" s="5"/>
      <c r="R240" s="4"/>
      <c r="W240" s="4"/>
      <c r="X240" s="4"/>
      <c r="Y240" s="4"/>
      <c r="Z240" s="3"/>
      <c r="AB240" s="4"/>
      <c r="AC240" s="4"/>
    </row>
    <row r="241" spans="5:29" ht="14.25" customHeight="1">
      <c r="E241" s="4"/>
      <c r="F241" s="4"/>
      <c r="J241" s="4"/>
      <c r="K241" s="5"/>
      <c r="N241" s="4"/>
      <c r="O241" s="5"/>
      <c r="P241" s="5"/>
      <c r="R241" s="4"/>
      <c r="W241" s="4"/>
      <c r="X241" s="4"/>
      <c r="Y241" s="4"/>
      <c r="Z241" s="3"/>
      <c r="AB241" s="4"/>
      <c r="AC241" s="4"/>
    </row>
    <row r="242" spans="5:29" ht="14.25" customHeight="1">
      <c r="E242" s="4"/>
      <c r="F242" s="4"/>
      <c r="J242" s="4"/>
      <c r="K242" s="5"/>
      <c r="N242" s="4"/>
      <c r="O242" s="5"/>
      <c r="P242" s="5"/>
      <c r="R242" s="4"/>
      <c r="W242" s="4"/>
      <c r="X242" s="4"/>
      <c r="Y242" s="4"/>
      <c r="Z242" s="3"/>
      <c r="AB242" s="4"/>
      <c r="AC242" s="4"/>
    </row>
    <row r="243" spans="5:29" ht="14.25" customHeight="1">
      <c r="E243" s="4"/>
      <c r="F243" s="4"/>
      <c r="J243" s="4"/>
      <c r="K243" s="5"/>
      <c r="N243" s="4"/>
      <c r="O243" s="5"/>
      <c r="P243" s="5"/>
      <c r="R243" s="4"/>
      <c r="W243" s="4"/>
      <c r="X243" s="4"/>
      <c r="Y243" s="4"/>
      <c r="Z243" s="3"/>
      <c r="AB243" s="4"/>
      <c r="AC243" s="4"/>
    </row>
    <row r="244" spans="5:29" ht="14.25" customHeight="1">
      <c r="E244" s="4"/>
      <c r="F244" s="4"/>
      <c r="J244" s="4"/>
      <c r="K244" s="5"/>
      <c r="N244" s="4"/>
      <c r="O244" s="5"/>
      <c r="P244" s="5"/>
      <c r="R244" s="4"/>
      <c r="W244" s="4"/>
      <c r="X244" s="4"/>
      <c r="Y244" s="4"/>
      <c r="Z244" s="3"/>
      <c r="AB244" s="4"/>
      <c r="AC244" s="4"/>
    </row>
    <row r="245" spans="5:29" ht="14.25" customHeight="1">
      <c r="E245" s="4"/>
      <c r="F245" s="4"/>
      <c r="J245" s="4"/>
      <c r="K245" s="5"/>
      <c r="N245" s="4"/>
      <c r="O245" s="5"/>
      <c r="P245" s="5"/>
      <c r="R245" s="4"/>
      <c r="W245" s="4"/>
      <c r="X245" s="4"/>
      <c r="Y245" s="4"/>
      <c r="Z245" s="3"/>
      <c r="AB245" s="4"/>
      <c r="AC245" s="4"/>
    </row>
    <row r="246" spans="5:29" ht="14.25" customHeight="1">
      <c r="E246" s="4"/>
      <c r="F246" s="4"/>
      <c r="J246" s="4"/>
      <c r="K246" s="5"/>
      <c r="N246" s="4"/>
      <c r="O246" s="5"/>
      <c r="P246" s="5"/>
      <c r="R246" s="4"/>
      <c r="W246" s="4"/>
      <c r="X246" s="4"/>
      <c r="Y246" s="4"/>
      <c r="Z246" s="3"/>
      <c r="AB246" s="4"/>
      <c r="AC246" s="4"/>
    </row>
    <row r="247" spans="5:29" ht="14.25" customHeight="1">
      <c r="E247" s="4"/>
      <c r="F247" s="4"/>
      <c r="J247" s="4"/>
      <c r="K247" s="5"/>
      <c r="N247" s="4"/>
      <c r="O247" s="5"/>
      <c r="P247" s="5"/>
      <c r="R247" s="4"/>
      <c r="W247" s="4"/>
      <c r="X247" s="4"/>
      <c r="Y247" s="4"/>
      <c r="Z247" s="3"/>
      <c r="AB247" s="4"/>
      <c r="AC247" s="4"/>
    </row>
    <row r="248" spans="5:29" ht="14.25" customHeight="1">
      <c r="E248" s="4"/>
      <c r="F248" s="4"/>
      <c r="J248" s="4"/>
      <c r="K248" s="5"/>
      <c r="N248" s="4"/>
      <c r="O248" s="5"/>
      <c r="P248" s="5"/>
      <c r="R248" s="4"/>
      <c r="W248" s="4"/>
      <c r="X248" s="4"/>
      <c r="Y248" s="4"/>
      <c r="Z248" s="3"/>
      <c r="AB248" s="4"/>
      <c r="AC248" s="4"/>
    </row>
    <row r="249" spans="5:29" ht="14.25" customHeight="1">
      <c r="E249" s="4"/>
      <c r="F249" s="4"/>
      <c r="J249" s="4"/>
      <c r="K249" s="5"/>
      <c r="N249" s="4"/>
      <c r="O249" s="5"/>
      <c r="P249" s="5"/>
      <c r="R249" s="4"/>
      <c r="W249" s="4"/>
      <c r="X249" s="4"/>
      <c r="Y249" s="4"/>
      <c r="Z249" s="3"/>
      <c r="AB249" s="4"/>
      <c r="AC249" s="4"/>
    </row>
    <row r="250" spans="5:29" ht="14.25" customHeight="1">
      <c r="E250" s="4"/>
      <c r="F250" s="4"/>
      <c r="J250" s="4"/>
      <c r="K250" s="5"/>
      <c r="N250" s="4"/>
      <c r="O250" s="5"/>
      <c r="P250" s="5"/>
      <c r="R250" s="4"/>
      <c r="W250" s="4"/>
      <c r="X250" s="4"/>
      <c r="Y250" s="4"/>
      <c r="Z250" s="3"/>
      <c r="AB250" s="4"/>
      <c r="AC250" s="4"/>
    </row>
    <row r="251" spans="5:29" ht="14.25" customHeight="1">
      <c r="E251" s="4"/>
      <c r="F251" s="4"/>
      <c r="J251" s="4"/>
      <c r="K251" s="5"/>
      <c r="N251" s="4"/>
      <c r="O251" s="5"/>
      <c r="P251" s="5"/>
      <c r="R251" s="4"/>
      <c r="W251" s="4"/>
      <c r="X251" s="4"/>
      <c r="Y251" s="4"/>
      <c r="Z251" s="3"/>
      <c r="AB251" s="4"/>
      <c r="AC251" s="4"/>
    </row>
    <row r="252" spans="5:29" ht="14.25" customHeight="1">
      <c r="E252" s="4"/>
      <c r="F252" s="4"/>
      <c r="J252" s="4"/>
      <c r="K252" s="5"/>
      <c r="N252" s="4"/>
      <c r="O252" s="5"/>
      <c r="P252" s="5"/>
      <c r="R252" s="4"/>
      <c r="W252" s="4"/>
      <c r="X252" s="4"/>
      <c r="Y252" s="4"/>
      <c r="Z252" s="3"/>
      <c r="AB252" s="4"/>
      <c r="AC252" s="4"/>
    </row>
    <row r="253" spans="5:29" ht="14.25" customHeight="1">
      <c r="E253" s="4"/>
      <c r="F253" s="4"/>
      <c r="J253" s="4"/>
      <c r="K253" s="5"/>
      <c r="N253" s="4"/>
      <c r="O253" s="5"/>
      <c r="P253" s="5"/>
      <c r="R253" s="4"/>
      <c r="W253" s="4"/>
      <c r="X253" s="4"/>
      <c r="Y253" s="4"/>
      <c r="Z253" s="3"/>
      <c r="AB253" s="4"/>
      <c r="AC253" s="4"/>
    </row>
    <row r="254" spans="5:29" ht="14.25" customHeight="1">
      <c r="E254" s="4"/>
      <c r="F254" s="4"/>
      <c r="J254" s="4"/>
      <c r="K254" s="5"/>
      <c r="N254" s="4"/>
      <c r="O254" s="5"/>
      <c r="P254" s="5"/>
      <c r="R254" s="4"/>
      <c r="W254" s="4"/>
      <c r="X254" s="4"/>
      <c r="Y254" s="4"/>
      <c r="Z254" s="3"/>
      <c r="AB254" s="4"/>
      <c r="AC254" s="4"/>
    </row>
    <row r="255" spans="5:29" ht="14.25" customHeight="1">
      <c r="E255" s="4"/>
      <c r="F255" s="4"/>
      <c r="J255" s="4"/>
      <c r="K255" s="5"/>
      <c r="N255" s="4"/>
      <c r="O255" s="5"/>
      <c r="P255" s="5"/>
      <c r="R255" s="4"/>
      <c r="W255" s="4"/>
      <c r="X255" s="4"/>
      <c r="Y255" s="4"/>
      <c r="Z255" s="3"/>
      <c r="AB255" s="4"/>
      <c r="AC255" s="4"/>
    </row>
    <row r="256" spans="5:29" ht="14.25" customHeight="1">
      <c r="E256" s="4"/>
      <c r="F256" s="4"/>
      <c r="J256" s="4"/>
      <c r="K256" s="5"/>
      <c r="N256" s="4"/>
      <c r="O256" s="5"/>
      <c r="P256" s="5"/>
      <c r="R256" s="4"/>
      <c r="W256" s="4"/>
      <c r="X256" s="4"/>
      <c r="Y256" s="4"/>
      <c r="Z256" s="3"/>
      <c r="AB256" s="4"/>
      <c r="AC256" s="4"/>
    </row>
    <row r="257" spans="5:29" ht="14.25" customHeight="1">
      <c r="E257" s="4"/>
      <c r="F257" s="4"/>
      <c r="J257" s="4"/>
      <c r="K257" s="5"/>
      <c r="N257" s="4"/>
      <c r="O257" s="5"/>
      <c r="P257" s="5"/>
      <c r="R257" s="4"/>
      <c r="W257" s="4"/>
      <c r="X257" s="4"/>
      <c r="Y257" s="4"/>
      <c r="Z257" s="3"/>
      <c r="AB257" s="4"/>
      <c r="AC257" s="4"/>
    </row>
    <row r="258" spans="5:29" ht="14.25" customHeight="1">
      <c r="E258" s="4"/>
      <c r="F258" s="4"/>
      <c r="J258" s="4"/>
      <c r="K258" s="5"/>
      <c r="N258" s="4"/>
      <c r="O258" s="5"/>
      <c r="P258" s="5"/>
      <c r="R258" s="4"/>
      <c r="W258" s="4"/>
      <c r="X258" s="4"/>
      <c r="Y258" s="4"/>
      <c r="Z258" s="3"/>
      <c r="AB258" s="4"/>
      <c r="AC258" s="4"/>
    </row>
    <row r="259" spans="5:29" ht="14.25" customHeight="1">
      <c r="E259" s="4"/>
      <c r="F259" s="4"/>
      <c r="J259" s="4"/>
      <c r="K259" s="5"/>
      <c r="N259" s="4"/>
      <c r="O259" s="5"/>
      <c r="P259" s="5"/>
      <c r="R259" s="4"/>
      <c r="W259" s="4"/>
      <c r="X259" s="4"/>
      <c r="Y259" s="4"/>
      <c r="Z259" s="3"/>
      <c r="AB259" s="4"/>
      <c r="AC259" s="4"/>
    </row>
    <row r="260" spans="5:29" ht="14.25" customHeight="1">
      <c r="E260" s="4"/>
      <c r="F260" s="4"/>
      <c r="J260" s="4"/>
      <c r="K260" s="5"/>
      <c r="N260" s="4"/>
      <c r="O260" s="5"/>
      <c r="P260" s="5"/>
      <c r="R260" s="4"/>
      <c r="W260" s="4"/>
      <c r="X260" s="4"/>
      <c r="Y260" s="4"/>
      <c r="Z260" s="3"/>
      <c r="AB260" s="4"/>
      <c r="AC260" s="4"/>
    </row>
    <row r="261" spans="5:29" ht="14.25" customHeight="1">
      <c r="E261" s="4"/>
      <c r="F261" s="4"/>
      <c r="J261" s="4"/>
      <c r="K261" s="5"/>
      <c r="N261" s="4"/>
      <c r="O261" s="5"/>
      <c r="P261" s="5"/>
      <c r="R261" s="4"/>
      <c r="W261" s="4"/>
      <c r="X261" s="4"/>
      <c r="Y261" s="4"/>
      <c r="Z261" s="3"/>
      <c r="AB261" s="4"/>
      <c r="AC261" s="4"/>
    </row>
    <row r="262" spans="5:29" ht="14.25" customHeight="1">
      <c r="E262" s="4"/>
      <c r="F262" s="4"/>
      <c r="J262" s="4"/>
      <c r="K262" s="5"/>
      <c r="N262" s="4"/>
      <c r="O262" s="5"/>
      <c r="P262" s="5"/>
      <c r="R262" s="4"/>
      <c r="W262" s="4"/>
      <c r="X262" s="4"/>
      <c r="Y262" s="4"/>
      <c r="Z262" s="3"/>
      <c r="AB262" s="4"/>
      <c r="AC262" s="4"/>
    </row>
    <row r="263" spans="5:29" ht="14.25" customHeight="1">
      <c r="E263" s="4"/>
      <c r="F263" s="4"/>
      <c r="J263" s="4"/>
      <c r="K263" s="5"/>
      <c r="N263" s="4"/>
      <c r="O263" s="5"/>
      <c r="P263" s="5"/>
      <c r="R263" s="4"/>
      <c r="W263" s="4"/>
      <c r="X263" s="4"/>
      <c r="Y263" s="4"/>
      <c r="Z263" s="3"/>
      <c r="AB263" s="4"/>
      <c r="AC263" s="4"/>
    </row>
    <row r="264" spans="5:29" ht="14.25" customHeight="1">
      <c r="E264" s="4"/>
      <c r="F264" s="4"/>
      <c r="J264" s="4"/>
      <c r="K264" s="5"/>
      <c r="N264" s="4"/>
      <c r="O264" s="5"/>
      <c r="P264" s="5"/>
      <c r="R264" s="4"/>
      <c r="W264" s="4"/>
      <c r="X264" s="4"/>
      <c r="Y264" s="4"/>
      <c r="Z264" s="3"/>
      <c r="AB264" s="4"/>
      <c r="AC264" s="4"/>
    </row>
    <row r="265" spans="5:29" ht="14.25" customHeight="1">
      <c r="E265" s="4"/>
      <c r="F265" s="4"/>
      <c r="J265" s="4"/>
      <c r="K265" s="5"/>
      <c r="N265" s="4"/>
      <c r="O265" s="5"/>
      <c r="P265" s="5"/>
      <c r="R265" s="4"/>
      <c r="W265" s="4"/>
      <c r="X265" s="4"/>
      <c r="Y265" s="4"/>
      <c r="Z265" s="3"/>
      <c r="AB265" s="4"/>
      <c r="AC265" s="4"/>
    </row>
    <row r="266" spans="5:29" ht="14.25" customHeight="1">
      <c r="E266" s="4"/>
      <c r="F266" s="4"/>
      <c r="J266" s="4"/>
      <c r="K266" s="5"/>
      <c r="N266" s="4"/>
      <c r="O266" s="5"/>
      <c r="P266" s="5"/>
      <c r="R266" s="4"/>
      <c r="W266" s="4"/>
      <c r="X266" s="4"/>
      <c r="Y266" s="4"/>
      <c r="Z266" s="3"/>
      <c r="AB266" s="4"/>
      <c r="AC266" s="4"/>
    </row>
    <row r="267" spans="5:29" ht="14.25" customHeight="1">
      <c r="E267" s="4"/>
      <c r="F267" s="4"/>
      <c r="J267" s="4"/>
      <c r="K267" s="5"/>
      <c r="N267" s="4"/>
      <c r="O267" s="5"/>
      <c r="P267" s="5"/>
      <c r="R267" s="4"/>
      <c r="W267" s="4"/>
      <c r="X267" s="4"/>
      <c r="Y267" s="4"/>
      <c r="Z267" s="3"/>
      <c r="AB267" s="4"/>
      <c r="AC267" s="4"/>
    </row>
    <row r="268" spans="5:29" ht="14.25" customHeight="1">
      <c r="E268" s="4"/>
      <c r="F268" s="4"/>
      <c r="J268" s="4"/>
      <c r="K268" s="5"/>
      <c r="N268" s="4"/>
      <c r="O268" s="5"/>
      <c r="P268" s="5"/>
      <c r="R268" s="4"/>
      <c r="W268" s="4"/>
      <c r="X268" s="4"/>
      <c r="Y268" s="4"/>
      <c r="Z268" s="3"/>
      <c r="AB268" s="4"/>
      <c r="AC268" s="4"/>
    </row>
    <row r="269" spans="5:29" ht="14.25" customHeight="1">
      <c r="E269" s="4"/>
      <c r="F269" s="4"/>
      <c r="J269" s="4"/>
      <c r="K269" s="5"/>
      <c r="N269" s="4"/>
      <c r="O269" s="5"/>
      <c r="P269" s="5"/>
      <c r="R269" s="4"/>
      <c r="W269" s="4"/>
      <c r="X269" s="4"/>
      <c r="Y269" s="4"/>
      <c r="Z269" s="3"/>
      <c r="AB269" s="4"/>
      <c r="AC269" s="4"/>
    </row>
    <row r="270" spans="5:29" ht="14.25" customHeight="1">
      <c r="E270" s="4"/>
      <c r="F270" s="4"/>
      <c r="J270" s="4"/>
      <c r="K270" s="5"/>
      <c r="N270" s="4"/>
      <c r="O270" s="5"/>
      <c r="P270" s="5"/>
      <c r="R270" s="4"/>
      <c r="W270" s="4"/>
      <c r="X270" s="4"/>
      <c r="Y270" s="4"/>
      <c r="Z270" s="3"/>
      <c r="AB270" s="4"/>
      <c r="AC270" s="4"/>
    </row>
    <row r="271" spans="5:29" ht="14.25" customHeight="1">
      <c r="E271" s="4"/>
      <c r="F271" s="4"/>
      <c r="J271" s="4"/>
      <c r="K271" s="5"/>
      <c r="N271" s="4"/>
      <c r="O271" s="5"/>
      <c r="P271" s="5"/>
      <c r="R271" s="4"/>
      <c r="W271" s="4"/>
      <c r="X271" s="4"/>
      <c r="Y271" s="4"/>
      <c r="Z271" s="3"/>
      <c r="AB271" s="4"/>
      <c r="AC271" s="4"/>
    </row>
    <row r="272" spans="5:29" ht="14.25" customHeight="1">
      <c r="E272" s="4"/>
      <c r="F272" s="4"/>
      <c r="J272" s="4"/>
      <c r="K272" s="5"/>
      <c r="N272" s="4"/>
      <c r="O272" s="5"/>
      <c r="P272" s="5"/>
      <c r="R272" s="4"/>
      <c r="W272" s="4"/>
      <c r="X272" s="4"/>
      <c r="Y272" s="4"/>
      <c r="Z272" s="3"/>
      <c r="AB272" s="4"/>
      <c r="AC272" s="4"/>
    </row>
    <row r="273" spans="5:29" ht="14.25" customHeight="1">
      <c r="E273" s="4"/>
      <c r="F273" s="4"/>
      <c r="J273" s="4"/>
      <c r="K273" s="5"/>
      <c r="N273" s="4"/>
      <c r="O273" s="5"/>
      <c r="P273" s="5"/>
      <c r="R273" s="4"/>
      <c r="W273" s="4"/>
      <c r="X273" s="4"/>
      <c r="Y273" s="4"/>
      <c r="Z273" s="3"/>
      <c r="AB273" s="4"/>
      <c r="AC273" s="4"/>
    </row>
    <row r="274" spans="5:29" ht="14.25" customHeight="1">
      <c r="E274" s="4"/>
      <c r="F274" s="4"/>
      <c r="J274" s="4"/>
      <c r="K274" s="5"/>
      <c r="N274" s="4"/>
      <c r="O274" s="5"/>
      <c r="P274" s="5"/>
      <c r="R274" s="4"/>
      <c r="W274" s="4"/>
      <c r="X274" s="4"/>
      <c r="Y274" s="4"/>
      <c r="Z274" s="3"/>
      <c r="AB274" s="4"/>
      <c r="AC274" s="4"/>
    </row>
    <row r="275" spans="5:29" ht="14.25" customHeight="1">
      <c r="E275" s="4"/>
      <c r="F275" s="4"/>
      <c r="J275" s="4"/>
      <c r="K275" s="5"/>
      <c r="N275" s="4"/>
      <c r="O275" s="5"/>
      <c r="P275" s="5"/>
      <c r="R275" s="4"/>
      <c r="W275" s="4"/>
      <c r="X275" s="4"/>
      <c r="Y275" s="4"/>
      <c r="Z275" s="3"/>
      <c r="AB275" s="4"/>
      <c r="AC275" s="4"/>
    </row>
    <row r="276" spans="5:29" ht="14.25" customHeight="1">
      <c r="E276" s="4"/>
      <c r="F276" s="4"/>
      <c r="J276" s="4"/>
      <c r="K276" s="5"/>
      <c r="N276" s="4"/>
      <c r="O276" s="5"/>
      <c r="P276" s="5"/>
      <c r="R276" s="4"/>
      <c r="W276" s="4"/>
      <c r="X276" s="4"/>
      <c r="Y276" s="4"/>
      <c r="Z276" s="3"/>
      <c r="AB276" s="4"/>
      <c r="AC276" s="4"/>
    </row>
    <row r="277" spans="5:29" ht="14.25" customHeight="1">
      <c r="E277" s="4"/>
      <c r="F277" s="4"/>
      <c r="J277" s="4"/>
      <c r="K277" s="5"/>
      <c r="N277" s="4"/>
      <c r="O277" s="5"/>
      <c r="P277" s="5"/>
      <c r="R277" s="4"/>
      <c r="W277" s="4"/>
      <c r="X277" s="4"/>
      <c r="Y277" s="4"/>
      <c r="Z277" s="3"/>
      <c r="AB277" s="4"/>
      <c r="AC277" s="4"/>
    </row>
    <row r="278" spans="5:29" ht="14.25" customHeight="1">
      <c r="E278" s="4"/>
      <c r="F278" s="4"/>
      <c r="J278" s="4"/>
      <c r="K278" s="5"/>
      <c r="N278" s="4"/>
      <c r="O278" s="5"/>
      <c r="P278" s="5"/>
      <c r="R278" s="4"/>
      <c r="W278" s="4"/>
      <c r="X278" s="4"/>
      <c r="Y278" s="4"/>
      <c r="Z278" s="3"/>
      <c r="AB278" s="4"/>
      <c r="AC278" s="4"/>
    </row>
    <row r="279" spans="5:29" ht="14.25" customHeight="1">
      <c r="E279" s="4"/>
      <c r="F279" s="4"/>
      <c r="J279" s="4"/>
      <c r="K279" s="5"/>
      <c r="N279" s="4"/>
      <c r="O279" s="5"/>
      <c r="P279" s="5"/>
      <c r="R279" s="4"/>
      <c r="W279" s="4"/>
      <c r="X279" s="4"/>
      <c r="Y279" s="4"/>
      <c r="Z279" s="3"/>
      <c r="AB279" s="4"/>
      <c r="AC279" s="4"/>
    </row>
    <row r="280" spans="5:29" ht="14.25" customHeight="1">
      <c r="E280" s="4"/>
      <c r="F280" s="4"/>
      <c r="J280" s="4"/>
      <c r="K280" s="5"/>
      <c r="N280" s="4"/>
      <c r="O280" s="5"/>
      <c r="P280" s="5"/>
      <c r="R280" s="4"/>
      <c r="W280" s="4"/>
      <c r="X280" s="4"/>
      <c r="Y280" s="4"/>
      <c r="Z280" s="3"/>
      <c r="AB280" s="4"/>
      <c r="AC280" s="4"/>
    </row>
    <row r="281" spans="5:29" ht="14.25" customHeight="1">
      <c r="E281" s="4"/>
      <c r="F281" s="4"/>
      <c r="J281" s="4"/>
      <c r="K281" s="5"/>
      <c r="N281" s="4"/>
      <c r="O281" s="5"/>
      <c r="P281" s="5"/>
      <c r="R281" s="4"/>
      <c r="W281" s="4"/>
      <c r="X281" s="4"/>
      <c r="Y281" s="4"/>
      <c r="Z281" s="3"/>
      <c r="AB281" s="4"/>
      <c r="AC281" s="4"/>
    </row>
    <row r="282" spans="5:29" ht="14.25" customHeight="1">
      <c r="E282" s="4"/>
      <c r="F282" s="4"/>
      <c r="J282" s="4"/>
      <c r="K282" s="5"/>
      <c r="N282" s="4"/>
      <c r="O282" s="5"/>
      <c r="P282" s="5"/>
      <c r="R282" s="4"/>
      <c r="W282" s="4"/>
      <c r="X282" s="4"/>
      <c r="Y282" s="4"/>
      <c r="Z282" s="3"/>
      <c r="AB282" s="4"/>
      <c r="AC282" s="4"/>
    </row>
    <row r="283" spans="5:29" ht="14.25" customHeight="1">
      <c r="E283" s="4"/>
      <c r="F283" s="4"/>
      <c r="J283" s="4"/>
      <c r="K283" s="5"/>
      <c r="N283" s="4"/>
      <c r="O283" s="5"/>
      <c r="P283" s="5"/>
      <c r="R283" s="4"/>
      <c r="W283" s="4"/>
      <c r="X283" s="4"/>
      <c r="Y283" s="4"/>
      <c r="Z283" s="3"/>
      <c r="AB283" s="4"/>
      <c r="AC283" s="4"/>
    </row>
    <row r="284" spans="5:29" ht="14.25" customHeight="1">
      <c r="E284" s="4"/>
      <c r="F284" s="4"/>
      <c r="J284" s="4"/>
      <c r="K284" s="5"/>
      <c r="N284" s="4"/>
      <c r="O284" s="5"/>
      <c r="P284" s="5"/>
      <c r="R284" s="4"/>
      <c r="W284" s="4"/>
      <c r="X284" s="4"/>
      <c r="Y284" s="4"/>
      <c r="Z284" s="3"/>
      <c r="AB284" s="4"/>
      <c r="AC284" s="4"/>
    </row>
    <row r="285" spans="5:29" ht="14.25" customHeight="1">
      <c r="E285" s="4"/>
      <c r="F285" s="4"/>
      <c r="J285" s="4"/>
      <c r="K285" s="5"/>
      <c r="N285" s="4"/>
      <c r="O285" s="5"/>
      <c r="P285" s="5"/>
      <c r="R285" s="4"/>
      <c r="W285" s="4"/>
      <c r="X285" s="4"/>
      <c r="Y285" s="4"/>
      <c r="Z285" s="3"/>
      <c r="AB285" s="4"/>
      <c r="AC285" s="4"/>
    </row>
    <row r="286" spans="5:29" ht="14.25" customHeight="1">
      <c r="E286" s="4"/>
      <c r="F286" s="4"/>
      <c r="J286" s="4"/>
      <c r="K286" s="5"/>
      <c r="N286" s="4"/>
      <c r="O286" s="5"/>
      <c r="P286" s="5"/>
      <c r="R286" s="4"/>
      <c r="W286" s="4"/>
      <c r="X286" s="4"/>
      <c r="Y286" s="4"/>
      <c r="Z286" s="3"/>
      <c r="AB286" s="4"/>
      <c r="AC286" s="4"/>
    </row>
    <row r="287" spans="5:29" ht="14.25" customHeight="1">
      <c r="E287" s="4"/>
      <c r="F287" s="4"/>
      <c r="J287" s="4"/>
      <c r="K287" s="5"/>
      <c r="N287" s="4"/>
      <c r="O287" s="5"/>
      <c r="P287" s="5"/>
      <c r="R287" s="4"/>
      <c r="W287" s="4"/>
      <c r="X287" s="4"/>
      <c r="Y287" s="4"/>
      <c r="Z287" s="3"/>
      <c r="AB287" s="4"/>
      <c r="AC287" s="4"/>
    </row>
    <row r="288" spans="5:29" ht="14.25" customHeight="1">
      <c r="E288" s="4"/>
      <c r="F288" s="4"/>
      <c r="J288" s="4"/>
      <c r="K288" s="5"/>
      <c r="N288" s="4"/>
      <c r="O288" s="5"/>
      <c r="P288" s="5"/>
      <c r="R288" s="4"/>
      <c r="W288" s="4"/>
      <c r="X288" s="4"/>
      <c r="Y288" s="4"/>
      <c r="Z288" s="3"/>
      <c r="AB288" s="4"/>
      <c r="AC288" s="4"/>
    </row>
    <row r="289" spans="5:29" ht="14.25" customHeight="1">
      <c r="E289" s="4"/>
      <c r="F289" s="4"/>
      <c r="J289" s="4"/>
      <c r="K289" s="5"/>
      <c r="N289" s="4"/>
      <c r="O289" s="5"/>
      <c r="P289" s="5"/>
      <c r="R289" s="4"/>
      <c r="W289" s="4"/>
      <c r="X289" s="4"/>
      <c r="Y289" s="4"/>
      <c r="Z289" s="3"/>
      <c r="AB289" s="4"/>
      <c r="AC289" s="4"/>
    </row>
    <row r="290" spans="5:29" ht="14.25" customHeight="1">
      <c r="E290" s="4"/>
      <c r="F290" s="4"/>
      <c r="J290" s="4"/>
      <c r="K290" s="5"/>
      <c r="N290" s="4"/>
      <c r="O290" s="5"/>
      <c r="P290" s="5"/>
      <c r="R290" s="4"/>
      <c r="W290" s="4"/>
      <c r="X290" s="4"/>
      <c r="Y290" s="4"/>
      <c r="Z290" s="3"/>
      <c r="AB290" s="4"/>
      <c r="AC290" s="4"/>
    </row>
    <row r="291" spans="5:29" ht="14.25" customHeight="1">
      <c r="E291" s="4"/>
      <c r="F291" s="4"/>
      <c r="J291" s="4"/>
      <c r="K291" s="5"/>
      <c r="N291" s="4"/>
      <c r="O291" s="5"/>
      <c r="P291" s="5"/>
      <c r="R291" s="4"/>
      <c r="W291" s="4"/>
      <c r="X291" s="4"/>
      <c r="Y291" s="4"/>
      <c r="Z291" s="3"/>
      <c r="AB291" s="4"/>
      <c r="AC291" s="4"/>
    </row>
    <row r="292" spans="5:29" ht="14.25" customHeight="1">
      <c r="E292" s="4"/>
      <c r="F292" s="4"/>
      <c r="J292" s="4"/>
      <c r="K292" s="5"/>
      <c r="N292" s="4"/>
      <c r="O292" s="5"/>
      <c r="P292" s="5"/>
      <c r="R292" s="4"/>
      <c r="W292" s="4"/>
      <c r="X292" s="4"/>
      <c r="Y292" s="4"/>
      <c r="Z292" s="3"/>
      <c r="AB292" s="4"/>
      <c r="AC292" s="4"/>
    </row>
    <row r="293" spans="5:29" ht="14.25" customHeight="1">
      <c r="E293" s="4"/>
      <c r="F293" s="4"/>
      <c r="J293" s="4"/>
      <c r="K293" s="5"/>
      <c r="N293" s="4"/>
      <c r="O293" s="5"/>
      <c r="P293" s="5"/>
      <c r="R293" s="4"/>
      <c r="W293" s="4"/>
      <c r="X293" s="4"/>
      <c r="Y293" s="4"/>
      <c r="Z293" s="3"/>
      <c r="AB293" s="4"/>
      <c r="AC293" s="4"/>
    </row>
    <row r="294" spans="5:29" ht="14.25" customHeight="1">
      <c r="E294" s="4"/>
      <c r="F294" s="4"/>
      <c r="J294" s="4"/>
      <c r="K294" s="5"/>
      <c r="N294" s="4"/>
      <c r="O294" s="5"/>
      <c r="P294" s="5"/>
      <c r="R294" s="4"/>
      <c r="W294" s="4"/>
      <c r="X294" s="4"/>
      <c r="Y294" s="4"/>
      <c r="Z294" s="3"/>
      <c r="AB294" s="4"/>
      <c r="AC294" s="4"/>
    </row>
    <row r="295" spans="5:29" ht="14.25" customHeight="1">
      <c r="E295" s="4"/>
      <c r="F295" s="4"/>
      <c r="J295" s="4"/>
      <c r="K295" s="5"/>
      <c r="N295" s="4"/>
      <c r="O295" s="5"/>
      <c r="P295" s="5"/>
      <c r="R295" s="4"/>
      <c r="W295" s="4"/>
      <c r="X295" s="4"/>
      <c r="Y295" s="4"/>
      <c r="Z295" s="3"/>
      <c r="AB295" s="4"/>
      <c r="AC295" s="4"/>
    </row>
    <row r="296" spans="5:29" ht="14.25" customHeight="1">
      <c r="E296" s="4"/>
      <c r="F296" s="4"/>
      <c r="J296" s="4"/>
      <c r="K296" s="5"/>
      <c r="N296" s="4"/>
      <c r="O296" s="5"/>
      <c r="P296" s="5"/>
      <c r="R296" s="4"/>
      <c r="W296" s="4"/>
      <c r="X296" s="4"/>
      <c r="Y296" s="4"/>
      <c r="Z296" s="3"/>
      <c r="AB296" s="4"/>
      <c r="AC296" s="4"/>
    </row>
    <row r="297" spans="5:29" ht="14.25" customHeight="1">
      <c r="E297" s="4"/>
      <c r="F297" s="4"/>
      <c r="J297" s="4"/>
      <c r="K297" s="5"/>
      <c r="N297" s="4"/>
      <c r="O297" s="5"/>
      <c r="P297" s="5"/>
      <c r="R297" s="4"/>
      <c r="W297" s="4"/>
      <c r="X297" s="4"/>
      <c r="Y297" s="4"/>
      <c r="Z297" s="3"/>
      <c r="AB297" s="4"/>
      <c r="AC297" s="4"/>
    </row>
    <row r="298" spans="5:29" ht="14.25" customHeight="1">
      <c r="E298" s="4"/>
      <c r="F298" s="4"/>
      <c r="J298" s="4"/>
      <c r="K298" s="5"/>
      <c r="N298" s="4"/>
      <c r="O298" s="5"/>
      <c r="P298" s="5"/>
      <c r="R298" s="4"/>
      <c r="W298" s="4"/>
      <c r="X298" s="4"/>
      <c r="Y298" s="4"/>
      <c r="Z298" s="3"/>
      <c r="AB298" s="4"/>
      <c r="AC298" s="4"/>
    </row>
    <row r="299" spans="5:29" ht="14.25" customHeight="1">
      <c r="E299" s="4"/>
      <c r="F299" s="4"/>
      <c r="J299" s="4"/>
      <c r="K299" s="5"/>
      <c r="N299" s="4"/>
      <c r="O299" s="5"/>
      <c r="P299" s="5"/>
      <c r="R299" s="4"/>
      <c r="W299" s="4"/>
      <c r="X299" s="4"/>
      <c r="Y299" s="4"/>
      <c r="Z299" s="3"/>
      <c r="AB299" s="4"/>
      <c r="AC299" s="4"/>
    </row>
    <row r="300" spans="5:29" ht="14.25" customHeight="1">
      <c r="E300" s="4"/>
      <c r="F300" s="4"/>
      <c r="J300" s="4"/>
      <c r="K300" s="5"/>
      <c r="N300" s="4"/>
      <c r="O300" s="5"/>
      <c r="P300" s="5"/>
      <c r="R300" s="4"/>
      <c r="W300" s="4"/>
      <c r="X300" s="4"/>
      <c r="Y300" s="4"/>
      <c r="Z300" s="3"/>
      <c r="AB300" s="4"/>
      <c r="AC300" s="4"/>
    </row>
    <row r="301" spans="5:29" ht="14.25" customHeight="1">
      <c r="E301" s="4"/>
      <c r="F301" s="4"/>
      <c r="J301" s="4"/>
      <c r="K301" s="5"/>
      <c r="N301" s="4"/>
      <c r="O301" s="5"/>
      <c r="P301" s="5"/>
      <c r="R301" s="4"/>
      <c r="W301" s="4"/>
      <c r="X301" s="4"/>
      <c r="Y301" s="4"/>
      <c r="Z301" s="3"/>
      <c r="AB301" s="4"/>
      <c r="AC301" s="4"/>
    </row>
    <row r="302" spans="5:29" ht="14.25" customHeight="1">
      <c r="E302" s="4"/>
      <c r="F302" s="4"/>
      <c r="J302" s="4"/>
      <c r="K302" s="5"/>
      <c r="N302" s="4"/>
      <c r="O302" s="5"/>
      <c r="P302" s="5"/>
      <c r="R302" s="4"/>
      <c r="W302" s="4"/>
      <c r="X302" s="4"/>
      <c r="Y302" s="4"/>
      <c r="Z302" s="3"/>
      <c r="AB302" s="4"/>
      <c r="AC302" s="4"/>
    </row>
    <row r="303" spans="5:29" ht="14.25" customHeight="1">
      <c r="E303" s="4"/>
      <c r="F303" s="4"/>
      <c r="J303" s="4"/>
      <c r="K303" s="5"/>
      <c r="N303" s="4"/>
      <c r="O303" s="5"/>
      <c r="P303" s="5"/>
      <c r="R303" s="4"/>
      <c r="W303" s="4"/>
      <c r="X303" s="4"/>
      <c r="Y303" s="4"/>
      <c r="Z303" s="3"/>
      <c r="AB303" s="4"/>
      <c r="AC303" s="4"/>
    </row>
    <row r="304" spans="5:29" ht="14.25" customHeight="1">
      <c r="E304" s="4"/>
      <c r="F304" s="4"/>
      <c r="J304" s="4"/>
      <c r="K304" s="5"/>
      <c r="N304" s="4"/>
      <c r="O304" s="5"/>
      <c r="P304" s="5"/>
      <c r="R304" s="4"/>
      <c r="W304" s="4"/>
      <c r="X304" s="4"/>
      <c r="Y304" s="4"/>
      <c r="Z304" s="3"/>
      <c r="AB304" s="4"/>
      <c r="AC304" s="4"/>
    </row>
    <row r="305" spans="5:29" ht="14.25" customHeight="1">
      <c r="E305" s="4"/>
      <c r="F305" s="4"/>
      <c r="J305" s="4"/>
      <c r="K305" s="5"/>
      <c r="N305" s="4"/>
      <c r="O305" s="5"/>
      <c r="P305" s="5"/>
      <c r="R305" s="4"/>
      <c r="W305" s="4"/>
      <c r="X305" s="4"/>
      <c r="Y305" s="4"/>
      <c r="Z305" s="3"/>
      <c r="AB305" s="4"/>
      <c r="AC305" s="4"/>
    </row>
    <row r="306" spans="5:29" ht="14.25" customHeight="1">
      <c r="E306" s="4"/>
      <c r="F306" s="4"/>
      <c r="J306" s="4"/>
      <c r="K306" s="5"/>
      <c r="N306" s="4"/>
      <c r="O306" s="5"/>
      <c r="P306" s="5"/>
      <c r="R306" s="4"/>
      <c r="W306" s="4"/>
      <c r="X306" s="4"/>
      <c r="Y306" s="4"/>
      <c r="Z306" s="3"/>
      <c r="AB306" s="4"/>
      <c r="AC306" s="4"/>
    </row>
    <row r="307" spans="5:29" ht="14.25" customHeight="1">
      <c r="E307" s="4"/>
      <c r="F307" s="4"/>
      <c r="J307" s="4"/>
      <c r="K307" s="5"/>
      <c r="N307" s="4"/>
      <c r="O307" s="5"/>
      <c r="P307" s="5"/>
      <c r="R307" s="4"/>
      <c r="W307" s="4"/>
      <c r="X307" s="4"/>
      <c r="Y307" s="4"/>
      <c r="Z307" s="3"/>
      <c r="AB307" s="4"/>
      <c r="AC307" s="4"/>
    </row>
    <row r="308" spans="5:29" ht="14.25" customHeight="1">
      <c r="E308" s="4"/>
      <c r="F308" s="4"/>
      <c r="J308" s="4"/>
      <c r="K308" s="5"/>
      <c r="N308" s="4"/>
      <c r="O308" s="5"/>
      <c r="P308" s="5"/>
      <c r="R308" s="4"/>
      <c r="W308" s="4"/>
      <c r="X308" s="4"/>
      <c r="Y308" s="4"/>
      <c r="Z308" s="3"/>
      <c r="AB308" s="4"/>
      <c r="AC308" s="4"/>
    </row>
    <row r="309" spans="5:29" ht="14.25" customHeight="1">
      <c r="E309" s="4"/>
      <c r="F309" s="4"/>
      <c r="J309" s="4"/>
      <c r="K309" s="5"/>
      <c r="N309" s="4"/>
      <c r="O309" s="5"/>
      <c r="P309" s="5"/>
      <c r="R309" s="4"/>
      <c r="W309" s="4"/>
      <c r="X309" s="4"/>
      <c r="Y309" s="4"/>
      <c r="Z309" s="3"/>
      <c r="AB309" s="4"/>
      <c r="AC309" s="4"/>
    </row>
    <row r="310" spans="5:29" ht="14.25" customHeight="1">
      <c r="E310" s="4"/>
      <c r="F310" s="4"/>
      <c r="J310" s="4"/>
      <c r="K310" s="5"/>
      <c r="N310" s="4"/>
      <c r="O310" s="5"/>
      <c r="P310" s="5"/>
      <c r="R310" s="4"/>
      <c r="W310" s="4"/>
      <c r="X310" s="4"/>
      <c r="Y310" s="4"/>
      <c r="Z310" s="3"/>
      <c r="AB310" s="4"/>
      <c r="AC310" s="4"/>
    </row>
    <row r="311" spans="5:29" ht="14.25" customHeight="1">
      <c r="E311" s="4"/>
      <c r="F311" s="4"/>
      <c r="J311" s="4"/>
      <c r="K311" s="5"/>
      <c r="N311" s="4"/>
      <c r="O311" s="5"/>
      <c r="P311" s="5"/>
      <c r="R311" s="4"/>
      <c r="W311" s="4"/>
      <c r="X311" s="4"/>
      <c r="Y311" s="4"/>
      <c r="Z311" s="3"/>
      <c r="AB311" s="4"/>
      <c r="AC311" s="4"/>
    </row>
    <row r="312" spans="5:29" ht="14.25" customHeight="1">
      <c r="E312" s="4"/>
      <c r="F312" s="4"/>
      <c r="J312" s="4"/>
      <c r="K312" s="5"/>
      <c r="N312" s="4"/>
      <c r="O312" s="5"/>
      <c r="P312" s="5"/>
      <c r="R312" s="4"/>
      <c r="W312" s="4"/>
      <c r="X312" s="4"/>
      <c r="Y312" s="4"/>
      <c r="Z312" s="3"/>
      <c r="AB312" s="4"/>
      <c r="AC312" s="4"/>
    </row>
    <row r="313" spans="5:29" ht="14.25" customHeight="1">
      <c r="E313" s="4"/>
      <c r="F313" s="4"/>
      <c r="J313" s="4"/>
      <c r="K313" s="5"/>
      <c r="N313" s="4"/>
      <c r="O313" s="5"/>
      <c r="P313" s="5"/>
      <c r="R313" s="4"/>
      <c r="W313" s="4"/>
      <c r="X313" s="4"/>
      <c r="Y313" s="4"/>
      <c r="Z313" s="3"/>
      <c r="AB313" s="4"/>
      <c r="AC313" s="4"/>
    </row>
    <row r="314" spans="5:29" ht="14.25" customHeight="1">
      <c r="E314" s="4"/>
      <c r="F314" s="4"/>
      <c r="J314" s="4"/>
      <c r="K314" s="5"/>
      <c r="N314" s="4"/>
      <c r="O314" s="5"/>
      <c r="P314" s="5"/>
      <c r="R314" s="4"/>
      <c r="W314" s="4"/>
      <c r="X314" s="4"/>
      <c r="Y314" s="4"/>
      <c r="Z314" s="3"/>
      <c r="AB314" s="4"/>
      <c r="AC314" s="4"/>
    </row>
    <row r="315" spans="5:29" ht="14.25" customHeight="1">
      <c r="E315" s="4"/>
      <c r="F315" s="4"/>
      <c r="J315" s="4"/>
      <c r="K315" s="5"/>
      <c r="N315" s="4"/>
      <c r="O315" s="5"/>
      <c r="P315" s="5"/>
      <c r="R315" s="4"/>
      <c r="W315" s="4"/>
      <c r="X315" s="4"/>
      <c r="Y315" s="4"/>
      <c r="Z315" s="3"/>
      <c r="AB315" s="4"/>
      <c r="AC315" s="4"/>
    </row>
    <row r="316" spans="5:29" ht="14.25" customHeight="1">
      <c r="E316" s="4"/>
      <c r="F316" s="4"/>
      <c r="J316" s="4"/>
      <c r="K316" s="5"/>
      <c r="N316" s="4"/>
      <c r="O316" s="5"/>
      <c r="P316" s="5"/>
      <c r="R316" s="4"/>
      <c r="W316" s="4"/>
      <c r="X316" s="4"/>
      <c r="Y316" s="4"/>
      <c r="Z316" s="3"/>
      <c r="AB316" s="4"/>
      <c r="AC316" s="4"/>
    </row>
    <row r="317" spans="5:29" ht="14.25" customHeight="1">
      <c r="E317" s="4"/>
      <c r="F317" s="4"/>
      <c r="J317" s="4"/>
      <c r="K317" s="5"/>
      <c r="N317" s="4"/>
      <c r="O317" s="5"/>
      <c r="P317" s="5"/>
      <c r="R317" s="4"/>
      <c r="W317" s="4"/>
      <c r="X317" s="4"/>
      <c r="Y317" s="4"/>
      <c r="Z317" s="3"/>
      <c r="AB317" s="4"/>
      <c r="AC317" s="4"/>
    </row>
    <row r="318" spans="5:29" ht="14.25" customHeight="1">
      <c r="E318" s="4"/>
      <c r="F318" s="4"/>
      <c r="J318" s="4"/>
      <c r="K318" s="5"/>
      <c r="N318" s="4"/>
      <c r="O318" s="5"/>
      <c r="P318" s="5"/>
      <c r="R318" s="4"/>
      <c r="W318" s="4"/>
      <c r="X318" s="4"/>
      <c r="Y318" s="4"/>
      <c r="Z318" s="3"/>
      <c r="AB318" s="4"/>
      <c r="AC318" s="4"/>
    </row>
    <row r="319" spans="5:29" ht="14.25" customHeight="1">
      <c r="E319" s="4"/>
      <c r="F319" s="4"/>
      <c r="J319" s="4"/>
      <c r="K319" s="5"/>
      <c r="N319" s="4"/>
      <c r="O319" s="5"/>
      <c r="P319" s="5"/>
      <c r="R319" s="4"/>
      <c r="W319" s="4"/>
      <c r="X319" s="4"/>
      <c r="Y319" s="4"/>
      <c r="Z319" s="3"/>
      <c r="AB319" s="4"/>
      <c r="AC319" s="4"/>
    </row>
    <row r="320" spans="5:29" ht="14.25" customHeight="1">
      <c r="E320" s="4"/>
      <c r="F320" s="4"/>
      <c r="J320" s="4"/>
      <c r="K320" s="5"/>
      <c r="N320" s="4"/>
      <c r="O320" s="5"/>
      <c r="P320" s="5"/>
      <c r="R320" s="4"/>
      <c r="W320" s="4"/>
      <c r="X320" s="4"/>
      <c r="Y320" s="4"/>
      <c r="Z320" s="3"/>
      <c r="AB320" s="4"/>
      <c r="AC320" s="4"/>
    </row>
    <row r="321" spans="5:29" ht="14.25" customHeight="1">
      <c r="E321" s="4"/>
      <c r="F321" s="4"/>
      <c r="J321" s="4"/>
      <c r="K321" s="5"/>
      <c r="N321" s="4"/>
      <c r="O321" s="5"/>
      <c r="P321" s="5"/>
      <c r="R321" s="4"/>
      <c r="W321" s="4"/>
      <c r="X321" s="4"/>
      <c r="Y321" s="4"/>
      <c r="Z321" s="3"/>
      <c r="AB321" s="4"/>
      <c r="AC321" s="4"/>
    </row>
    <row r="322" spans="5:29" ht="14.25" customHeight="1">
      <c r="E322" s="4"/>
      <c r="F322" s="4"/>
      <c r="J322" s="4"/>
      <c r="K322" s="5"/>
      <c r="N322" s="4"/>
      <c r="O322" s="5"/>
      <c r="P322" s="5"/>
      <c r="R322" s="4"/>
      <c r="W322" s="4"/>
      <c r="X322" s="4"/>
      <c r="Y322" s="4"/>
      <c r="Z322" s="3"/>
      <c r="AB322" s="4"/>
      <c r="AC322" s="4"/>
    </row>
    <row r="323" spans="5:29" ht="14.25" customHeight="1">
      <c r="E323" s="4"/>
      <c r="F323" s="4"/>
      <c r="J323" s="4"/>
      <c r="K323" s="5"/>
      <c r="N323" s="4"/>
      <c r="O323" s="5"/>
      <c r="P323" s="5"/>
      <c r="R323" s="4"/>
      <c r="W323" s="4"/>
      <c r="X323" s="4"/>
      <c r="Y323" s="4"/>
      <c r="Z323" s="3"/>
      <c r="AB323" s="4"/>
      <c r="AC323" s="4"/>
    </row>
    <row r="324" spans="5:29" ht="14.25" customHeight="1">
      <c r="E324" s="4"/>
      <c r="F324" s="4"/>
      <c r="J324" s="4"/>
      <c r="K324" s="5"/>
      <c r="N324" s="4"/>
      <c r="O324" s="5"/>
      <c r="P324" s="5"/>
      <c r="R324" s="4"/>
      <c r="W324" s="4"/>
      <c r="X324" s="4"/>
      <c r="Y324" s="4"/>
      <c r="Z324" s="3"/>
      <c r="AB324" s="4"/>
      <c r="AC324" s="4"/>
    </row>
    <row r="325" spans="5:29" ht="14.25" customHeight="1">
      <c r="E325" s="4"/>
      <c r="F325" s="4"/>
      <c r="J325" s="4"/>
      <c r="K325" s="5"/>
      <c r="N325" s="4"/>
      <c r="O325" s="5"/>
      <c r="P325" s="5"/>
      <c r="R325" s="4"/>
      <c r="W325" s="4"/>
      <c r="X325" s="4"/>
      <c r="Y325" s="4"/>
      <c r="Z325" s="3"/>
      <c r="AB325" s="4"/>
      <c r="AC325" s="4"/>
    </row>
    <row r="326" spans="5:29" ht="14.25" customHeight="1">
      <c r="E326" s="4"/>
      <c r="F326" s="4"/>
      <c r="J326" s="4"/>
      <c r="K326" s="5"/>
      <c r="N326" s="4"/>
      <c r="O326" s="5"/>
      <c r="P326" s="5"/>
      <c r="R326" s="4"/>
      <c r="W326" s="4"/>
      <c r="X326" s="4"/>
      <c r="Y326" s="4"/>
      <c r="Z326" s="3"/>
      <c r="AB326" s="4"/>
      <c r="AC326" s="4"/>
    </row>
    <row r="327" spans="5:29" ht="14.25" customHeight="1">
      <c r="E327" s="4"/>
      <c r="F327" s="4"/>
      <c r="J327" s="4"/>
      <c r="K327" s="5"/>
      <c r="N327" s="4"/>
      <c r="O327" s="5"/>
      <c r="P327" s="5"/>
      <c r="R327" s="4"/>
      <c r="W327" s="4"/>
      <c r="X327" s="4"/>
      <c r="Y327" s="4"/>
      <c r="Z327" s="3"/>
      <c r="AB327" s="4"/>
      <c r="AC327" s="4"/>
    </row>
    <row r="328" spans="5:29" ht="14.25" customHeight="1">
      <c r="E328" s="4"/>
      <c r="F328" s="4"/>
      <c r="J328" s="4"/>
      <c r="K328" s="5"/>
      <c r="N328" s="4"/>
      <c r="O328" s="5"/>
      <c r="P328" s="5"/>
      <c r="R328" s="4"/>
      <c r="W328" s="4"/>
      <c r="X328" s="4"/>
      <c r="Y328" s="4"/>
      <c r="Z328" s="3"/>
      <c r="AB328" s="4"/>
      <c r="AC328" s="4"/>
    </row>
    <row r="329" spans="5:29" ht="14.25" customHeight="1">
      <c r="E329" s="4"/>
      <c r="F329" s="4"/>
      <c r="J329" s="4"/>
      <c r="K329" s="5"/>
      <c r="N329" s="4"/>
      <c r="O329" s="5"/>
      <c r="P329" s="5"/>
      <c r="R329" s="4"/>
      <c r="W329" s="4"/>
      <c r="X329" s="4"/>
      <c r="Y329" s="4"/>
      <c r="Z329" s="3"/>
      <c r="AB329" s="4"/>
      <c r="AC329" s="4"/>
    </row>
    <row r="330" spans="5:29" ht="14.25" customHeight="1">
      <c r="E330" s="4"/>
      <c r="F330" s="4"/>
      <c r="J330" s="4"/>
      <c r="K330" s="5"/>
      <c r="N330" s="4"/>
      <c r="O330" s="5"/>
      <c r="P330" s="5"/>
      <c r="R330" s="4"/>
      <c r="W330" s="4"/>
      <c r="X330" s="4"/>
      <c r="Y330" s="4"/>
      <c r="Z330" s="3"/>
      <c r="AB330" s="4"/>
      <c r="AC330" s="4"/>
    </row>
    <row r="331" spans="5:29" ht="14.25" customHeight="1">
      <c r="E331" s="4"/>
      <c r="F331" s="4"/>
      <c r="J331" s="4"/>
      <c r="K331" s="5"/>
      <c r="N331" s="4"/>
      <c r="O331" s="5"/>
      <c r="P331" s="5"/>
      <c r="R331" s="4"/>
      <c r="W331" s="4"/>
      <c r="X331" s="4"/>
      <c r="Y331" s="4"/>
      <c r="Z331" s="3"/>
      <c r="AB331" s="4"/>
      <c r="AC331" s="4"/>
    </row>
    <row r="332" spans="5:29" ht="14.25" customHeight="1">
      <c r="E332" s="4"/>
      <c r="F332" s="4"/>
      <c r="J332" s="4"/>
      <c r="K332" s="5"/>
      <c r="N332" s="4"/>
      <c r="O332" s="5"/>
      <c r="P332" s="5"/>
      <c r="R332" s="4"/>
      <c r="W332" s="4"/>
      <c r="X332" s="4"/>
      <c r="Y332" s="4"/>
      <c r="Z332" s="3"/>
      <c r="AB332" s="4"/>
      <c r="AC332" s="4"/>
    </row>
    <row r="333" spans="5:29" ht="14.25" customHeight="1">
      <c r="E333" s="4"/>
      <c r="F333" s="4"/>
      <c r="J333" s="4"/>
      <c r="K333" s="5"/>
      <c r="N333" s="4"/>
      <c r="O333" s="5"/>
      <c r="P333" s="5"/>
      <c r="R333" s="4"/>
      <c r="W333" s="4"/>
      <c r="X333" s="4"/>
      <c r="Y333" s="4"/>
      <c r="Z333" s="3"/>
      <c r="AB333" s="4"/>
      <c r="AC333" s="4"/>
    </row>
    <row r="334" spans="5:29" ht="14.25" customHeight="1">
      <c r="E334" s="4"/>
      <c r="F334" s="4"/>
      <c r="J334" s="4"/>
      <c r="K334" s="5"/>
      <c r="N334" s="4"/>
      <c r="O334" s="5"/>
      <c r="P334" s="5"/>
      <c r="R334" s="4"/>
      <c r="W334" s="4"/>
      <c r="X334" s="4"/>
      <c r="Y334" s="4"/>
      <c r="Z334" s="3"/>
      <c r="AB334" s="4"/>
      <c r="AC334" s="4"/>
    </row>
    <row r="335" spans="5:29" ht="14.25" customHeight="1">
      <c r="E335" s="4"/>
      <c r="F335" s="4"/>
      <c r="J335" s="4"/>
      <c r="K335" s="5"/>
      <c r="N335" s="4"/>
      <c r="O335" s="5"/>
      <c r="P335" s="5"/>
      <c r="R335" s="4"/>
      <c r="W335" s="4"/>
      <c r="X335" s="4"/>
      <c r="Y335" s="4"/>
      <c r="Z335" s="3"/>
      <c r="AB335" s="4"/>
      <c r="AC335" s="4"/>
    </row>
    <row r="336" spans="5:29" ht="14.25" customHeight="1">
      <c r="E336" s="4"/>
      <c r="F336" s="4"/>
      <c r="J336" s="4"/>
      <c r="K336" s="5"/>
      <c r="N336" s="4"/>
      <c r="O336" s="5"/>
      <c r="P336" s="5"/>
      <c r="R336" s="4"/>
      <c r="W336" s="4"/>
      <c r="X336" s="4"/>
      <c r="Y336" s="4"/>
      <c r="Z336" s="3"/>
      <c r="AB336" s="4"/>
      <c r="AC336" s="4"/>
    </row>
    <row r="337" spans="5:29" ht="14.25" customHeight="1">
      <c r="E337" s="4"/>
      <c r="F337" s="4"/>
      <c r="J337" s="4"/>
      <c r="K337" s="5"/>
      <c r="N337" s="4"/>
      <c r="O337" s="5"/>
      <c r="P337" s="5"/>
      <c r="R337" s="4"/>
      <c r="W337" s="4"/>
      <c r="X337" s="4"/>
      <c r="Y337" s="4"/>
      <c r="Z337" s="3"/>
      <c r="AB337" s="4"/>
      <c r="AC337" s="4"/>
    </row>
    <row r="338" spans="5:29" ht="14.25" customHeight="1">
      <c r="E338" s="4"/>
      <c r="F338" s="4"/>
      <c r="J338" s="4"/>
      <c r="K338" s="5"/>
      <c r="N338" s="4"/>
      <c r="O338" s="5"/>
      <c r="P338" s="5"/>
      <c r="R338" s="4"/>
      <c r="W338" s="4"/>
      <c r="X338" s="4"/>
      <c r="Y338" s="4"/>
      <c r="Z338" s="3"/>
      <c r="AB338" s="4"/>
      <c r="AC338" s="4"/>
    </row>
    <row r="339" spans="5:29" ht="14.25" customHeight="1">
      <c r="E339" s="4"/>
      <c r="F339" s="4"/>
      <c r="J339" s="4"/>
      <c r="K339" s="5"/>
      <c r="N339" s="4"/>
      <c r="O339" s="5"/>
      <c r="P339" s="5"/>
      <c r="R339" s="4"/>
      <c r="W339" s="4"/>
      <c r="X339" s="4"/>
      <c r="Y339" s="4"/>
      <c r="Z339" s="3"/>
      <c r="AB339" s="4"/>
      <c r="AC339" s="4"/>
    </row>
    <row r="340" spans="5:29" ht="14.25" customHeight="1">
      <c r="E340" s="4"/>
      <c r="F340" s="4"/>
      <c r="J340" s="4"/>
      <c r="K340" s="5"/>
      <c r="N340" s="4"/>
      <c r="O340" s="5"/>
      <c r="P340" s="5"/>
      <c r="R340" s="4"/>
      <c r="W340" s="4"/>
      <c r="X340" s="4"/>
      <c r="Y340" s="4"/>
      <c r="Z340" s="3"/>
      <c r="AB340" s="4"/>
      <c r="AC340" s="4"/>
    </row>
    <row r="341" spans="5:29" ht="14.25" customHeight="1">
      <c r="E341" s="4"/>
      <c r="F341" s="4"/>
      <c r="J341" s="4"/>
      <c r="K341" s="5"/>
      <c r="N341" s="4"/>
      <c r="O341" s="5"/>
      <c r="P341" s="5"/>
      <c r="R341" s="4"/>
      <c r="W341" s="4"/>
      <c r="X341" s="4"/>
      <c r="Y341" s="4"/>
      <c r="Z341" s="3"/>
      <c r="AB341" s="4"/>
      <c r="AC341" s="4"/>
    </row>
    <row r="342" spans="5:29" ht="14.25" customHeight="1">
      <c r="E342" s="4"/>
      <c r="F342" s="4"/>
      <c r="J342" s="4"/>
      <c r="K342" s="5"/>
      <c r="N342" s="4"/>
      <c r="O342" s="5"/>
      <c r="P342" s="5"/>
      <c r="R342" s="4"/>
      <c r="W342" s="4"/>
      <c r="X342" s="4"/>
      <c r="Y342" s="4"/>
      <c r="Z342" s="3"/>
      <c r="AB342" s="4"/>
      <c r="AC342" s="4"/>
    </row>
    <row r="343" spans="5:29" ht="14.25" customHeight="1">
      <c r="E343" s="4"/>
      <c r="F343" s="4"/>
      <c r="J343" s="4"/>
      <c r="K343" s="5"/>
      <c r="N343" s="4"/>
      <c r="O343" s="5"/>
      <c r="P343" s="5"/>
      <c r="R343" s="4"/>
      <c r="W343" s="4"/>
      <c r="X343" s="4"/>
      <c r="Y343" s="4"/>
      <c r="Z343" s="3"/>
      <c r="AB343" s="4"/>
      <c r="AC343" s="4"/>
    </row>
    <row r="344" spans="5:29" ht="14.25" customHeight="1">
      <c r="E344" s="4"/>
      <c r="F344" s="4"/>
      <c r="J344" s="4"/>
      <c r="K344" s="5"/>
      <c r="N344" s="4"/>
      <c r="O344" s="5"/>
      <c r="P344" s="5"/>
      <c r="R344" s="4"/>
      <c r="W344" s="4"/>
      <c r="X344" s="4"/>
      <c r="Y344" s="4"/>
      <c r="Z344" s="3"/>
      <c r="AB344" s="4"/>
      <c r="AC344" s="4"/>
    </row>
    <row r="345" spans="5:29" ht="14.25" customHeight="1">
      <c r="E345" s="4"/>
      <c r="F345" s="4"/>
      <c r="J345" s="4"/>
      <c r="K345" s="5"/>
      <c r="N345" s="4"/>
      <c r="O345" s="5"/>
      <c r="P345" s="5"/>
      <c r="R345" s="4"/>
      <c r="W345" s="4"/>
      <c r="X345" s="4"/>
      <c r="Y345" s="4"/>
      <c r="Z345" s="3"/>
      <c r="AB345" s="4"/>
      <c r="AC345" s="4"/>
    </row>
    <row r="346" spans="5:29" ht="14.25" customHeight="1">
      <c r="E346" s="4"/>
      <c r="F346" s="4"/>
      <c r="J346" s="4"/>
      <c r="K346" s="5"/>
      <c r="N346" s="4"/>
      <c r="O346" s="5"/>
      <c r="P346" s="5"/>
      <c r="R346" s="4"/>
      <c r="W346" s="4"/>
      <c r="X346" s="4"/>
      <c r="Y346" s="4"/>
      <c r="Z346" s="3"/>
      <c r="AB346" s="4"/>
      <c r="AC346" s="4"/>
    </row>
    <row r="347" spans="5:29" ht="14.25" customHeight="1">
      <c r="E347" s="4"/>
      <c r="F347" s="4"/>
      <c r="J347" s="4"/>
      <c r="K347" s="5"/>
      <c r="N347" s="4"/>
      <c r="O347" s="5"/>
      <c r="P347" s="5"/>
      <c r="R347" s="4"/>
      <c r="W347" s="4"/>
      <c r="X347" s="4"/>
      <c r="Y347" s="4"/>
      <c r="Z347" s="3"/>
      <c r="AB347" s="4"/>
      <c r="AC347" s="4"/>
    </row>
    <row r="348" spans="5:29" ht="14.25" customHeight="1">
      <c r="E348" s="4"/>
      <c r="F348" s="4"/>
      <c r="J348" s="4"/>
      <c r="K348" s="5"/>
      <c r="N348" s="4"/>
      <c r="O348" s="5"/>
      <c r="P348" s="5"/>
      <c r="R348" s="4"/>
      <c r="W348" s="4"/>
      <c r="X348" s="4"/>
      <c r="Y348" s="4"/>
      <c r="Z348" s="3"/>
      <c r="AB348" s="4"/>
      <c r="AC348" s="4"/>
    </row>
    <row r="349" spans="5:29" ht="14.25" customHeight="1">
      <c r="E349" s="4"/>
      <c r="F349" s="4"/>
      <c r="J349" s="4"/>
      <c r="K349" s="5"/>
      <c r="N349" s="4"/>
      <c r="O349" s="5"/>
      <c r="P349" s="5"/>
      <c r="R349" s="4"/>
      <c r="W349" s="4"/>
      <c r="X349" s="4"/>
      <c r="Y349" s="4"/>
      <c r="Z349" s="3"/>
      <c r="AB349" s="4"/>
      <c r="AC349" s="4"/>
    </row>
    <row r="350" spans="5:29" ht="14.25" customHeight="1">
      <c r="E350" s="4"/>
      <c r="F350" s="4"/>
      <c r="J350" s="4"/>
      <c r="K350" s="5"/>
      <c r="N350" s="4"/>
      <c r="O350" s="5"/>
      <c r="P350" s="5"/>
      <c r="R350" s="4"/>
      <c r="W350" s="4"/>
      <c r="X350" s="4"/>
      <c r="Y350" s="4"/>
      <c r="Z350" s="3"/>
      <c r="AB350" s="4"/>
      <c r="AC350" s="4"/>
    </row>
    <row r="351" spans="5:29" ht="14.25" customHeight="1">
      <c r="E351" s="4"/>
      <c r="F351" s="4"/>
      <c r="J351" s="4"/>
      <c r="K351" s="5"/>
      <c r="N351" s="4"/>
      <c r="O351" s="5"/>
      <c r="P351" s="5"/>
      <c r="R351" s="4"/>
      <c r="W351" s="4"/>
      <c r="X351" s="4"/>
      <c r="Y351" s="4"/>
      <c r="Z351" s="3"/>
      <c r="AB351" s="4"/>
      <c r="AC351" s="4"/>
    </row>
    <row r="352" spans="5:29" ht="14.25" customHeight="1">
      <c r="E352" s="4"/>
      <c r="F352" s="4"/>
      <c r="J352" s="4"/>
      <c r="K352" s="5"/>
      <c r="N352" s="4"/>
      <c r="O352" s="5"/>
      <c r="P352" s="5"/>
      <c r="R352" s="4"/>
      <c r="W352" s="4"/>
      <c r="X352" s="4"/>
      <c r="Y352" s="4"/>
      <c r="Z352" s="3"/>
      <c r="AB352" s="4"/>
      <c r="AC352" s="4"/>
    </row>
    <row r="353" spans="5:29" ht="14.25" customHeight="1">
      <c r="E353" s="4"/>
      <c r="F353" s="4"/>
      <c r="J353" s="4"/>
      <c r="K353" s="5"/>
      <c r="N353" s="4"/>
      <c r="O353" s="5"/>
      <c r="P353" s="5"/>
      <c r="R353" s="4"/>
      <c r="W353" s="4"/>
      <c r="X353" s="4"/>
      <c r="Y353" s="4"/>
      <c r="Z353" s="3"/>
      <c r="AB353" s="4"/>
      <c r="AC353" s="4"/>
    </row>
    <row r="354" spans="5:29" ht="14.25" customHeight="1">
      <c r="E354" s="4"/>
      <c r="F354" s="4"/>
      <c r="J354" s="4"/>
      <c r="K354" s="5"/>
      <c r="N354" s="4"/>
      <c r="O354" s="5"/>
      <c r="P354" s="5"/>
      <c r="R354" s="4"/>
      <c r="W354" s="4"/>
      <c r="X354" s="4"/>
      <c r="Y354" s="4"/>
      <c r="Z354" s="3"/>
      <c r="AB354" s="4"/>
      <c r="AC354" s="4"/>
    </row>
    <row r="355" spans="5:29" ht="14.25" customHeight="1">
      <c r="E355" s="4"/>
      <c r="F355" s="4"/>
      <c r="J355" s="4"/>
      <c r="K355" s="5"/>
      <c r="N355" s="4"/>
      <c r="O355" s="5"/>
      <c r="P355" s="5"/>
      <c r="R355" s="4"/>
      <c r="W355" s="4"/>
      <c r="X355" s="4"/>
      <c r="Y355" s="4"/>
      <c r="Z355" s="3"/>
      <c r="AB355" s="4"/>
      <c r="AC355" s="4"/>
    </row>
    <row r="356" spans="5:29" ht="14.25" customHeight="1">
      <c r="E356" s="4"/>
      <c r="F356" s="4"/>
      <c r="J356" s="4"/>
      <c r="K356" s="5"/>
      <c r="N356" s="4"/>
      <c r="O356" s="5"/>
      <c r="P356" s="5"/>
      <c r="R356" s="4"/>
      <c r="W356" s="4"/>
      <c r="X356" s="4"/>
      <c r="Y356" s="4"/>
      <c r="Z356" s="3"/>
      <c r="AB356" s="4"/>
      <c r="AC356" s="4"/>
    </row>
    <row r="357" spans="5:29" ht="14.25" customHeight="1">
      <c r="E357" s="4"/>
      <c r="F357" s="4"/>
      <c r="J357" s="4"/>
      <c r="K357" s="5"/>
      <c r="N357" s="4"/>
      <c r="O357" s="5"/>
      <c r="P357" s="5"/>
      <c r="R357" s="4"/>
      <c r="W357" s="4"/>
      <c r="X357" s="4"/>
      <c r="Y357" s="4"/>
      <c r="Z357" s="3"/>
      <c r="AB357" s="4"/>
      <c r="AC357" s="4"/>
    </row>
    <row r="358" spans="5:29" ht="14.25" customHeight="1">
      <c r="E358" s="4"/>
      <c r="F358" s="4"/>
      <c r="J358" s="4"/>
      <c r="K358" s="5"/>
      <c r="N358" s="4"/>
      <c r="O358" s="5"/>
      <c r="P358" s="5"/>
      <c r="R358" s="4"/>
      <c r="W358" s="4"/>
      <c r="X358" s="4"/>
      <c r="Y358" s="4"/>
      <c r="Z358" s="3"/>
      <c r="AB358" s="4"/>
      <c r="AC358" s="4"/>
    </row>
    <row r="359" spans="5:29" ht="14.25" customHeight="1">
      <c r="E359" s="4"/>
      <c r="F359" s="4"/>
      <c r="J359" s="4"/>
      <c r="K359" s="5"/>
      <c r="N359" s="4"/>
      <c r="O359" s="5"/>
      <c r="P359" s="5"/>
      <c r="R359" s="4"/>
      <c r="W359" s="4"/>
      <c r="X359" s="4"/>
      <c r="Y359" s="4"/>
      <c r="Z359" s="3"/>
      <c r="AB359" s="4"/>
      <c r="AC359" s="4"/>
    </row>
    <row r="360" spans="5:29" ht="14.25" customHeight="1">
      <c r="E360" s="4"/>
      <c r="F360" s="4"/>
      <c r="J360" s="4"/>
      <c r="K360" s="5"/>
      <c r="N360" s="4"/>
      <c r="O360" s="5"/>
      <c r="P360" s="5"/>
      <c r="R360" s="4"/>
      <c r="W360" s="4"/>
      <c r="X360" s="4"/>
      <c r="Y360" s="4"/>
      <c r="Z360" s="3"/>
      <c r="AB360" s="4"/>
      <c r="AC360" s="4"/>
    </row>
    <row r="361" spans="5:29" ht="14.25" customHeight="1">
      <c r="E361" s="4"/>
      <c r="F361" s="4"/>
      <c r="J361" s="4"/>
      <c r="K361" s="5"/>
      <c r="N361" s="4"/>
      <c r="O361" s="5"/>
      <c r="P361" s="5"/>
      <c r="R361" s="4"/>
      <c r="W361" s="4"/>
      <c r="X361" s="4"/>
      <c r="Y361" s="4"/>
      <c r="Z361" s="3"/>
      <c r="AB361" s="4"/>
      <c r="AC361" s="4"/>
    </row>
    <row r="362" spans="5:29" ht="14.25" customHeight="1">
      <c r="E362" s="4"/>
      <c r="F362" s="4"/>
      <c r="J362" s="4"/>
      <c r="K362" s="5"/>
      <c r="N362" s="4"/>
      <c r="O362" s="5"/>
      <c r="P362" s="5"/>
      <c r="R362" s="4"/>
      <c r="W362" s="4"/>
      <c r="X362" s="4"/>
      <c r="Y362" s="4"/>
      <c r="Z362" s="3"/>
      <c r="AB362" s="4"/>
      <c r="AC362" s="4"/>
    </row>
    <row r="363" spans="5:29" ht="14.25" customHeight="1">
      <c r="E363" s="4"/>
      <c r="F363" s="4"/>
      <c r="J363" s="4"/>
      <c r="K363" s="5"/>
      <c r="N363" s="4"/>
      <c r="O363" s="5"/>
      <c r="P363" s="5"/>
      <c r="R363" s="4"/>
      <c r="W363" s="4"/>
      <c r="X363" s="4"/>
      <c r="Y363" s="4"/>
      <c r="Z363" s="3"/>
      <c r="AB363" s="4"/>
      <c r="AC363" s="4"/>
    </row>
    <row r="364" spans="5:29" ht="14.25" customHeight="1">
      <c r="E364" s="4"/>
      <c r="F364" s="4"/>
      <c r="J364" s="4"/>
      <c r="K364" s="5"/>
      <c r="N364" s="4"/>
      <c r="O364" s="5"/>
      <c r="P364" s="5"/>
      <c r="R364" s="4"/>
      <c r="W364" s="4"/>
      <c r="X364" s="4"/>
      <c r="Y364" s="4"/>
      <c r="Z364" s="3"/>
      <c r="AB364" s="4"/>
      <c r="AC364" s="4"/>
    </row>
    <row r="365" spans="5:29" ht="14.25" customHeight="1">
      <c r="E365" s="4"/>
      <c r="F365" s="4"/>
      <c r="J365" s="4"/>
      <c r="K365" s="5"/>
      <c r="N365" s="4"/>
      <c r="O365" s="5"/>
      <c r="P365" s="5"/>
      <c r="R365" s="4"/>
      <c r="W365" s="4"/>
      <c r="X365" s="4"/>
      <c r="Y365" s="4"/>
      <c r="Z365" s="3"/>
      <c r="AB365" s="4"/>
      <c r="AC365" s="4"/>
    </row>
    <row r="366" spans="5:29" ht="14.25" customHeight="1">
      <c r="E366" s="4"/>
      <c r="F366" s="4"/>
      <c r="J366" s="4"/>
      <c r="K366" s="5"/>
      <c r="N366" s="4"/>
      <c r="O366" s="5"/>
      <c r="P366" s="5"/>
      <c r="R366" s="4"/>
      <c r="W366" s="4"/>
      <c r="X366" s="4"/>
      <c r="Y366" s="4"/>
      <c r="Z366" s="3"/>
      <c r="AB366" s="4"/>
      <c r="AC366" s="4"/>
    </row>
    <row r="367" spans="5:29" ht="14.25" customHeight="1">
      <c r="E367" s="4"/>
      <c r="F367" s="4"/>
      <c r="J367" s="4"/>
      <c r="K367" s="5"/>
      <c r="N367" s="4"/>
      <c r="O367" s="5"/>
      <c r="P367" s="5"/>
      <c r="R367" s="4"/>
      <c r="W367" s="4"/>
      <c r="X367" s="4"/>
      <c r="Y367" s="4"/>
      <c r="Z367" s="3"/>
      <c r="AB367" s="4"/>
      <c r="AC367" s="4"/>
    </row>
    <row r="368" spans="5:29" ht="14.25" customHeight="1">
      <c r="E368" s="4"/>
      <c r="F368" s="4"/>
      <c r="J368" s="4"/>
      <c r="K368" s="5"/>
      <c r="N368" s="4"/>
      <c r="O368" s="5"/>
      <c r="P368" s="5"/>
      <c r="R368" s="4"/>
      <c r="W368" s="4"/>
      <c r="X368" s="4"/>
      <c r="Y368" s="4"/>
      <c r="Z368" s="3"/>
      <c r="AB368" s="4"/>
      <c r="AC368" s="4"/>
    </row>
    <row r="369" spans="5:29" ht="14.25" customHeight="1">
      <c r="E369" s="4"/>
      <c r="F369" s="4"/>
      <c r="J369" s="4"/>
      <c r="K369" s="5"/>
      <c r="N369" s="4"/>
      <c r="O369" s="5"/>
      <c r="P369" s="5"/>
      <c r="R369" s="4"/>
      <c r="W369" s="4"/>
      <c r="X369" s="4"/>
      <c r="Y369" s="4"/>
      <c r="Z369" s="3"/>
      <c r="AB369" s="4"/>
      <c r="AC369" s="4"/>
    </row>
    <row r="370" spans="5:29" ht="14.25" customHeight="1">
      <c r="E370" s="4"/>
      <c r="F370" s="4"/>
      <c r="J370" s="4"/>
      <c r="K370" s="5"/>
      <c r="N370" s="4"/>
      <c r="O370" s="5"/>
      <c r="P370" s="5"/>
      <c r="R370" s="4"/>
      <c r="W370" s="4"/>
      <c r="X370" s="4"/>
      <c r="Y370" s="4"/>
      <c r="Z370" s="3"/>
      <c r="AB370" s="4"/>
      <c r="AC370" s="4"/>
    </row>
    <row r="371" spans="5:29" ht="14.25" customHeight="1">
      <c r="E371" s="4"/>
      <c r="F371" s="4"/>
      <c r="J371" s="4"/>
      <c r="K371" s="5"/>
      <c r="N371" s="4"/>
      <c r="O371" s="5"/>
      <c r="P371" s="5"/>
      <c r="R371" s="4"/>
      <c r="W371" s="4"/>
      <c r="X371" s="4"/>
      <c r="Y371" s="4"/>
      <c r="Z371" s="3"/>
      <c r="AB371" s="4"/>
      <c r="AC371" s="4"/>
    </row>
    <row r="372" spans="5:29" ht="14.25" customHeight="1">
      <c r="E372" s="4"/>
      <c r="F372" s="4"/>
      <c r="J372" s="4"/>
      <c r="K372" s="5"/>
      <c r="N372" s="4"/>
      <c r="O372" s="5"/>
      <c r="P372" s="5"/>
      <c r="R372" s="4"/>
      <c r="W372" s="4"/>
      <c r="X372" s="4"/>
      <c r="Y372" s="4"/>
      <c r="Z372" s="3"/>
      <c r="AB372" s="4"/>
      <c r="AC372" s="4"/>
    </row>
    <row r="373" spans="5:29" ht="14.25" customHeight="1">
      <c r="E373" s="4"/>
      <c r="F373" s="4"/>
      <c r="J373" s="4"/>
      <c r="K373" s="5"/>
      <c r="N373" s="4"/>
      <c r="O373" s="5"/>
      <c r="P373" s="5"/>
      <c r="R373" s="4"/>
      <c r="W373" s="4"/>
      <c r="X373" s="4"/>
      <c r="Y373" s="4"/>
      <c r="Z373" s="3"/>
      <c r="AB373" s="4"/>
      <c r="AC373" s="4"/>
    </row>
    <row r="374" spans="5:29" ht="14.25" customHeight="1">
      <c r="E374" s="4"/>
      <c r="F374" s="4"/>
      <c r="J374" s="4"/>
      <c r="K374" s="5"/>
      <c r="N374" s="4"/>
      <c r="O374" s="5"/>
      <c r="P374" s="5"/>
      <c r="R374" s="4"/>
      <c r="W374" s="4"/>
      <c r="X374" s="4"/>
      <c r="Y374" s="4"/>
      <c r="Z374" s="3"/>
      <c r="AB374" s="4"/>
      <c r="AC374" s="4"/>
    </row>
    <row r="375" spans="5:29" ht="14.25" customHeight="1">
      <c r="E375" s="4"/>
      <c r="F375" s="4"/>
      <c r="J375" s="4"/>
      <c r="K375" s="5"/>
      <c r="N375" s="4"/>
      <c r="O375" s="5"/>
      <c r="P375" s="5"/>
      <c r="R375" s="4"/>
      <c r="W375" s="4"/>
      <c r="X375" s="4"/>
      <c r="Y375" s="4"/>
      <c r="Z375" s="3"/>
      <c r="AB375" s="4"/>
      <c r="AC375" s="4"/>
    </row>
    <row r="376" spans="5:29" ht="14.25" customHeight="1">
      <c r="E376" s="4"/>
      <c r="F376" s="4"/>
      <c r="J376" s="4"/>
      <c r="K376" s="5"/>
      <c r="N376" s="4"/>
      <c r="O376" s="5"/>
      <c r="P376" s="5"/>
      <c r="R376" s="4"/>
      <c r="W376" s="4"/>
      <c r="X376" s="4"/>
      <c r="Y376" s="4"/>
      <c r="Z376" s="3"/>
      <c r="AB376" s="4"/>
      <c r="AC376" s="4"/>
    </row>
    <row r="377" spans="5:29" ht="14.25" customHeight="1">
      <c r="E377" s="4"/>
      <c r="F377" s="4"/>
      <c r="J377" s="4"/>
      <c r="K377" s="5"/>
      <c r="N377" s="4"/>
      <c r="O377" s="5"/>
      <c r="P377" s="5"/>
      <c r="R377" s="4"/>
      <c r="W377" s="4"/>
      <c r="X377" s="4"/>
      <c r="Y377" s="4"/>
      <c r="Z377" s="3"/>
      <c r="AB377" s="4"/>
      <c r="AC377" s="4"/>
    </row>
    <row r="378" spans="5:29" ht="14.25" customHeight="1">
      <c r="E378" s="4"/>
      <c r="F378" s="4"/>
      <c r="J378" s="4"/>
      <c r="K378" s="5"/>
      <c r="N378" s="4"/>
      <c r="O378" s="5"/>
      <c r="P378" s="5"/>
      <c r="R378" s="4"/>
      <c r="W378" s="4"/>
      <c r="X378" s="4"/>
      <c r="Y378" s="4"/>
      <c r="Z378" s="3"/>
      <c r="AB378" s="4"/>
      <c r="AC378" s="4"/>
    </row>
    <row r="379" spans="5:29" ht="14.25" customHeight="1">
      <c r="E379" s="4"/>
      <c r="F379" s="4"/>
      <c r="J379" s="4"/>
      <c r="K379" s="5"/>
      <c r="N379" s="4"/>
      <c r="O379" s="5"/>
      <c r="P379" s="5"/>
      <c r="R379" s="4"/>
      <c r="W379" s="4"/>
      <c r="X379" s="4"/>
      <c r="Y379" s="4"/>
      <c r="Z379" s="3"/>
      <c r="AB379" s="4"/>
      <c r="AC379" s="4"/>
    </row>
    <row r="380" spans="5:29" ht="14.25" customHeight="1">
      <c r="E380" s="4"/>
      <c r="F380" s="4"/>
      <c r="J380" s="4"/>
      <c r="K380" s="5"/>
      <c r="N380" s="4"/>
      <c r="O380" s="5"/>
      <c r="P380" s="5"/>
      <c r="R380" s="4"/>
      <c r="W380" s="4"/>
      <c r="X380" s="4"/>
      <c r="Y380" s="4"/>
      <c r="Z380" s="3"/>
      <c r="AB380" s="4"/>
      <c r="AC380" s="4"/>
    </row>
    <row r="381" spans="5:29" ht="14.25" customHeight="1">
      <c r="E381" s="4"/>
      <c r="F381" s="4"/>
      <c r="J381" s="4"/>
      <c r="K381" s="5"/>
      <c r="N381" s="4"/>
      <c r="O381" s="5"/>
      <c r="P381" s="5"/>
      <c r="R381" s="4"/>
      <c r="W381" s="4"/>
      <c r="X381" s="4"/>
      <c r="Y381" s="4"/>
      <c r="Z381" s="3"/>
      <c r="AB381" s="4"/>
      <c r="AC381" s="4"/>
    </row>
    <row r="382" spans="5:29" ht="14.25" customHeight="1">
      <c r="E382" s="4"/>
      <c r="F382" s="4"/>
      <c r="J382" s="4"/>
      <c r="K382" s="5"/>
      <c r="N382" s="4"/>
      <c r="O382" s="5"/>
      <c r="P382" s="5"/>
      <c r="R382" s="4"/>
      <c r="W382" s="4"/>
      <c r="X382" s="4"/>
      <c r="Y382" s="4"/>
      <c r="Z382" s="3"/>
      <c r="AB382" s="4"/>
      <c r="AC382" s="4"/>
    </row>
    <row r="383" spans="5:29" ht="14.25" customHeight="1">
      <c r="E383" s="4"/>
      <c r="F383" s="4"/>
      <c r="J383" s="4"/>
      <c r="K383" s="5"/>
      <c r="N383" s="4"/>
      <c r="O383" s="5"/>
      <c r="P383" s="5"/>
      <c r="R383" s="4"/>
      <c r="W383" s="4"/>
      <c r="X383" s="4"/>
      <c r="Y383" s="4"/>
      <c r="Z383" s="3"/>
      <c r="AB383" s="4"/>
      <c r="AC383" s="4"/>
    </row>
    <row r="384" spans="5:29" ht="14.25" customHeight="1">
      <c r="E384" s="4"/>
      <c r="F384" s="4"/>
      <c r="J384" s="4"/>
      <c r="K384" s="5"/>
      <c r="N384" s="4"/>
      <c r="O384" s="5"/>
      <c r="P384" s="5"/>
      <c r="R384" s="4"/>
      <c r="W384" s="4"/>
      <c r="X384" s="4"/>
      <c r="Y384" s="4"/>
      <c r="Z384" s="3"/>
      <c r="AB384" s="4"/>
      <c r="AC384" s="4"/>
    </row>
    <row r="385" spans="5:29" ht="14.25" customHeight="1">
      <c r="E385" s="4"/>
      <c r="F385" s="4"/>
      <c r="J385" s="4"/>
      <c r="K385" s="5"/>
      <c r="N385" s="4"/>
      <c r="O385" s="5"/>
      <c r="P385" s="5"/>
      <c r="R385" s="4"/>
      <c r="W385" s="4"/>
      <c r="X385" s="4"/>
      <c r="Y385" s="4"/>
      <c r="Z385" s="3"/>
      <c r="AB385" s="4"/>
      <c r="AC385" s="4"/>
    </row>
    <row r="386" spans="5:29" ht="14.25" customHeight="1">
      <c r="E386" s="4"/>
      <c r="F386" s="4"/>
      <c r="J386" s="4"/>
      <c r="K386" s="5"/>
      <c r="N386" s="4"/>
      <c r="O386" s="5"/>
      <c r="P386" s="5"/>
      <c r="R386" s="4"/>
      <c r="W386" s="4"/>
      <c r="X386" s="4"/>
      <c r="Y386" s="4"/>
      <c r="Z386" s="3"/>
      <c r="AB386" s="4"/>
      <c r="AC386" s="4"/>
    </row>
    <row r="387" spans="5:29" ht="14.25" customHeight="1">
      <c r="E387" s="4"/>
      <c r="F387" s="4"/>
      <c r="J387" s="4"/>
      <c r="K387" s="5"/>
      <c r="N387" s="4"/>
      <c r="O387" s="5"/>
      <c r="P387" s="5"/>
      <c r="R387" s="4"/>
      <c r="W387" s="4"/>
      <c r="X387" s="4"/>
      <c r="Y387" s="4"/>
      <c r="Z387" s="3"/>
      <c r="AB387" s="4"/>
      <c r="AC387" s="4"/>
    </row>
    <row r="388" spans="5:29" ht="14.25" customHeight="1">
      <c r="E388" s="4"/>
      <c r="F388" s="4"/>
      <c r="J388" s="4"/>
      <c r="K388" s="5"/>
      <c r="N388" s="4"/>
      <c r="O388" s="5"/>
      <c r="P388" s="5"/>
      <c r="R388" s="4"/>
      <c r="W388" s="4"/>
      <c r="X388" s="4"/>
      <c r="Y388" s="4"/>
      <c r="Z388" s="3"/>
      <c r="AB388" s="4"/>
      <c r="AC388" s="4"/>
    </row>
    <row r="389" spans="5:29" ht="14.25" customHeight="1">
      <c r="E389" s="4"/>
      <c r="F389" s="4"/>
      <c r="J389" s="4"/>
      <c r="K389" s="5"/>
      <c r="N389" s="4"/>
      <c r="O389" s="5"/>
      <c r="P389" s="5"/>
      <c r="R389" s="4"/>
      <c r="W389" s="4"/>
      <c r="X389" s="4"/>
      <c r="Y389" s="4"/>
      <c r="Z389" s="3"/>
      <c r="AB389" s="4"/>
      <c r="AC389" s="4"/>
    </row>
    <row r="390" spans="5:29" ht="14.25" customHeight="1">
      <c r="E390" s="4"/>
      <c r="F390" s="4"/>
      <c r="J390" s="4"/>
      <c r="K390" s="5"/>
      <c r="N390" s="4"/>
      <c r="O390" s="5"/>
      <c r="P390" s="5"/>
      <c r="R390" s="4"/>
      <c r="W390" s="4"/>
      <c r="X390" s="4"/>
      <c r="Y390" s="4"/>
      <c r="Z390" s="3"/>
      <c r="AB390" s="4"/>
      <c r="AC390" s="4"/>
    </row>
    <row r="391" spans="5:29" ht="14.25" customHeight="1">
      <c r="E391" s="4"/>
      <c r="F391" s="4"/>
      <c r="J391" s="4"/>
      <c r="K391" s="5"/>
      <c r="N391" s="4"/>
      <c r="O391" s="5"/>
      <c r="P391" s="5"/>
      <c r="R391" s="4"/>
      <c r="W391" s="4"/>
      <c r="X391" s="4"/>
      <c r="Y391" s="4"/>
      <c r="Z391" s="3"/>
      <c r="AB391" s="4"/>
      <c r="AC391" s="4"/>
    </row>
    <row r="392" spans="5:29" ht="14.25" customHeight="1">
      <c r="E392" s="4"/>
      <c r="F392" s="4"/>
      <c r="J392" s="4"/>
      <c r="K392" s="5"/>
      <c r="N392" s="4"/>
      <c r="O392" s="5"/>
      <c r="P392" s="5"/>
      <c r="R392" s="4"/>
      <c r="W392" s="4"/>
      <c r="X392" s="4"/>
      <c r="Y392" s="4"/>
      <c r="Z392" s="3"/>
      <c r="AB392" s="4"/>
      <c r="AC392" s="4"/>
    </row>
    <row r="393" spans="5:29" ht="14.25" customHeight="1">
      <c r="E393" s="4"/>
      <c r="F393" s="4"/>
      <c r="J393" s="4"/>
      <c r="K393" s="5"/>
      <c r="N393" s="4"/>
      <c r="O393" s="5"/>
      <c r="P393" s="5"/>
      <c r="R393" s="4"/>
      <c r="W393" s="4"/>
      <c r="X393" s="4"/>
      <c r="Y393" s="4"/>
      <c r="Z393" s="3"/>
      <c r="AB393" s="4"/>
      <c r="AC393" s="4"/>
    </row>
    <row r="394" spans="5:29" ht="14.25" customHeight="1">
      <c r="E394" s="4"/>
      <c r="F394" s="4"/>
      <c r="J394" s="4"/>
      <c r="K394" s="5"/>
      <c r="N394" s="4"/>
      <c r="O394" s="5"/>
      <c r="P394" s="5"/>
      <c r="R394" s="4"/>
      <c r="W394" s="4"/>
      <c r="X394" s="4"/>
      <c r="Y394" s="4"/>
      <c r="Z394" s="3"/>
      <c r="AB394" s="4"/>
      <c r="AC394" s="4"/>
    </row>
    <row r="395" spans="5:29" ht="14.25" customHeight="1">
      <c r="E395" s="4"/>
      <c r="F395" s="4"/>
      <c r="J395" s="4"/>
      <c r="K395" s="5"/>
      <c r="N395" s="4"/>
      <c r="O395" s="5"/>
      <c r="P395" s="5"/>
      <c r="R395" s="4"/>
      <c r="W395" s="4"/>
      <c r="X395" s="4"/>
      <c r="Y395" s="4"/>
      <c r="Z395" s="3"/>
      <c r="AB395" s="4"/>
      <c r="AC395" s="4"/>
    </row>
    <row r="396" spans="5:29" ht="14.25" customHeight="1">
      <c r="E396" s="4"/>
      <c r="F396" s="4"/>
      <c r="J396" s="4"/>
      <c r="K396" s="5"/>
      <c r="N396" s="4"/>
      <c r="O396" s="5"/>
      <c r="P396" s="5"/>
      <c r="R396" s="4"/>
      <c r="W396" s="4"/>
      <c r="X396" s="4"/>
      <c r="Y396" s="4"/>
      <c r="Z396" s="3"/>
      <c r="AB396" s="4"/>
      <c r="AC396" s="4"/>
    </row>
    <row r="397" spans="5:29" ht="14.25" customHeight="1">
      <c r="E397" s="4"/>
      <c r="F397" s="4"/>
      <c r="J397" s="4"/>
      <c r="K397" s="5"/>
      <c r="N397" s="4"/>
      <c r="O397" s="5"/>
      <c r="P397" s="5"/>
      <c r="R397" s="4"/>
      <c r="W397" s="4"/>
      <c r="X397" s="4"/>
      <c r="Y397" s="4"/>
      <c r="Z397" s="3"/>
      <c r="AB397" s="4"/>
      <c r="AC397" s="4"/>
    </row>
    <row r="398" spans="5:29" ht="14.25" customHeight="1">
      <c r="E398" s="4"/>
      <c r="F398" s="4"/>
      <c r="J398" s="4"/>
      <c r="K398" s="5"/>
      <c r="N398" s="4"/>
      <c r="O398" s="5"/>
      <c r="P398" s="5"/>
      <c r="R398" s="4"/>
      <c r="W398" s="4"/>
      <c r="X398" s="4"/>
      <c r="Y398" s="4"/>
      <c r="Z398" s="3"/>
      <c r="AB398" s="4"/>
      <c r="AC398" s="4"/>
    </row>
    <row r="399" spans="5:29" ht="14.25" customHeight="1">
      <c r="E399" s="4"/>
      <c r="F399" s="4"/>
      <c r="J399" s="4"/>
      <c r="K399" s="5"/>
      <c r="N399" s="4"/>
      <c r="O399" s="5"/>
      <c r="P399" s="5"/>
      <c r="R399" s="4"/>
      <c r="W399" s="4"/>
      <c r="X399" s="4"/>
      <c r="Y399" s="4"/>
      <c r="Z399" s="3"/>
      <c r="AB399" s="4"/>
      <c r="AC399" s="4"/>
    </row>
    <row r="400" spans="5:29" ht="14.25" customHeight="1">
      <c r="E400" s="4"/>
      <c r="F400" s="4"/>
      <c r="J400" s="4"/>
      <c r="K400" s="5"/>
      <c r="N400" s="4"/>
      <c r="O400" s="5"/>
      <c r="P400" s="5"/>
      <c r="R400" s="4"/>
      <c r="W400" s="4"/>
      <c r="X400" s="4"/>
      <c r="Y400" s="4"/>
      <c r="Z400" s="3"/>
      <c r="AB400" s="4"/>
      <c r="AC400" s="4"/>
    </row>
    <row r="401" spans="5:29" ht="14.25" customHeight="1">
      <c r="E401" s="4"/>
      <c r="F401" s="4"/>
      <c r="J401" s="4"/>
      <c r="K401" s="5"/>
      <c r="N401" s="4"/>
      <c r="O401" s="5"/>
      <c r="P401" s="5"/>
      <c r="R401" s="4"/>
      <c r="W401" s="4"/>
      <c r="X401" s="4"/>
      <c r="Y401" s="4"/>
      <c r="Z401" s="3"/>
      <c r="AB401" s="4"/>
      <c r="AC401" s="4"/>
    </row>
    <row r="402" spans="5:29" ht="14.25" customHeight="1">
      <c r="E402" s="4"/>
      <c r="F402" s="4"/>
      <c r="J402" s="4"/>
      <c r="K402" s="5"/>
      <c r="N402" s="4"/>
      <c r="O402" s="5"/>
      <c r="P402" s="5"/>
      <c r="R402" s="4"/>
      <c r="W402" s="4"/>
      <c r="X402" s="4"/>
      <c r="Y402" s="4"/>
      <c r="Z402" s="3"/>
      <c r="AB402" s="4"/>
      <c r="AC402" s="4"/>
    </row>
    <row r="403" spans="5:29" ht="14.25" customHeight="1">
      <c r="E403" s="4"/>
      <c r="F403" s="4"/>
      <c r="J403" s="4"/>
      <c r="K403" s="5"/>
      <c r="N403" s="4"/>
      <c r="O403" s="5"/>
      <c r="P403" s="5"/>
      <c r="R403" s="4"/>
      <c r="W403" s="4"/>
      <c r="X403" s="4"/>
      <c r="Y403" s="4"/>
      <c r="Z403" s="3"/>
      <c r="AB403" s="4"/>
      <c r="AC403" s="4"/>
    </row>
    <row r="404" spans="5:29" ht="14.25" customHeight="1">
      <c r="E404" s="4"/>
      <c r="F404" s="4"/>
      <c r="J404" s="4"/>
      <c r="K404" s="5"/>
      <c r="N404" s="4"/>
      <c r="O404" s="5"/>
      <c r="P404" s="5"/>
      <c r="R404" s="4"/>
      <c r="W404" s="4"/>
      <c r="X404" s="4"/>
      <c r="Y404" s="4"/>
      <c r="Z404" s="3"/>
      <c r="AB404" s="4"/>
      <c r="AC404" s="4"/>
    </row>
    <row r="405" spans="5:29" ht="14.25" customHeight="1">
      <c r="E405" s="4"/>
      <c r="F405" s="4"/>
      <c r="J405" s="4"/>
      <c r="K405" s="5"/>
      <c r="N405" s="4"/>
      <c r="O405" s="5"/>
      <c r="P405" s="5"/>
      <c r="R405" s="4"/>
      <c r="W405" s="4"/>
      <c r="X405" s="4"/>
      <c r="Y405" s="4"/>
      <c r="Z405" s="3"/>
      <c r="AB405" s="4"/>
      <c r="AC405" s="4"/>
    </row>
    <row r="406" spans="5:29" ht="14.25" customHeight="1">
      <c r="E406" s="4"/>
      <c r="F406" s="4"/>
      <c r="J406" s="4"/>
      <c r="K406" s="5"/>
      <c r="N406" s="4"/>
      <c r="O406" s="5"/>
      <c r="P406" s="5"/>
      <c r="R406" s="4"/>
      <c r="W406" s="4"/>
      <c r="X406" s="4"/>
      <c r="Y406" s="4"/>
      <c r="Z406" s="3"/>
      <c r="AB406" s="4"/>
      <c r="AC406" s="4"/>
    </row>
    <row r="407" spans="5:29" ht="14.25" customHeight="1">
      <c r="E407" s="4"/>
      <c r="F407" s="4"/>
      <c r="J407" s="4"/>
      <c r="K407" s="5"/>
      <c r="N407" s="4"/>
      <c r="O407" s="5"/>
      <c r="P407" s="5"/>
      <c r="R407" s="4"/>
      <c r="W407" s="4"/>
      <c r="X407" s="4"/>
      <c r="Y407" s="4"/>
      <c r="Z407" s="3"/>
      <c r="AB407" s="4"/>
      <c r="AC407" s="4"/>
    </row>
    <row r="408" spans="5:29" ht="14.25" customHeight="1">
      <c r="E408" s="4"/>
      <c r="F408" s="4"/>
      <c r="J408" s="4"/>
      <c r="K408" s="5"/>
      <c r="N408" s="4"/>
      <c r="O408" s="5"/>
      <c r="P408" s="5"/>
      <c r="R408" s="4"/>
      <c r="W408" s="4"/>
      <c r="X408" s="4"/>
      <c r="Y408" s="4"/>
      <c r="Z408" s="3"/>
      <c r="AB408" s="4"/>
      <c r="AC408" s="4"/>
    </row>
    <row r="409" spans="5:29" ht="14.25" customHeight="1">
      <c r="E409" s="4"/>
      <c r="F409" s="4"/>
      <c r="J409" s="4"/>
      <c r="K409" s="5"/>
      <c r="N409" s="4"/>
      <c r="O409" s="5"/>
      <c r="P409" s="5"/>
      <c r="R409" s="4"/>
      <c r="W409" s="4"/>
      <c r="X409" s="4"/>
      <c r="Y409" s="4"/>
      <c r="Z409" s="3"/>
      <c r="AB409" s="4"/>
      <c r="AC409" s="4"/>
    </row>
    <row r="410" spans="5:29" ht="14.25" customHeight="1">
      <c r="E410" s="4"/>
      <c r="F410" s="4"/>
      <c r="J410" s="4"/>
      <c r="K410" s="5"/>
      <c r="N410" s="4"/>
      <c r="O410" s="5"/>
      <c r="P410" s="5"/>
      <c r="R410" s="4"/>
      <c r="W410" s="4"/>
      <c r="X410" s="4"/>
      <c r="Y410" s="4"/>
      <c r="Z410" s="3"/>
      <c r="AB410" s="4"/>
      <c r="AC410" s="4"/>
    </row>
    <row r="411" spans="5:29" ht="14.25" customHeight="1">
      <c r="E411" s="4"/>
      <c r="F411" s="4"/>
      <c r="J411" s="4"/>
      <c r="K411" s="5"/>
      <c r="N411" s="4"/>
      <c r="O411" s="5"/>
      <c r="P411" s="5"/>
      <c r="R411" s="4"/>
      <c r="W411" s="4"/>
      <c r="X411" s="4"/>
      <c r="Y411" s="4"/>
      <c r="Z411" s="3"/>
      <c r="AB411" s="4"/>
      <c r="AC411" s="4"/>
    </row>
    <row r="412" spans="5:29" ht="14.25" customHeight="1">
      <c r="E412" s="4"/>
      <c r="F412" s="4"/>
      <c r="J412" s="4"/>
      <c r="K412" s="5"/>
      <c r="N412" s="4"/>
      <c r="O412" s="5"/>
      <c r="P412" s="5"/>
      <c r="R412" s="4"/>
      <c r="W412" s="4"/>
      <c r="X412" s="4"/>
      <c r="Y412" s="4"/>
      <c r="Z412" s="3"/>
      <c r="AB412" s="4"/>
      <c r="AC412" s="4"/>
    </row>
    <row r="413" spans="5:29" ht="14.25" customHeight="1">
      <c r="E413" s="4"/>
      <c r="F413" s="4"/>
      <c r="J413" s="4"/>
      <c r="K413" s="5"/>
      <c r="N413" s="4"/>
      <c r="O413" s="5"/>
      <c r="P413" s="5"/>
      <c r="R413" s="4"/>
      <c r="W413" s="4"/>
      <c r="X413" s="4"/>
      <c r="Y413" s="4"/>
      <c r="Z413" s="3"/>
      <c r="AB413" s="4"/>
      <c r="AC413" s="4"/>
    </row>
    <row r="414" spans="5:29" ht="14.25" customHeight="1">
      <c r="E414" s="4"/>
      <c r="F414" s="4"/>
      <c r="J414" s="4"/>
      <c r="K414" s="5"/>
      <c r="N414" s="4"/>
      <c r="O414" s="5"/>
      <c r="P414" s="5"/>
      <c r="R414" s="4"/>
      <c r="W414" s="4"/>
      <c r="X414" s="4"/>
      <c r="Y414" s="4"/>
      <c r="Z414" s="3"/>
      <c r="AB414" s="4"/>
      <c r="AC414" s="4"/>
    </row>
    <row r="415" spans="5:29" ht="14.25" customHeight="1">
      <c r="E415" s="4"/>
      <c r="F415" s="4"/>
      <c r="J415" s="4"/>
      <c r="K415" s="5"/>
      <c r="N415" s="4"/>
      <c r="O415" s="5"/>
      <c r="P415" s="5"/>
      <c r="R415" s="4"/>
      <c r="W415" s="4"/>
      <c r="X415" s="4"/>
      <c r="Y415" s="4"/>
      <c r="Z415" s="3"/>
      <c r="AB415" s="4"/>
      <c r="AC415" s="4"/>
    </row>
    <row r="416" spans="5:29" ht="14.25" customHeight="1">
      <c r="E416" s="4"/>
      <c r="F416" s="4"/>
      <c r="J416" s="4"/>
      <c r="K416" s="5"/>
      <c r="N416" s="4"/>
      <c r="O416" s="5"/>
      <c r="P416" s="5"/>
      <c r="R416" s="4"/>
      <c r="W416" s="4"/>
      <c r="X416" s="4"/>
      <c r="Y416" s="4"/>
      <c r="Z416" s="3"/>
      <c r="AB416" s="4"/>
      <c r="AC416" s="4"/>
    </row>
    <row r="417" spans="5:29" ht="14.25" customHeight="1">
      <c r="E417" s="4"/>
      <c r="F417" s="4"/>
      <c r="J417" s="4"/>
      <c r="K417" s="5"/>
      <c r="N417" s="4"/>
      <c r="O417" s="5"/>
      <c r="P417" s="5"/>
      <c r="R417" s="4"/>
      <c r="W417" s="4"/>
      <c r="X417" s="4"/>
      <c r="Y417" s="4"/>
      <c r="Z417" s="3"/>
      <c r="AB417" s="4"/>
      <c r="AC417" s="4"/>
    </row>
    <row r="418" spans="5:29" ht="14.25" customHeight="1">
      <c r="E418" s="4"/>
      <c r="F418" s="4"/>
      <c r="J418" s="4"/>
      <c r="K418" s="5"/>
      <c r="N418" s="4"/>
      <c r="O418" s="5"/>
      <c r="P418" s="5"/>
      <c r="R418" s="4"/>
      <c r="W418" s="4"/>
      <c r="X418" s="4"/>
      <c r="Y418" s="4"/>
      <c r="Z418" s="3"/>
      <c r="AB418" s="4"/>
      <c r="AC418" s="4"/>
    </row>
    <row r="419" spans="5:29" ht="14.25" customHeight="1">
      <c r="E419" s="4"/>
      <c r="F419" s="4"/>
      <c r="J419" s="4"/>
      <c r="K419" s="5"/>
      <c r="N419" s="4"/>
      <c r="O419" s="5"/>
      <c r="P419" s="5"/>
      <c r="R419" s="4"/>
      <c r="W419" s="4"/>
      <c r="X419" s="4"/>
      <c r="Y419" s="4"/>
      <c r="Z419" s="3"/>
      <c r="AB419" s="4"/>
      <c r="AC419" s="4"/>
    </row>
    <row r="420" spans="5:29" ht="14.25" customHeight="1">
      <c r="E420" s="4"/>
      <c r="F420" s="4"/>
      <c r="J420" s="4"/>
      <c r="K420" s="5"/>
      <c r="N420" s="4"/>
      <c r="O420" s="5"/>
      <c r="P420" s="5"/>
      <c r="R420" s="4"/>
      <c r="W420" s="4"/>
      <c r="X420" s="4"/>
      <c r="Y420" s="4"/>
      <c r="Z420" s="3"/>
      <c r="AB420" s="4"/>
      <c r="AC420" s="4"/>
    </row>
    <row r="421" spans="5:29" ht="14.25" customHeight="1">
      <c r="E421" s="4"/>
      <c r="F421" s="4"/>
      <c r="J421" s="4"/>
      <c r="K421" s="5"/>
      <c r="N421" s="4"/>
      <c r="O421" s="5"/>
      <c r="P421" s="5"/>
      <c r="R421" s="4"/>
      <c r="W421" s="4"/>
      <c r="X421" s="4"/>
      <c r="Y421" s="4"/>
      <c r="Z421" s="3"/>
      <c r="AB421" s="4"/>
      <c r="AC421" s="4"/>
    </row>
    <row r="422" spans="5:29" ht="14.25" customHeight="1">
      <c r="E422" s="4"/>
      <c r="F422" s="4"/>
      <c r="J422" s="4"/>
      <c r="K422" s="5"/>
      <c r="N422" s="4"/>
      <c r="O422" s="5"/>
      <c r="P422" s="5"/>
      <c r="R422" s="4"/>
      <c r="W422" s="4"/>
      <c r="X422" s="4"/>
      <c r="Y422" s="4"/>
      <c r="Z422" s="3"/>
      <c r="AB422" s="4"/>
      <c r="AC422" s="4"/>
    </row>
    <row r="423" spans="5:29" ht="14.25" customHeight="1">
      <c r="E423" s="4"/>
      <c r="F423" s="4"/>
      <c r="J423" s="4"/>
      <c r="K423" s="5"/>
      <c r="N423" s="4"/>
      <c r="O423" s="5"/>
      <c r="P423" s="5"/>
      <c r="R423" s="4"/>
      <c r="W423" s="4"/>
      <c r="X423" s="4"/>
      <c r="Y423" s="4"/>
      <c r="Z423" s="3"/>
      <c r="AB423" s="4"/>
      <c r="AC423" s="4"/>
    </row>
    <row r="424" spans="5:29" ht="14.25" customHeight="1">
      <c r="E424" s="4"/>
      <c r="F424" s="4"/>
      <c r="J424" s="4"/>
      <c r="K424" s="5"/>
      <c r="N424" s="4"/>
      <c r="O424" s="5"/>
      <c r="P424" s="5"/>
      <c r="R424" s="4"/>
      <c r="W424" s="4"/>
      <c r="X424" s="4"/>
      <c r="Y424" s="4"/>
      <c r="Z424" s="3"/>
      <c r="AB424" s="4"/>
      <c r="AC424" s="4"/>
    </row>
    <row r="425" spans="5:29" ht="14.25" customHeight="1">
      <c r="E425" s="4"/>
      <c r="F425" s="4"/>
      <c r="J425" s="4"/>
      <c r="K425" s="5"/>
      <c r="N425" s="4"/>
      <c r="O425" s="5"/>
      <c r="P425" s="5"/>
      <c r="R425" s="4"/>
      <c r="W425" s="4"/>
      <c r="X425" s="4"/>
      <c r="Y425" s="4"/>
      <c r="Z425" s="3"/>
      <c r="AB425" s="4"/>
      <c r="AC425" s="4"/>
    </row>
    <row r="426" spans="5:29" ht="14.25" customHeight="1">
      <c r="E426" s="4"/>
      <c r="F426" s="4"/>
      <c r="J426" s="4"/>
      <c r="K426" s="5"/>
      <c r="N426" s="4"/>
      <c r="O426" s="5"/>
      <c r="P426" s="5"/>
      <c r="R426" s="4"/>
      <c r="W426" s="4"/>
      <c r="X426" s="4"/>
      <c r="Y426" s="4"/>
      <c r="Z426" s="3"/>
      <c r="AB426" s="4"/>
      <c r="AC426" s="4"/>
    </row>
    <row r="427" spans="5:29" ht="14.25" customHeight="1">
      <c r="E427" s="4"/>
      <c r="F427" s="4"/>
      <c r="J427" s="4"/>
      <c r="K427" s="5"/>
      <c r="N427" s="4"/>
      <c r="O427" s="5"/>
      <c r="P427" s="5"/>
      <c r="R427" s="4"/>
      <c r="W427" s="4"/>
      <c r="X427" s="4"/>
      <c r="Y427" s="4"/>
      <c r="Z427" s="3"/>
      <c r="AB427" s="4"/>
      <c r="AC427" s="4"/>
    </row>
    <row r="428" spans="5:29" ht="14.25" customHeight="1">
      <c r="E428" s="4"/>
      <c r="F428" s="4"/>
      <c r="J428" s="4"/>
      <c r="K428" s="5"/>
      <c r="N428" s="4"/>
      <c r="O428" s="5"/>
      <c r="P428" s="5"/>
      <c r="R428" s="4"/>
      <c r="W428" s="4"/>
      <c r="X428" s="4"/>
      <c r="Y428" s="4"/>
      <c r="Z428" s="3"/>
      <c r="AB428" s="4"/>
      <c r="AC428" s="4"/>
    </row>
    <row r="429" spans="5:29" ht="14.25" customHeight="1">
      <c r="E429" s="4"/>
      <c r="F429" s="4"/>
      <c r="J429" s="4"/>
      <c r="K429" s="5"/>
      <c r="N429" s="4"/>
      <c r="O429" s="5"/>
      <c r="P429" s="5"/>
      <c r="R429" s="4"/>
      <c r="W429" s="4"/>
      <c r="X429" s="4"/>
      <c r="Y429" s="4"/>
      <c r="Z429" s="3"/>
      <c r="AB429" s="4"/>
      <c r="AC429" s="4"/>
    </row>
    <row r="430" spans="5:29" ht="14.25" customHeight="1">
      <c r="E430" s="4"/>
      <c r="F430" s="4"/>
      <c r="J430" s="4"/>
      <c r="K430" s="5"/>
      <c r="N430" s="4"/>
      <c r="O430" s="5"/>
      <c r="P430" s="5"/>
      <c r="R430" s="4"/>
      <c r="W430" s="4"/>
      <c r="X430" s="4"/>
      <c r="Y430" s="4"/>
      <c r="Z430" s="3"/>
      <c r="AB430" s="4"/>
      <c r="AC430" s="4"/>
    </row>
    <row r="431" spans="5:29" ht="14.25" customHeight="1">
      <c r="E431" s="4"/>
      <c r="F431" s="4"/>
      <c r="J431" s="4"/>
      <c r="K431" s="5"/>
      <c r="N431" s="4"/>
      <c r="O431" s="5"/>
      <c r="P431" s="5"/>
      <c r="R431" s="4"/>
      <c r="W431" s="4"/>
      <c r="X431" s="4"/>
      <c r="Y431" s="4"/>
      <c r="Z431" s="3"/>
      <c r="AB431" s="4"/>
      <c r="AC431" s="4"/>
    </row>
    <row r="432" spans="5:29" ht="14.25" customHeight="1">
      <c r="E432" s="4"/>
      <c r="F432" s="4"/>
      <c r="J432" s="4"/>
      <c r="K432" s="5"/>
      <c r="N432" s="4"/>
      <c r="O432" s="5"/>
      <c r="P432" s="5"/>
      <c r="R432" s="4"/>
      <c r="W432" s="4"/>
      <c r="X432" s="4"/>
      <c r="Y432" s="4"/>
      <c r="Z432" s="3"/>
      <c r="AB432" s="4"/>
      <c r="AC432" s="4"/>
    </row>
    <row r="433" spans="5:29" ht="14.25" customHeight="1">
      <c r="E433" s="4"/>
      <c r="F433" s="4"/>
      <c r="J433" s="4"/>
      <c r="K433" s="5"/>
      <c r="N433" s="4"/>
      <c r="O433" s="5"/>
      <c r="P433" s="5"/>
      <c r="R433" s="4"/>
      <c r="W433" s="4"/>
      <c r="X433" s="4"/>
      <c r="Y433" s="4"/>
      <c r="Z433" s="3"/>
      <c r="AB433" s="4"/>
      <c r="AC433" s="4"/>
    </row>
    <row r="434" spans="5:29" ht="14.25" customHeight="1">
      <c r="E434" s="4"/>
      <c r="F434" s="4"/>
      <c r="J434" s="4"/>
      <c r="K434" s="5"/>
      <c r="N434" s="4"/>
      <c r="O434" s="5"/>
      <c r="P434" s="5"/>
      <c r="R434" s="4"/>
      <c r="W434" s="4"/>
      <c r="X434" s="4"/>
      <c r="Y434" s="4"/>
      <c r="Z434" s="3"/>
      <c r="AB434" s="4"/>
      <c r="AC434" s="4"/>
    </row>
    <row r="435" spans="5:29" ht="14.25" customHeight="1">
      <c r="E435" s="4"/>
      <c r="F435" s="4"/>
      <c r="J435" s="4"/>
      <c r="K435" s="5"/>
      <c r="N435" s="4"/>
      <c r="O435" s="5"/>
      <c r="P435" s="5"/>
      <c r="R435" s="4"/>
      <c r="W435" s="4"/>
      <c r="X435" s="4"/>
      <c r="Y435" s="4"/>
      <c r="Z435" s="3"/>
      <c r="AB435" s="4"/>
      <c r="AC435" s="4"/>
    </row>
    <row r="436" spans="5:29" ht="14.25" customHeight="1">
      <c r="E436" s="4"/>
      <c r="F436" s="4"/>
      <c r="J436" s="4"/>
      <c r="K436" s="5"/>
      <c r="N436" s="4"/>
      <c r="O436" s="5"/>
      <c r="P436" s="5"/>
      <c r="R436" s="4"/>
      <c r="W436" s="4"/>
      <c r="X436" s="4"/>
      <c r="Y436" s="4"/>
      <c r="Z436" s="3"/>
      <c r="AB436" s="4"/>
      <c r="AC436" s="4"/>
    </row>
    <row r="437" spans="5:29" ht="14.25" customHeight="1">
      <c r="E437" s="4"/>
      <c r="F437" s="4"/>
      <c r="J437" s="4"/>
      <c r="K437" s="5"/>
      <c r="N437" s="4"/>
      <c r="O437" s="5"/>
      <c r="P437" s="5"/>
      <c r="R437" s="4"/>
      <c r="W437" s="4"/>
      <c r="X437" s="4"/>
      <c r="Y437" s="4"/>
      <c r="Z437" s="3"/>
      <c r="AB437" s="4"/>
      <c r="AC437" s="4"/>
    </row>
    <row r="438" spans="5:29" ht="14.25" customHeight="1">
      <c r="E438" s="4"/>
      <c r="F438" s="4"/>
      <c r="J438" s="4"/>
      <c r="K438" s="5"/>
      <c r="N438" s="4"/>
      <c r="O438" s="5"/>
      <c r="P438" s="5"/>
      <c r="R438" s="4"/>
      <c r="W438" s="4"/>
      <c r="X438" s="4"/>
      <c r="Y438" s="4"/>
      <c r="Z438" s="3"/>
      <c r="AB438" s="4"/>
      <c r="AC438" s="4"/>
    </row>
    <row r="439" spans="5:29" ht="14.25" customHeight="1">
      <c r="E439" s="4"/>
      <c r="F439" s="4"/>
      <c r="J439" s="4"/>
      <c r="K439" s="5"/>
      <c r="N439" s="4"/>
      <c r="O439" s="5"/>
      <c r="P439" s="5"/>
      <c r="R439" s="4"/>
      <c r="W439" s="4"/>
      <c r="X439" s="4"/>
      <c r="Y439" s="4"/>
      <c r="Z439" s="3"/>
      <c r="AB439" s="4"/>
      <c r="AC439" s="4"/>
    </row>
    <row r="440" spans="5:29" ht="14.25" customHeight="1">
      <c r="E440" s="4"/>
      <c r="F440" s="4"/>
      <c r="J440" s="4"/>
      <c r="K440" s="5"/>
      <c r="N440" s="4"/>
      <c r="O440" s="5"/>
      <c r="P440" s="5"/>
      <c r="R440" s="4"/>
      <c r="W440" s="4"/>
      <c r="X440" s="4"/>
      <c r="Y440" s="4"/>
      <c r="Z440" s="3"/>
      <c r="AB440" s="4"/>
      <c r="AC440" s="4"/>
    </row>
    <row r="441" spans="5:29" ht="14.25" customHeight="1">
      <c r="E441" s="4"/>
      <c r="F441" s="4"/>
      <c r="J441" s="4"/>
      <c r="K441" s="5"/>
      <c r="N441" s="4"/>
      <c r="O441" s="5"/>
      <c r="P441" s="5"/>
      <c r="R441" s="4"/>
      <c r="W441" s="4"/>
      <c r="X441" s="4"/>
      <c r="Y441" s="4"/>
      <c r="Z441" s="3"/>
      <c r="AB441" s="4"/>
      <c r="AC441" s="4"/>
    </row>
    <row r="442" spans="5:29" ht="14.25" customHeight="1">
      <c r="E442" s="4"/>
      <c r="F442" s="4"/>
      <c r="J442" s="4"/>
      <c r="K442" s="5"/>
      <c r="N442" s="4"/>
      <c r="O442" s="5"/>
      <c r="P442" s="5"/>
      <c r="R442" s="4"/>
      <c r="W442" s="4"/>
      <c r="X442" s="4"/>
      <c r="Y442" s="4"/>
      <c r="Z442" s="3"/>
      <c r="AB442" s="4"/>
      <c r="AC442" s="4"/>
    </row>
    <row r="443" spans="5:29" ht="14.25" customHeight="1">
      <c r="E443" s="4"/>
      <c r="F443" s="4"/>
      <c r="J443" s="4"/>
      <c r="K443" s="5"/>
      <c r="N443" s="4"/>
      <c r="O443" s="5"/>
      <c r="P443" s="5"/>
      <c r="R443" s="4"/>
      <c r="W443" s="4"/>
      <c r="X443" s="4"/>
      <c r="Y443" s="4"/>
      <c r="Z443" s="3"/>
      <c r="AB443" s="4"/>
      <c r="AC443" s="4"/>
    </row>
    <row r="444" spans="5:29" ht="14.25" customHeight="1">
      <c r="E444" s="4"/>
      <c r="F444" s="4"/>
      <c r="J444" s="4"/>
      <c r="K444" s="5"/>
      <c r="N444" s="4"/>
      <c r="O444" s="5"/>
      <c r="P444" s="5"/>
      <c r="R444" s="4"/>
      <c r="W444" s="4"/>
      <c r="X444" s="4"/>
      <c r="Y444" s="4"/>
      <c r="Z444" s="3"/>
      <c r="AB444" s="4"/>
      <c r="AC444" s="4"/>
    </row>
    <row r="445" spans="5:29" ht="14.25" customHeight="1">
      <c r="E445" s="4"/>
      <c r="F445" s="4"/>
      <c r="J445" s="4"/>
      <c r="K445" s="5"/>
      <c r="N445" s="4"/>
      <c r="O445" s="5"/>
      <c r="P445" s="5"/>
      <c r="R445" s="4"/>
      <c r="W445" s="4"/>
      <c r="X445" s="4"/>
      <c r="Y445" s="4"/>
      <c r="Z445" s="3"/>
      <c r="AB445" s="4"/>
      <c r="AC445" s="4"/>
    </row>
    <row r="446" spans="5:29" ht="14.25" customHeight="1">
      <c r="E446" s="4"/>
      <c r="F446" s="4"/>
      <c r="J446" s="4"/>
      <c r="K446" s="5"/>
      <c r="N446" s="4"/>
      <c r="O446" s="5"/>
      <c r="P446" s="5"/>
      <c r="R446" s="4"/>
      <c r="W446" s="4"/>
      <c r="X446" s="4"/>
      <c r="Y446" s="4"/>
      <c r="Z446" s="3"/>
      <c r="AB446" s="4"/>
      <c r="AC446" s="4"/>
    </row>
    <row r="447" spans="5:29" ht="14.25" customHeight="1">
      <c r="E447" s="4"/>
      <c r="F447" s="4"/>
      <c r="J447" s="4"/>
      <c r="K447" s="5"/>
      <c r="N447" s="4"/>
      <c r="O447" s="5"/>
      <c r="P447" s="5"/>
      <c r="R447" s="4"/>
      <c r="W447" s="4"/>
      <c r="X447" s="4"/>
      <c r="Y447" s="4"/>
      <c r="Z447" s="3"/>
      <c r="AB447" s="4"/>
      <c r="AC447" s="4"/>
    </row>
    <row r="448" spans="5:29" ht="14.25" customHeight="1">
      <c r="E448" s="4"/>
      <c r="F448" s="4"/>
      <c r="J448" s="4"/>
      <c r="K448" s="5"/>
      <c r="N448" s="4"/>
      <c r="O448" s="5"/>
      <c r="P448" s="5"/>
      <c r="R448" s="4"/>
      <c r="W448" s="4"/>
      <c r="X448" s="4"/>
      <c r="Y448" s="4"/>
      <c r="Z448" s="3"/>
      <c r="AB448" s="4"/>
      <c r="AC448" s="4"/>
    </row>
    <row r="449" spans="5:29" ht="14.25" customHeight="1">
      <c r="E449" s="4"/>
      <c r="F449" s="4"/>
      <c r="J449" s="4"/>
      <c r="K449" s="5"/>
      <c r="N449" s="4"/>
      <c r="O449" s="5"/>
      <c r="P449" s="5"/>
      <c r="R449" s="4"/>
      <c r="W449" s="4"/>
      <c r="X449" s="4"/>
      <c r="Y449" s="4"/>
      <c r="Z449" s="3"/>
      <c r="AB449" s="4"/>
      <c r="AC449" s="4"/>
    </row>
    <row r="450" spans="5:29" ht="14.25" customHeight="1">
      <c r="E450" s="4"/>
      <c r="F450" s="4"/>
      <c r="J450" s="4"/>
      <c r="K450" s="5"/>
      <c r="N450" s="4"/>
      <c r="O450" s="5"/>
      <c r="P450" s="5"/>
      <c r="R450" s="4"/>
      <c r="W450" s="4"/>
      <c r="X450" s="4"/>
      <c r="Y450" s="4"/>
      <c r="Z450" s="3"/>
      <c r="AB450" s="4"/>
      <c r="AC450" s="4"/>
    </row>
    <row r="451" spans="5:29" ht="14.25" customHeight="1">
      <c r="E451" s="4"/>
      <c r="F451" s="4"/>
      <c r="J451" s="4"/>
      <c r="K451" s="5"/>
      <c r="N451" s="4"/>
      <c r="O451" s="5"/>
      <c r="P451" s="5"/>
      <c r="R451" s="4"/>
      <c r="W451" s="4"/>
      <c r="X451" s="4"/>
      <c r="Y451" s="4"/>
      <c r="Z451" s="3"/>
      <c r="AB451" s="4"/>
      <c r="AC451" s="4"/>
    </row>
    <row r="452" spans="5:29" ht="14.25" customHeight="1">
      <c r="E452" s="4"/>
      <c r="F452" s="4"/>
      <c r="J452" s="4"/>
      <c r="K452" s="5"/>
      <c r="N452" s="4"/>
      <c r="O452" s="5"/>
      <c r="P452" s="5"/>
      <c r="R452" s="4"/>
      <c r="W452" s="4"/>
      <c r="X452" s="4"/>
      <c r="Y452" s="4"/>
      <c r="Z452" s="3"/>
      <c r="AB452" s="4"/>
      <c r="AC452" s="4"/>
    </row>
    <row r="453" spans="5:29" ht="14.25" customHeight="1">
      <c r="E453" s="4"/>
      <c r="F453" s="4"/>
      <c r="J453" s="4"/>
      <c r="K453" s="5"/>
      <c r="N453" s="4"/>
      <c r="O453" s="5"/>
      <c r="P453" s="5"/>
      <c r="R453" s="4"/>
      <c r="W453" s="4"/>
      <c r="X453" s="4"/>
      <c r="Y453" s="4"/>
      <c r="Z453" s="3"/>
      <c r="AB453" s="4"/>
      <c r="AC453" s="4"/>
    </row>
    <row r="454" spans="5:29" ht="14.25" customHeight="1">
      <c r="E454" s="4"/>
      <c r="F454" s="4"/>
      <c r="J454" s="4"/>
      <c r="K454" s="5"/>
      <c r="N454" s="4"/>
      <c r="O454" s="5"/>
      <c r="P454" s="5"/>
      <c r="R454" s="4"/>
      <c r="W454" s="4"/>
      <c r="X454" s="4"/>
      <c r="Y454" s="4"/>
      <c r="Z454" s="3"/>
      <c r="AB454" s="4"/>
      <c r="AC454" s="4"/>
    </row>
    <row r="455" spans="5:29" ht="14.25" customHeight="1">
      <c r="E455" s="4"/>
      <c r="F455" s="4"/>
      <c r="J455" s="4"/>
      <c r="K455" s="5"/>
      <c r="N455" s="4"/>
      <c r="O455" s="5"/>
      <c r="P455" s="5"/>
      <c r="R455" s="4"/>
      <c r="W455" s="4"/>
      <c r="X455" s="4"/>
      <c r="Y455" s="4"/>
      <c r="Z455" s="3"/>
      <c r="AB455" s="4"/>
      <c r="AC455" s="4"/>
    </row>
    <row r="456" spans="5:29" ht="14.25" customHeight="1">
      <c r="E456" s="4"/>
      <c r="F456" s="4"/>
      <c r="J456" s="4"/>
      <c r="K456" s="5"/>
      <c r="N456" s="4"/>
      <c r="O456" s="5"/>
      <c r="P456" s="5"/>
      <c r="R456" s="4"/>
      <c r="W456" s="4"/>
      <c r="X456" s="4"/>
      <c r="Y456" s="4"/>
      <c r="Z456" s="3"/>
      <c r="AB456" s="4"/>
      <c r="AC456" s="4"/>
    </row>
    <row r="457" spans="5:29" ht="14.25" customHeight="1">
      <c r="E457" s="4"/>
      <c r="F457" s="4"/>
      <c r="J457" s="4"/>
      <c r="K457" s="5"/>
      <c r="N457" s="4"/>
      <c r="O457" s="5"/>
      <c r="P457" s="5"/>
      <c r="R457" s="4"/>
      <c r="W457" s="4"/>
      <c r="X457" s="4"/>
      <c r="Y457" s="4"/>
      <c r="Z457" s="3"/>
      <c r="AB457" s="4"/>
      <c r="AC457" s="4"/>
    </row>
    <row r="458" spans="5:29" ht="14.25" customHeight="1">
      <c r="E458" s="4"/>
      <c r="F458" s="4"/>
      <c r="J458" s="4"/>
      <c r="K458" s="5"/>
      <c r="N458" s="4"/>
      <c r="O458" s="5"/>
      <c r="P458" s="5"/>
      <c r="R458" s="4"/>
      <c r="W458" s="4"/>
      <c r="X458" s="4"/>
      <c r="Y458" s="4"/>
      <c r="Z458" s="3"/>
      <c r="AB458" s="4"/>
      <c r="AC458" s="4"/>
    </row>
    <row r="459" spans="5:29" ht="14.25" customHeight="1">
      <c r="E459" s="4"/>
      <c r="F459" s="4"/>
      <c r="J459" s="4"/>
      <c r="K459" s="5"/>
      <c r="N459" s="4"/>
      <c r="O459" s="5"/>
      <c r="P459" s="5"/>
      <c r="R459" s="4"/>
      <c r="W459" s="4"/>
      <c r="X459" s="4"/>
      <c r="Y459" s="4"/>
      <c r="Z459" s="3"/>
      <c r="AB459" s="4"/>
      <c r="AC459" s="4"/>
    </row>
    <row r="460" spans="5:29" ht="14.25" customHeight="1">
      <c r="E460" s="4"/>
      <c r="F460" s="4"/>
      <c r="J460" s="4"/>
      <c r="K460" s="5"/>
      <c r="N460" s="4"/>
      <c r="O460" s="5"/>
      <c r="P460" s="5"/>
      <c r="R460" s="4"/>
      <c r="W460" s="4"/>
      <c r="X460" s="4"/>
      <c r="Y460" s="4"/>
      <c r="Z460" s="3"/>
      <c r="AB460" s="4"/>
      <c r="AC460" s="4"/>
    </row>
    <row r="461" spans="5:29" ht="14.25" customHeight="1">
      <c r="E461" s="4"/>
      <c r="F461" s="4"/>
      <c r="J461" s="4"/>
      <c r="K461" s="5"/>
      <c r="N461" s="4"/>
      <c r="O461" s="5"/>
      <c r="P461" s="5"/>
      <c r="R461" s="4"/>
      <c r="W461" s="4"/>
      <c r="X461" s="4"/>
      <c r="Y461" s="4"/>
      <c r="Z461" s="3"/>
      <c r="AB461" s="4"/>
      <c r="AC461" s="4"/>
    </row>
    <row r="462" spans="5:29" ht="14.25" customHeight="1">
      <c r="E462" s="4"/>
      <c r="F462" s="4"/>
      <c r="J462" s="4"/>
      <c r="K462" s="5"/>
      <c r="N462" s="4"/>
      <c r="O462" s="5"/>
      <c r="P462" s="5"/>
      <c r="R462" s="4"/>
      <c r="W462" s="4"/>
      <c r="X462" s="4"/>
      <c r="Y462" s="4"/>
      <c r="Z462" s="3"/>
      <c r="AB462" s="4"/>
      <c r="AC462" s="4"/>
    </row>
    <row r="463" spans="5:29" ht="14.25" customHeight="1">
      <c r="E463" s="4"/>
      <c r="F463" s="4"/>
      <c r="J463" s="4"/>
      <c r="K463" s="5"/>
      <c r="N463" s="4"/>
      <c r="O463" s="5"/>
      <c r="P463" s="5"/>
      <c r="R463" s="4"/>
      <c r="W463" s="4"/>
      <c r="X463" s="4"/>
      <c r="Y463" s="4"/>
      <c r="Z463" s="3"/>
      <c r="AB463" s="4"/>
      <c r="AC463" s="4"/>
    </row>
    <row r="464" spans="5:29" ht="14.25" customHeight="1">
      <c r="E464" s="4"/>
      <c r="F464" s="4"/>
      <c r="J464" s="4"/>
      <c r="K464" s="5"/>
      <c r="N464" s="4"/>
      <c r="O464" s="5"/>
      <c r="P464" s="5"/>
      <c r="R464" s="4"/>
      <c r="W464" s="4"/>
      <c r="X464" s="4"/>
      <c r="Y464" s="4"/>
      <c r="Z464" s="3"/>
      <c r="AB464" s="4"/>
      <c r="AC464" s="4"/>
    </row>
    <row r="465" spans="5:29" ht="14.25" customHeight="1">
      <c r="E465" s="4"/>
      <c r="F465" s="4"/>
      <c r="J465" s="4"/>
      <c r="K465" s="5"/>
      <c r="N465" s="4"/>
      <c r="O465" s="5"/>
      <c r="P465" s="5"/>
      <c r="R465" s="4"/>
      <c r="W465" s="4"/>
      <c r="X465" s="4"/>
      <c r="Y465" s="4"/>
      <c r="Z465" s="3"/>
      <c r="AB465" s="4"/>
      <c r="AC465" s="4"/>
    </row>
    <row r="466" spans="5:29" ht="14.25" customHeight="1">
      <c r="E466" s="4"/>
      <c r="F466" s="4"/>
      <c r="J466" s="4"/>
      <c r="K466" s="5"/>
      <c r="N466" s="4"/>
      <c r="O466" s="5"/>
      <c r="P466" s="5"/>
      <c r="R466" s="4"/>
      <c r="W466" s="4"/>
      <c r="X466" s="4"/>
      <c r="Y466" s="4"/>
      <c r="Z466" s="3"/>
      <c r="AB466" s="4"/>
      <c r="AC466" s="4"/>
    </row>
    <row r="467" spans="5:29" ht="14.25" customHeight="1">
      <c r="E467" s="4"/>
      <c r="F467" s="4"/>
      <c r="J467" s="4"/>
      <c r="K467" s="5"/>
      <c r="N467" s="4"/>
      <c r="O467" s="5"/>
      <c r="P467" s="5"/>
      <c r="R467" s="4"/>
      <c r="W467" s="4"/>
      <c r="X467" s="4"/>
      <c r="Y467" s="4"/>
      <c r="Z467" s="3"/>
      <c r="AB467" s="4"/>
      <c r="AC467" s="4"/>
    </row>
    <row r="468" spans="5:29" ht="14.25" customHeight="1">
      <c r="E468" s="4"/>
      <c r="F468" s="4"/>
      <c r="J468" s="4"/>
      <c r="K468" s="5"/>
      <c r="N468" s="4"/>
      <c r="O468" s="5"/>
      <c r="P468" s="5"/>
      <c r="R468" s="4"/>
      <c r="W468" s="4"/>
      <c r="X468" s="4"/>
      <c r="Y468" s="4"/>
      <c r="Z468" s="3"/>
      <c r="AB468" s="4"/>
      <c r="AC468" s="4"/>
    </row>
    <row r="469" spans="5:29" ht="14.25" customHeight="1">
      <c r="E469" s="4"/>
      <c r="F469" s="4"/>
      <c r="J469" s="4"/>
      <c r="K469" s="5"/>
      <c r="N469" s="4"/>
      <c r="O469" s="5"/>
      <c r="P469" s="5"/>
      <c r="R469" s="4"/>
      <c r="W469" s="4"/>
      <c r="X469" s="4"/>
      <c r="Y469" s="4"/>
      <c r="Z469" s="3"/>
      <c r="AB469" s="4"/>
      <c r="AC469" s="4"/>
    </row>
    <row r="470" spans="5:29" ht="14.25" customHeight="1">
      <c r="E470" s="4"/>
      <c r="F470" s="4"/>
      <c r="J470" s="4"/>
      <c r="K470" s="5"/>
      <c r="N470" s="4"/>
      <c r="O470" s="5"/>
      <c r="P470" s="5"/>
      <c r="R470" s="4"/>
      <c r="W470" s="4"/>
      <c r="X470" s="4"/>
      <c r="Y470" s="4"/>
      <c r="Z470" s="3"/>
      <c r="AB470" s="4"/>
      <c r="AC470" s="4"/>
    </row>
    <row r="471" spans="5:29" ht="14.25" customHeight="1">
      <c r="E471" s="4"/>
      <c r="F471" s="4"/>
      <c r="J471" s="4"/>
      <c r="K471" s="5"/>
      <c r="N471" s="4"/>
      <c r="O471" s="5"/>
      <c r="P471" s="5"/>
      <c r="R471" s="4"/>
      <c r="W471" s="4"/>
      <c r="X471" s="4"/>
      <c r="Y471" s="4"/>
      <c r="Z471" s="3"/>
      <c r="AB471" s="4"/>
      <c r="AC471" s="4"/>
    </row>
    <row r="472" spans="5:29" ht="14.25" customHeight="1">
      <c r="E472" s="4"/>
      <c r="F472" s="4"/>
      <c r="J472" s="4"/>
      <c r="K472" s="5"/>
      <c r="N472" s="4"/>
      <c r="O472" s="5"/>
      <c r="P472" s="5"/>
      <c r="R472" s="4"/>
      <c r="W472" s="4"/>
      <c r="X472" s="4"/>
      <c r="Y472" s="4"/>
      <c r="Z472" s="3"/>
      <c r="AB472" s="4"/>
      <c r="AC472" s="4"/>
    </row>
    <row r="473" spans="5:29" ht="14.25" customHeight="1">
      <c r="E473" s="4"/>
      <c r="F473" s="4"/>
      <c r="J473" s="4"/>
      <c r="K473" s="5"/>
      <c r="N473" s="4"/>
      <c r="O473" s="5"/>
      <c r="P473" s="5"/>
      <c r="R473" s="4"/>
      <c r="W473" s="4"/>
      <c r="X473" s="4"/>
      <c r="Y473" s="4"/>
      <c r="Z473" s="3"/>
      <c r="AB473" s="4"/>
      <c r="AC473" s="4"/>
    </row>
    <row r="474" spans="5:29" ht="14.25" customHeight="1">
      <c r="E474" s="4"/>
      <c r="F474" s="4"/>
      <c r="J474" s="4"/>
      <c r="K474" s="5"/>
      <c r="N474" s="4"/>
      <c r="O474" s="5"/>
      <c r="P474" s="5"/>
      <c r="R474" s="4"/>
      <c r="W474" s="4"/>
      <c r="X474" s="4"/>
      <c r="Y474" s="4"/>
      <c r="Z474" s="3"/>
      <c r="AB474" s="4"/>
      <c r="AC474" s="4"/>
    </row>
    <row r="475" spans="5:29" ht="14.25" customHeight="1">
      <c r="E475" s="4"/>
      <c r="F475" s="4"/>
      <c r="J475" s="4"/>
      <c r="K475" s="5"/>
      <c r="N475" s="4"/>
      <c r="O475" s="5"/>
      <c r="P475" s="5"/>
      <c r="R475" s="4"/>
      <c r="W475" s="4"/>
      <c r="X475" s="4"/>
      <c r="Y475" s="4"/>
      <c r="Z475" s="3"/>
      <c r="AB475" s="4"/>
      <c r="AC475" s="4"/>
    </row>
    <row r="476" spans="5:29" ht="14.25" customHeight="1">
      <c r="E476" s="4"/>
      <c r="F476" s="4"/>
      <c r="J476" s="4"/>
      <c r="K476" s="5"/>
      <c r="N476" s="4"/>
      <c r="O476" s="5"/>
      <c r="P476" s="5"/>
      <c r="R476" s="4"/>
      <c r="W476" s="4"/>
      <c r="X476" s="4"/>
      <c r="Y476" s="4"/>
      <c r="Z476" s="3"/>
      <c r="AB476" s="4"/>
      <c r="AC476" s="4"/>
    </row>
    <row r="477" spans="5:29" ht="14.25" customHeight="1">
      <c r="E477" s="4"/>
      <c r="F477" s="4"/>
      <c r="J477" s="4"/>
      <c r="K477" s="5"/>
      <c r="N477" s="4"/>
      <c r="O477" s="5"/>
      <c r="P477" s="5"/>
      <c r="R477" s="4"/>
      <c r="W477" s="4"/>
      <c r="X477" s="4"/>
      <c r="Y477" s="4"/>
      <c r="Z477" s="3"/>
      <c r="AB477" s="4"/>
      <c r="AC477" s="4"/>
    </row>
    <row r="478" spans="5:29" ht="14.25" customHeight="1">
      <c r="E478" s="4"/>
      <c r="F478" s="4"/>
      <c r="J478" s="4"/>
      <c r="K478" s="5"/>
      <c r="N478" s="4"/>
      <c r="O478" s="5"/>
      <c r="P478" s="5"/>
      <c r="R478" s="4"/>
      <c r="W478" s="4"/>
      <c r="X478" s="4"/>
      <c r="Y478" s="4"/>
      <c r="Z478" s="3"/>
      <c r="AB478" s="4"/>
      <c r="AC478" s="4"/>
    </row>
    <row r="479" spans="5:29" ht="14.25" customHeight="1">
      <c r="E479" s="4"/>
      <c r="F479" s="4"/>
      <c r="J479" s="4"/>
      <c r="K479" s="5"/>
      <c r="N479" s="4"/>
      <c r="O479" s="5"/>
      <c r="P479" s="5"/>
      <c r="R479" s="4"/>
      <c r="W479" s="4"/>
      <c r="X479" s="4"/>
      <c r="Y479" s="4"/>
      <c r="Z479" s="3"/>
      <c r="AB479" s="4"/>
      <c r="AC479" s="4"/>
    </row>
    <row r="480" spans="5:29" ht="14.25" customHeight="1">
      <c r="E480" s="4"/>
      <c r="F480" s="4"/>
      <c r="J480" s="4"/>
      <c r="K480" s="5"/>
      <c r="N480" s="4"/>
      <c r="O480" s="5"/>
      <c r="P480" s="5"/>
      <c r="R480" s="4"/>
      <c r="W480" s="4"/>
      <c r="X480" s="4"/>
      <c r="Y480" s="4"/>
      <c r="Z480" s="3"/>
      <c r="AB480" s="4"/>
      <c r="AC480" s="4"/>
    </row>
    <row r="481" spans="5:29" ht="14.25" customHeight="1">
      <c r="E481" s="4"/>
      <c r="F481" s="4"/>
      <c r="J481" s="4"/>
      <c r="K481" s="5"/>
      <c r="N481" s="4"/>
      <c r="O481" s="5"/>
      <c r="P481" s="5"/>
      <c r="R481" s="4"/>
      <c r="W481" s="4"/>
      <c r="X481" s="4"/>
      <c r="Y481" s="4"/>
      <c r="Z481" s="3"/>
      <c r="AB481" s="4"/>
      <c r="AC481" s="4"/>
    </row>
    <row r="482" spans="5:29" ht="14.25" customHeight="1">
      <c r="E482" s="4"/>
      <c r="F482" s="4"/>
      <c r="J482" s="4"/>
      <c r="K482" s="5"/>
      <c r="N482" s="4"/>
      <c r="O482" s="5"/>
      <c r="P482" s="5"/>
      <c r="R482" s="4"/>
      <c r="W482" s="4"/>
      <c r="X482" s="4"/>
      <c r="Y482" s="4"/>
      <c r="Z482" s="3"/>
      <c r="AB482" s="4"/>
      <c r="AC482" s="4"/>
    </row>
    <row r="483" spans="5:29" ht="14.25" customHeight="1">
      <c r="E483" s="4"/>
      <c r="F483" s="4"/>
      <c r="J483" s="4"/>
      <c r="K483" s="5"/>
      <c r="N483" s="4"/>
      <c r="O483" s="5"/>
      <c r="P483" s="5"/>
      <c r="R483" s="4"/>
      <c r="W483" s="4"/>
      <c r="X483" s="4"/>
      <c r="Y483" s="4"/>
      <c r="Z483" s="3"/>
      <c r="AB483" s="4"/>
      <c r="AC483" s="4"/>
    </row>
    <row r="484" spans="5:29" ht="14.25" customHeight="1">
      <c r="E484" s="4"/>
      <c r="F484" s="4"/>
      <c r="J484" s="4"/>
      <c r="K484" s="5"/>
      <c r="N484" s="4"/>
      <c r="O484" s="5"/>
      <c r="P484" s="5"/>
      <c r="R484" s="4"/>
      <c r="W484" s="4"/>
      <c r="X484" s="4"/>
      <c r="Y484" s="4"/>
      <c r="Z484" s="3"/>
      <c r="AB484" s="4"/>
      <c r="AC484" s="4"/>
    </row>
    <row r="485" spans="5:29" ht="14.25" customHeight="1">
      <c r="E485" s="4"/>
      <c r="F485" s="4"/>
      <c r="J485" s="4"/>
      <c r="K485" s="5"/>
      <c r="N485" s="4"/>
      <c r="O485" s="5"/>
      <c r="P485" s="5"/>
      <c r="R485" s="4"/>
      <c r="W485" s="4"/>
      <c r="X485" s="4"/>
      <c r="Y485" s="4"/>
      <c r="Z485" s="3"/>
      <c r="AB485" s="4"/>
      <c r="AC485" s="4"/>
    </row>
    <row r="486" spans="5:29" ht="14.25" customHeight="1">
      <c r="E486" s="4"/>
      <c r="F486" s="4"/>
      <c r="J486" s="4"/>
      <c r="K486" s="5"/>
      <c r="N486" s="4"/>
      <c r="O486" s="5"/>
      <c r="P486" s="5"/>
      <c r="R486" s="4"/>
      <c r="W486" s="4"/>
      <c r="X486" s="4"/>
      <c r="Y486" s="4"/>
      <c r="Z486" s="3"/>
      <c r="AB486" s="4"/>
      <c r="AC486" s="4"/>
    </row>
    <row r="487" spans="5:29" ht="14.25" customHeight="1">
      <c r="E487" s="4"/>
      <c r="F487" s="4"/>
      <c r="J487" s="4"/>
      <c r="K487" s="5"/>
      <c r="N487" s="4"/>
      <c r="O487" s="5"/>
      <c r="P487" s="5"/>
      <c r="R487" s="4"/>
      <c r="W487" s="4"/>
      <c r="X487" s="4"/>
      <c r="Y487" s="4"/>
      <c r="Z487" s="3"/>
      <c r="AB487" s="4"/>
      <c r="AC487" s="4"/>
    </row>
    <row r="488" spans="5:29" ht="14.25" customHeight="1">
      <c r="E488" s="4"/>
      <c r="F488" s="4"/>
      <c r="J488" s="4"/>
      <c r="K488" s="5"/>
      <c r="N488" s="4"/>
      <c r="O488" s="5"/>
      <c r="P488" s="5"/>
      <c r="R488" s="4"/>
      <c r="W488" s="4"/>
      <c r="X488" s="4"/>
      <c r="Y488" s="4"/>
      <c r="Z488" s="3"/>
      <c r="AB488" s="4"/>
      <c r="AC488" s="4"/>
    </row>
    <row r="489" spans="5:29" ht="14.25" customHeight="1">
      <c r="E489" s="4"/>
      <c r="F489" s="4"/>
      <c r="J489" s="4"/>
      <c r="K489" s="5"/>
      <c r="N489" s="4"/>
      <c r="O489" s="5"/>
      <c r="P489" s="5"/>
      <c r="R489" s="4"/>
      <c r="W489" s="4"/>
      <c r="X489" s="4"/>
      <c r="Y489" s="4"/>
      <c r="Z489" s="3"/>
      <c r="AB489" s="4"/>
      <c r="AC489" s="4"/>
    </row>
    <row r="490" spans="5:29" ht="14.25" customHeight="1">
      <c r="E490" s="4"/>
      <c r="F490" s="4"/>
      <c r="J490" s="4"/>
      <c r="K490" s="5"/>
      <c r="N490" s="4"/>
      <c r="O490" s="5"/>
      <c r="P490" s="5"/>
      <c r="R490" s="4"/>
      <c r="W490" s="4"/>
      <c r="X490" s="4"/>
      <c r="Y490" s="4"/>
      <c r="Z490" s="3"/>
      <c r="AB490" s="4"/>
      <c r="AC490" s="4"/>
    </row>
    <row r="491" spans="5:29" ht="14.25" customHeight="1">
      <c r="E491" s="4"/>
      <c r="F491" s="4"/>
      <c r="J491" s="4"/>
      <c r="K491" s="5"/>
      <c r="N491" s="4"/>
      <c r="O491" s="5"/>
      <c r="P491" s="5"/>
      <c r="R491" s="4"/>
      <c r="W491" s="4"/>
      <c r="X491" s="4"/>
      <c r="Y491" s="4"/>
      <c r="Z491" s="3"/>
      <c r="AB491" s="4"/>
      <c r="AC491" s="4"/>
    </row>
    <row r="492" spans="5:29" ht="14.25" customHeight="1">
      <c r="E492" s="4"/>
      <c r="F492" s="4"/>
      <c r="J492" s="4"/>
      <c r="K492" s="5"/>
      <c r="N492" s="4"/>
      <c r="O492" s="5"/>
      <c r="P492" s="5"/>
      <c r="R492" s="4"/>
      <c r="W492" s="4"/>
      <c r="X492" s="4"/>
      <c r="Y492" s="4"/>
      <c r="Z492" s="3"/>
      <c r="AB492" s="4"/>
      <c r="AC492" s="4"/>
    </row>
    <row r="493" spans="5:29" ht="14.25" customHeight="1">
      <c r="E493" s="4"/>
      <c r="F493" s="4"/>
      <c r="J493" s="4"/>
      <c r="K493" s="5"/>
      <c r="N493" s="4"/>
      <c r="O493" s="5"/>
      <c r="P493" s="5"/>
      <c r="R493" s="4"/>
      <c r="W493" s="4"/>
      <c r="X493" s="4"/>
      <c r="Y493" s="4"/>
      <c r="Z493" s="3"/>
      <c r="AB493" s="4"/>
      <c r="AC493" s="4"/>
    </row>
    <row r="494" spans="5:29" ht="14.25" customHeight="1">
      <c r="E494" s="4"/>
      <c r="F494" s="4"/>
      <c r="J494" s="4"/>
      <c r="K494" s="5"/>
      <c r="N494" s="4"/>
      <c r="O494" s="5"/>
      <c r="P494" s="5"/>
      <c r="R494" s="4"/>
      <c r="W494" s="4"/>
      <c r="X494" s="4"/>
      <c r="Y494" s="4"/>
      <c r="Z494" s="3"/>
      <c r="AB494" s="4"/>
      <c r="AC494" s="4"/>
    </row>
    <row r="495" spans="5:29" ht="14.25" customHeight="1">
      <c r="E495" s="4"/>
      <c r="F495" s="4"/>
      <c r="J495" s="4"/>
      <c r="K495" s="5"/>
      <c r="N495" s="4"/>
      <c r="O495" s="5"/>
      <c r="P495" s="5"/>
      <c r="R495" s="4"/>
      <c r="W495" s="4"/>
      <c r="X495" s="4"/>
      <c r="Y495" s="4"/>
      <c r="Z495" s="3"/>
      <c r="AB495" s="4"/>
      <c r="AC495" s="4"/>
    </row>
    <row r="496" spans="5:29" ht="14.25" customHeight="1">
      <c r="E496" s="4"/>
      <c r="F496" s="4"/>
      <c r="J496" s="4"/>
      <c r="K496" s="5"/>
      <c r="N496" s="4"/>
      <c r="O496" s="5"/>
      <c r="P496" s="5"/>
      <c r="R496" s="4"/>
      <c r="W496" s="4"/>
      <c r="X496" s="4"/>
      <c r="Y496" s="4"/>
      <c r="Z496" s="3"/>
      <c r="AB496" s="4"/>
      <c r="AC496" s="4"/>
    </row>
    <row r="497" spans="5:29" ht="14.25" customHeight="1">
      <c r="E497" s="4"/>
      <c r="F497" s="4"/>
      <c r="J497" s="4"/>
      <c r="K497" s="5"/>
      <c r="N497" s="4"/>
      <c r="O497" s="5"/>
      <c r="P497" s="5"/>
      <c r="R497" s="4"/>
      <c r="W497" s="4"/>
      <c r="X497" s="4"/>
      <c r="Y497" s="4"/>
      <c r="Z497" s="3"/>
      <c r="AB497" s="4"/>
      <c r="AC497" s="4"/>
    </row>
    <row r="498" spans="5:29" ht="14.25" customHeight="1">
      <c r="E498" s="4"/>
      <c r="F498" s="4"/>
      <c r="J498" s="4"/>
      <c r="K498" s="5"/>
      <c r="N498" s="4"/>
      <c r="O498" s="5"/>
      <c r="P498" s="5"/>
      <c r="R498" s="4"/>
      <c r="W498" s="4"/>
      <c r="X498" s="4"/>
      <c r="Y498" s="4"/>
      <c r="Z498" s="3"/>
      <c r="AB498" s="4"/>
      <c r="AC498" s="4"/>
    </row>
    <row r="499" spans="5:29" ht="14.25" customHeight="1">
      <c r="E499" s="4"/>
      <c r="F499" s="4"/>
      <c r="J499" s="4"/>
      <c r="K499" s="5"/>
      <c r="N499" s="4"/>
      <c r="O499" s="5"/>
      <c r="P499" s="5"/>
      <c r="R499" s="4"/>
      <c r="W499" s="4"/>
      <c r="X499" s="4"/>
      <c r="Y499" s="4"/>
      <c r="Z499" s="3"/>
      <c r="AB499" s="4"/>
      <c r="AC499" s="4"/>
    </row>
    <row r="500" spans="5:29" ht="14.25" customHeight="1">
      <c r="E500" s="4"/>
      <c r="F500" s="4"/>
      <c r="J500" s="4"/>
      <c r="K500" s="5"/>
      <c r="N500" s="4"/>
      <c r="O500" s="5"/>
      <c r="P500" s="5"/>
      <c r="R500" s="4"/>
      <c r="W500" s="4"/>
      <c r="X500" s="4"/>
      <c r="Y500" s="4"/>
      <c r="Z500" s="3"/>
      <c r="AB500" s="4"/>
      <c r="AC500" s="4"/>
    </row>
    <row r="501" spans="5:29" ht="14.25" customHeight="1">
      <c r="E501" s="4"/>
      <c r="F501" s="4"/>
      <c r="J501" s="4"/>
      <c r="K501" s="5"/>
      <c r="N501" s="4"/>
      <c r="O501" s="5"/>
      <c r="P501" s="5"/>
      <c r="R501" s="4"/>
      <c r="W501" s="4"/>
      <c r="X501" s="4"/>
      <c r="Y501" s="4"/>
      <c r="Z501" s="3"/>
      <c r="AB501" s="4"/>
      <c r="AC501" s="4"/>
    </row>
    <row r="502" spans="5:29" ht="14.25" customHeight="1">
      <c r="E502" s="4"/>
      <c r="F502" s="4"/>
      <c r="J502" s="4"/>
      <c r="K502" s="5"/>
      <c r="N502" s="4"/>
      <c r="O502" s="5"/>
      <c r="P502" s="5"/>
      <c r="R502" s="4"/>
      <c r="W502" s="4"/>
      <c r="X502" s="4"/>
      <c r="Y502" s="4"/>
      <c r="Z502" s="3"/>
      <c r="AB502" s="4"/>
      <c r="AC502" s="4"/>
    </row>
    <row r="503" spans="5:29" ht="14.25" customHeight="1">
      <c r="E503" s="4"/>
      <c r="F503" s="4"/>
      <c r="J503" s="4"/>
      <c r="K503" s="5"/>
      <c r="N503" s="4"/>
      <c r="O503" s="5"/>
      <c r="P503" s="5"/>
      <c r="R503" s="4"/>
      <c r="W503" s="4"/>
      <c r="X503" s="4"/>
      <c r="Y503" s="4"/>
      <c r="Z503" s="3"/>
      <c r="AB503" s="4"/>
      <c r="AC503" s="4"/>
    </row>
    <row r="504" spans="5:29" ht="14.25" customHeight="1">
      <c r="E504" s="4"/>
      <c r="F504" s="4"/>
      <c r="J504" s="4"/>
      <c r="K504" s="5"/>
      <c r="N504" s="4"/>
      <c r="O504" s="5"/>
      <c r="P504" s="5"/>
      <c r="R504" s="4"/>
      <c r="W504" s="4"/>
      <c r="X504" s="4"/>
      <c r="Y504" s="4"/>
      <c r="Z504" s="3"/>
      <c r="AB504" s="4"/>
      <c r="AC504" s="4"/>
    </row>
    <row r="505" spans="5:29" ht="14.25" customHeight="1">
      <c r="E505" s="4"/>
      <c r="F505" s="4"/>
      <c r="J505" s="4"/>
      <c r="K505" s="5"/>
      <c r="N505" s="4"/>
      <c r="O505" s="5"/>
      <c r="P505" s="5"/>
      <c r="R505" s="4"/>
      <c r="W505" s="4"/>
      <c r="X505" s="4"/>
      <c r="Y505" s="4"/>
      <c r="Z505" s="3"/>
      <c r="AB505" s="4"/>
      <c r="AC505" s="4"/>
    </row>
    <row r="506" spans="5:29" ht="14.25" customHeight="1">
      <c r="E506" s="4"/>
      <c r="F506" s="4"/>
      <c r="J506" s="4"/>
      <c r="K506" s="5"/>
      <c r="N506" s="4"/>
      <c r="O506" s="5"/>
      <c r="P506" s="5"/>
      <c r="R506" s="4"/>
      <c r="W506" s="4"/>
      <c r="X506" s="4"/>
      <c r="Y506" s="4"/>
      <c r="Z506" s="3"/>
      <c r="AB506" s="4"/>
      <c r="AC506" s="4"/>
    </row>
    <row r="507" spans="5:29" ht="14.25" customHeight="1">
      <c r="E507" s="4"/>
      <c r="F507" s="4"/>
      <c r="J507" s="4"/>
      <c r="K507" s="5"/>
      <c r="N507" s="4"/>
      <c r="O507" s="5"/>
      <c r="P507" s="5"/>
      <c r="R507" s="4"/>
      <c r="W507" s="4"/>
      <c r="X507" s="4"/>
      <c r="Y507" s="4"/>
      <c r="Z507" s="3"/>
      <c r="AB507" s="4"/>
      <c r="AC507" s="4"/>
    </row>
    <row r="508" spans="5:29" ht="14.25" customHeight="1">
      <c r="E508" s="4"/>
      <c r="F508" s="4"/>
      <c r="J508" s="4"/>
      <c r="K508" s="5"/>
      <c r="N508" s="4"/>
      <c r="O508" s="5"/>
      <c r="P508" s="5"/>
      <c r="R508" s="4"/>
      <c r="W508" s="4"/>
      <c r="X508" s="4"/>
      <c r="Y508" s="4"/>
      <c r="Z508" s="3"/>
      <c r="AB508" s="4"/>
      <c r="AC508" s="4"/>
    </row>
    <row r="509" spans="5:29" ht="14.25" customHeight="1">
      <c r="E509" s="4"/>
      <c r="F509" s="4"/>
      <c r="J509" s="4"/>
      <c r="K509" s="5"/>
      <c r="N509" s="4"/>
      <c r="O509" s="5"/>
      <c r="P509" s="5"/>
      <c r="R509" s="4"/>
      <c r="W509" s="4"/>
      <c r="X509" s="4"/>
      <c r="Y509" s="4"/>
      <c r="Z509" s="3"/>
      <c r="AB509" s="4"/>
      <c r="AC509" s="4"/>
    </row>
    <row r="510" spans="5:29" ht="14.25" customHeight="1">
      <c r="E510" s="4"/>
      <c r="F510" s="4"/>
      <c r="J510" s="4"/>
      <c r="K510" s="5"/>
      <c r="N510" s="4"/>
      <c r="O510" s="5"/>
      <c r="P510" s="5"/>
      <c r="R510" s="4"/>
      <c r="W510" s="4"/>
      <c r="X510" s="4"/>
      <c r="Y510" s="4"/>
      <c r="Z510" s="3"/>
      <c r="AB510" s="4"/>
      <c r="AC510" s="4"/>
    </row>
    <row r="511" spans="5:29" ht="14.25" customHeight="1">
      <c r="E511" s="4"/>
      <c r="F511" s="4"/>
      <c r="J511" s="4"/>
      <c r="K511" s="5"/>
      <c r="N511" s="4"/>
      <c r="O511" s="5"/>
      <c r="P511" s="5"/>
      <c r="R511" s="4"/>
      <c r="W511" s="4"/>
      <c r="X511" s="4"/>
      <c r="Y511" s="4"/>
      <c r="Z511" s="3"/>
      <c r="AB511" s="4"/>
      <c r="AC511" s="4"/>
    </row>
    <row r="512" spans="5:29" ht="14.25" customHeight="1">
      <c r="E512" s="4"/>
      <c r="F512" s="4"/>
      <c r="J512" s="4"/>
      <c r="K512" s="5"/>
      <c r="N512" s="4"/>
      <c r="O512" s="5"/>
      <c r="P512" s="5"/>
      <c r="R512" s="4"/>
      <c r="W512" s="4"/>
      <c r="X512" s="4"/>
      <c r="Y512" s="4"/>
      <c r="Z512" s="3"/>
      <c r="AB512" s="4"/>
      <c r="AC512" s="4"/>
    </row>
    <row r="513" spans="5:29" ht="14.25" customHeight="1">
      <c r="E513" s="4"/>
      <c r="F513" s="4"/>
      <c r="J513" s="4"/>
      <c r="K513" s="5"/>
      <c r="N513" s="4"/>
      <c r="O513" s="5"/>
      <c r="P513" s="5"/>
      <c r="R513" s="4"/>
      <c r="W513" s="4"/>
      <c r="X513" s="4"/>
      <c r="Y513" s="4"/>
      <c r="Z513" s="3"/>
      <c r="AB513" s="4"/>
      <c r="AC513" s="4"/>
    </row>
    <row r="514" spans="5:29" ht="14.25" customHeight="1">
      <c r="E514" s="4"/>
      <c r="F514" s="4"/>
      <c r="J514" s="4"/>
      <c r="K514" s="5"/>
      <c r="N514" s="4"/>
      <c r="O514" s="5"/>
      <c r="P514" s="5"/>
      <c r="R514" s="4"/>
      <c r="W514" s="4"/>
      <c r="X514" s="4"/>
      <c r="Y514" s="4"/>
      <c r="Z514" s="3"/>
      <c r="AB514" s="4"/>
      <c r="AC514" s="4"/>
    </row>
    <row r="515" spans="5:29" ht="14.25" customHeight="1">
      <c r="E515" s="4"/>
      <c r="F515" s="4"/>
      <c r="J515" s="4"/>
      <c r="K515" s="5"/>
      <c r="N515" s="4"/>
      <c r="O515" s="5"/>
      <c r="P515" s="5"/>
      <c r="R515" s="4"/>
      <c r="W515" s="4"/>
      <c r="X515" s="4"/>
      <c r="Y515" s="4"/>
      <c r="Z515" s="3"/>
      <c r="AB515" s="4"/>
      <c r="AC515" s="4"/>
    </row>
    <row r="516" spans="5:29" ht="14.25" customHeight="1">
      <c r="E516" s="4"/>
      <c r="F516" s="4"/>
      <c r="J516" s="4"/>
      <c r="K516" s="5"/>
      <c r="N516" s="4"/>
      <c r="O516" s="5"/>
      <c r="P516" s="5"/>
      <c r="R516" s="4"/>
      <c r="W516" s="4"/>
      <c r="X516" s="4"/>
      <c r="Y516" s="4"/>
      <c r="Z516" s="3"/>
      <c r="AB516" s="4"/>
      <c r="AC516" s="4"/>
    </row>
    <row r="517" spans="5:29" ht="14.25" customHeight="1">
      <c r="E517" s="4"/>
      <c r="F517" s="4"/>
      <c r="J517" s="4"/>
      <c r="K517" s="5"/>
      <c r="N517" s="4"/>
      <c r="O517" s="5"/>
      <c r="P517" s="5"/>
      <c r="R517" s="4"/>
      <c r="W517" s="4"/>
      <c r="X517" s="4"/>
      <c r="Y517" s="4"/>
      <c r="Z517" s="3"/>
      <c r="AB517" s="4"/>
      <c r="AC517" s="4"/>
    </row>
    <row r="518" spans="5:29" ht="14.25" customHeight="1">
      <c r="E518" s="4"/>
      <c r="F518" s="4"/>
      <c r="J518" s="4"/>
      <c r="K518" s="5"/>
      <c r="N518" s="4"/>
      <c r="O518" s="5"/>
      <c r="P518" s="5"/>
      <c r="R518" s="4"/>
      <c r="W518" s="4"/>
      <c r="X518" s="4"/>
      <c r="Y518" s="4"/>
      <c r="Z518" s="3"/>
      <c r="AB518" s="4"/>
      <c r="AC518" s="4"/>
    </row>
    <row r="519" spans="5:29" ht="14.25" customHeight="1">
      <c r="E519" s="4"/>
      <c r="F519" s="4"/>
      <c r="J519" s="4"/>
      <c r="K519" s="5"/>
      <c r="N519" s="4"/>
      <c r="O519" s="5"/>
      <c r="P519" s="5"/>
      <c r="R519" s="4"/>
      <c r="W519" s="4"/>
      <c r="X519" s="4"/>
      <c r="Y519" s="4"/>
      <c r="Z519" s="3"/>
      <c r="AB519" s="4"/>
      <c r="AC519" s="4"/>
    </row>
    <row r="520" spans="5:29" ht="14.25" customHeight="1">
      <c r="E520" s="4"/>
      <c r="F520" s="4"/>
      <c r="J520" s="4"/>
      <c r="K520" s="5"/>
      <c r="N520" s="4"/>
      <c r="O520" s="5"/>
      <c r="P520" s="5"/>
      <c r="R520" s="4"/>
      <c r="W520" s="4"/>
      <c r="X520" s="4"/>
      <c r="Y520" s="4"/>
      <c r="Z520" s="3"/>
      <c r="AB520" s="4"/>
      <c r="AC520" s="4"/>
    </row>
    <row r="521" spans="5:29" ht="14.25" customHeight="1">
      <c r="E521" s="4"/>
      <c r="F521" s="4"/>
      <c r="J521" s="4"/>
      <c r="K521" s="5"/>
      <c r="N521" s="4"/>
      <c r="O521" s="5"/>
      <c r="P521" s="5"/>
      <c r="R521" s="4"/>
      <c r="W521" s="4"/>
      <c r="X521" s="4"/>
      <c r="Y521" s="4"/>
      <c r="Z521" s="3"/>
      <c r="AB521" s="4"/>
      <c r="AC521" s="4"/>
    </row>
    <row r="522" spans="5:29" ht="14.25" customHeight="1">
      <c r="E522" s="4"/>
      <c r="F522" s="4"/>
      <c r="J522" s="4"/>
      <c r="K522" s="5"/>
      <c r="N522" s="4"/>
      <c r="O522" s="5"/>
      <c r="P522" s="5"/>
      <c r="R522" s="4"/>
      <c r="W522" s="4"/>
      <c r="X522" s="4"/>
      <c r="Y522" s="4"/>
      <c r="Z522" s="3"/>
      <c r="AB522" s="4"/>
      <c r="AC522" s="4"/>
    </row>
    <row r="523" spans="5:29" ht="14.25" customHeight="1">
      <c r="E523" s="4"/>
      <c r="F523" s="4"/>
      <c r="J523" s="4"/>
      <c r="K523" s="5"/>
      <c r="N523" s="4"/>
      <c r="O523" s="5"/>
      <c r="P523" s="5"/>
      <c r="R523" s="4"/>
      <c r="W523" s="4"/>
      <c r="X523" s="4"/>
      <c r="Y523" s="4"/>
      <c r="Z523" s="3"/>
      <c r="AB523" s="4"/>
      <c r="AC523" s="4"/>
    </row>
    <row r="524" spans="5:29" ht="14.25" customHeight="1">
      <c r="E524" s="4"/>
      <c r="F524" s="4"/>
      <c r="J524" s="4"/>
      <c r="K524" s="5"/>
      <c r="N524" s="4"/>
      <c r="O524" s="5"/>
      <c r="P524" s="5"/>
      <c r="R524" s="4"/>
      <c r="W524" s="4"/>
      <c r="X524" s="4"/>
      <c r="Y524" s="4"/>
      <c r="Z524" s="3"/>
      <c r="AB524" s="4"/>
      <c r="AC524" s="4"/>
    </row>
    <row r="525" spans="5:29" ht="14.25" customHeight="1">
      <c r="E525" s="4"/>
      <c r="F525" s="4"/>
      <c r="J525" s="4"/>
      <c r="K525" s="5"/>
      <c r="N525" s="4"/>
      <c r="O525" s="5"/>
      <c r="P525" s="5"/>
      <c r="R525" s="4"/>
      <c r="W525" s="4"/>
      <c r="X525" s="4"/>
      <c r="Y525" s="4"/>
      <c r="Z525" s="3"/>
      <c r="AB525" s="4"/>
      <c r="AC525" s="4"/>
    </row>
    <row r="526" spans="5:29" ht="14.25" customHeight="1">
      <c r="E526" s="4"/>
      <c r="F526" s="4"/>
      <c r="J526" s="4"/>
      <c r="K526" s="5"/>
      <c r="N526" s="4"/>
      <c r="O526" s="5"/>
      <c r="P526" s="5"/>
      <c r="R526" s="4"/>
      <c r="W526" s="4"/>
      <c r="X526" s="4"/>
      <c r="Y526" s="4"/>
      <c r="Z526" s="3"/>
      <c r="AB526" s="4"/>
      <c r="AC526" s="4"/>
    </row>
    <row r="527" spans="5:29" ht="14.25" customHeight="1">
      <c r="E527" s="4"/>
      <c r="F527" s="4"/>
      <c r="J527" s="4"/>
      <c r="K527" s="5"/>
      <c r="N527" s="4"/>
      <c r="O527" s="5"/>
      <c r="P527" s="5"/>
      <c r="R527" s="4"/>
      <c r="W527" s="4"/>
      <c r="X527" s="4"/>
      <c r="Y527" s="4"/>
      <c r="Z527" s="3"/>
      <c r="AB527" s="4"/>
      <c r="AC527" s="4"/>
    </row>
    <row r="528" spans="5:29" ht="14.25" customHeight="1">
      <c r="E528" s="4"/>
      <c r="F528" s="4"/>
      <c r="J528" s="4"/>
      <c r="K528" s="5"/>
      <c r="N528" s="4"/>
      <c r="O528" s="5"/>
      <c r="P528" s="5"/>
      <c r="R528" s="4"/>
      <c r="W528" s="4"/>
      <c r="X528" s="4"/>
      <c r="Y528" s="4"/>
      <c r="Z528" s="3"/>
      <c r="AB528" s="4"/>
      <c r="AC528" s="4"/>
    </row>
    <row r="529" spans="5:29" ht="14.25" customHeight="1">
      <c r="E529" s="4"/>
      <c r="F529" s="4"/>
      <c r="J529" s="4"/>
      <c r="K529" s="5"/>
      <c r="N529" s="4"/>
      <c r="O529" s="5"/>
      <c r="P529" s="5"/>
      <c r="R529" s="4"/>
      <c r="W529" s="4"/>
      <c r="X529" s="4"/>
      <c r="Y529" s="4"/>
      <c r="Z529" s="3"/>
      <c r="AB529" s="4"/>
      <c r="AC529" s="4"/>
    </row>
    <row r="530" spans="5:29" ht="14.25" customHeight="1">
      <c r="E530" s="4"/>
      <c r="F530" s="4"/>
      <c r="J530" s="4"/>
      <c r="K530" s="5"/>
      <c r="N530" s="4"/>
      <c r="O530" s="5"/>
      <c r="P530" s="5"/>
      <c r="R530" s="4"/>
      <c r="W530" s="4"/>
      <c r="X530" s="4"/>
      <c r="Y530" s="4"/>
      <c r="Z530" s="3"/>
      <c r="AB530" s="4"/>
      <c r="AC530" s="4"/>
    </row>
    <row r="531" spans="5:29" ht="14.25" customHeight="1">
      <c r="E531" s="4"/>
      <c r="F531" s="4"/>
      <c r="J531" s="4"/>
      <c r="K531" s="5"/>
      <c r="N531" s="4"/>
      <c r="O531" s="5"/>
      <c r="P531" s="5"/>
      <c r="R531" s="4"/>
      <c r="W531" s="4"/>
      <c r="X531" s="4"/>
      <c r="Y531" s="4"/>
      <c r="Z531" s="3"/>
      <c r="AB531" s="4"/>
      <c r="AC531" s="4"/>
    </row>
    <row r="532" spans="5:29" ht="14.25" customHeight="1">
      <c r="E532" s="4"/>
      <c r="F532" s="4"/>
      <c r="J532" s="4"/>
      <c r="K532" s="5"/>
      <c r="N532" s="4"/>
      <c r="O532" s="5"/>
      <c r="P532" s="5"/>
      <c r="R532" s="4"/>
      <c r="W532" s="4"/>
      <c r="X532" s="4"/>
      <c r="Y532" s="4"/>
      <c r="Z532" s="3"/>
      <c r="AB532" s="4"/>
      <c r="AC532" s="4"/>
    </row>
    <row r="533" spans="5:29" ht="14.25" customHeight="1">
      <c r="E533" s="4"/>
      <c r="F533" s="4"/>
      <c r="J533" s="4"/>
      <c r="K533" s="5"/>
      <c r="N533" s="4"/>
      <c r="O533" s="5"/>
      <c r="P533" s="5"/>
      <c r="R533" s="4"/>
      <c r="W533" s="4"/>
      <c r="X533" s="4"/>
      <c r="Y533" s="4"/>
      <c r="Z533" s="3"/>
      <c r="AB533" s="4"/>
      <c r="AC533" s="4"/>
    </row>
    <row r="534" spans="5:29" ht="14.25" customHeight="1">
      <c r="E534" s="4"/>
      <c r="F534" s="4"/>
      <c r="J534" s="4"/>
      <c r="K534" s="5"/>
      <c r="N534" s="4"/>
      <c r="O534" s="5"/>
      <c r="P534" s="5"/>
      <c r="R534" s="4"/>
      <c r="W534" s="4"/>
      <c r="X534" s="4"/>
      <c r="Y534" s="4"/>
      <c r="Z534" s="3"/>
      <c r="AB534" s="4"/>
      <c r="AC534" s="4"/>
    </row>
    <row r="535" spans="5:29" ht="14.25" customHeight="1">
      <c r="E535" s="4"/>
      <c r="F535" s="4"/>
      <c r="J535" s="4"/>
      <c r="K535" s="5"/>
      <c r="N535" s="4"/>
      <c r="O535" s="5"/>
      <c r="P535" s="5"/>
      <c r="R535" s="4"/>
      <c r="W535" s="4"/>
      <c r="X535" s="4"/>
      <c r="Y535" s="4"/>
      <c r="Z535" s="3"/>
      <c r="AB535" s="4"/>
      <c r="AC535" s="4"/>
    </row>
    <row r="536" spans="5:29" ht="14.25" customHeight="1">
      <c r="E536" s="4"/>
      <c r="F536" s="4"/>
      <c r="J536" s="4"/>
      <c r="K536" s="5"/>
      <c r="N536" s="4"/>
      <c r="O536" s="5"/>
      <c r="P536" s="5"/>
      <c r="R536" s="4"/>
      <c r="W536" s="4"/>
      <c r="X536" s="4"/>
      <c r="Y536" s="4"/>
      <c r="Z536" s="3"/>
      <c r="AB536" s="4"/>
      <c r="AC536" s="4"/>
    </row>
    <row r="537" spans="5:29" ht="14.25" customHeight="1">
      <c r="E537" s="4"/>
      <c r="F537" s="4"/>
      <c r="J537" s="4"/>
      <c r="K537" s="5"/>
      <c r="N537" s="4"/>
      <c r="O537" s="5"/>
      <c r="P537" s="5"/>
      <c r="R537" s="4"/>
      <c r="W537" s="4"/>
      <c r="X537" s="4"/>
      <c r="Y537" s="4"/>
      <c r="Z537" s="3"/>
      <c r="AB537" s="4"/>
      <c r="AC537" s="4"/>
    </row>
    <row r="538" spans="5:29" ht="14.25" customHeight="1">
      <c r="E538" s="4"/>
      <c r="F538" s="4"/>
      <c r="J538" s="4"/>
      <c r="K538" s="5"/>
      <c r="N538" s="4"/>
      <c r="O538" s="5"/>
      <c r="P538" s="5"/>
      <c r="R538" s="4"/>
      <c r="W538" s="4"/>
      <c r="X538" s="4"/>
      <c r="Y538" s="4"/>
      <c r="Z538" s="3"/>
      <c r="AB538" s="4"/>
      <c r="AC538" s="4"/>
    </row>
    <row r="539" spans="5:29" ht="14.25" customHeight="1">
      <c r="E539" s="4"/>
      <c r="F539" s="4"/>
      <c r="J539" s="4"/>
      <c r="K539" s="5"/>
      <c r="N539" s="4"/>
      <c r="O539" s="5"/>
      <c r="P539" s="5"/>
      <c r="R539" s="4"/>
      <c r="W539" s="4"/>
      <c r="X539" s="4"/>
      <c r="Y539" s="4"/>
      <c r="Z539" s="3"/>
      <c r="AB539" s="4"/>
      <c r="AC539" s="4"/>
    </row>
    <row r="540" spans="5:29" ht="14.25" customHeight="1">
      <c r="E540" s="4"/>
      <c r="F540" s="4"/>
      <c r="J540" s="4"/>
      <c r="K540" s="5"/>
      <c r="N540" s="4"/>
      <c r="O540" s="5"/>
      <c r="P540" s="5"/>
      <c r="R540" s="4"/>
      <c r="W540" s="4"/>
      <c r="X540" s="4"/>
      <c r="Y540" s="4"/>
      <c r="Z540" s="3"/>
      <c r="AB540" s="4"/>
      <c r="AC540" s="4"/>
    </row>
    <row r="541" spans="5:29" ht="14.25" customHeight="1">
      <c r="E541" s="4"/>
      <c r="F541" s="4"/>
      <c r="J541" s="4"/>
      <c r="K541" s="5"/>
      <c r="N541" s="4"/>
      <c r="O541" s="5"/>
      <c r="P541" s="5"/>
      <c r="R541" s="4"/>
      <c r="W541" s="4"/>
      <c r="X541" s="4"/>
      <c r="Y541" s="4"/>
      <c r="Z541" s="3"/>
      <c r="AB541" s="4"/>
      <c r="AC541" s="4"/>
    </row>
    <row r="542" spans="5:29" ht="14.25" customHeight="1">
      <c r="E542" s="4"/>
      <c r="F542" s="4"/>
      <c r="J542" s="4"/>
      <c r="K542" s="5"/>
      <c r="N542" s="4"/>
      <c r="O542" s="5"/>
      <c r="P542" s="5"/>
      <c r="R542" s="4"/>
      <c r="W542" s="4"/>
      <c r="X542" s="4"/>
      <c r="Y542" s="4"/>
      <c r="Z542" s="3"/>
      <c r="AB542" s="4"/>
      <c r="AC542" s="4"/>
    </row>
    <row r="543" spans="5:29" ht="14.25" customHeight="1">
      <c r="E543" s="4"/>
      <c r="F543" s="4"/>
      <c r="J543" s="4"/>
      <c r="K543" s="5"/>
      <c r="N543" s="4"/>
      <c r="O543" s="5"/>
      <c r="P543" s="5"/>
      <c r="R543" s="4"/>
      <c r="W543" s="4"/>
      <c r="X543" s="4"/>
      <c r="Y543" s="4"/>
      <c r="Z543" s="3"/>
      <c r="AB543" s="4"/>
      <c r="AC543" s="4"/>
    </row>
    <row r="544" spans="5:29" ht="14.25" customHeight="1">
      <c r="E544" s="4"/>
      <c r="F544" s="4"/>
      <c r="J544" s="4"/>
      <c r="K544" s="5"/>
      <c r="N544" s="4"/>
      <c r="O544" s="5"/>
      <c r="P544" s="5"/>
      <c r="R544" s="4"/>
      <c r="W544" s="4"/>
      <c r="X544" s="4"/>
      <c r="Y544" s="4"/>
      <c r="Z544" s="3"/>
      <c r="AB544" s="4"/>
      <c r="AC544" s="4"/>
    </row>
    <row r="545" spans="5:29" ht="14.25" customHeight="1">
      <c r="E545" s="4"/>
      <c r="F545" s="4"/>
      <c r="J545" s="4"/>
      <c r="K545" s="5"/>
      <c r="N545" s="4"/>
      <c r="O545" s="5"/>
      <c r="P545" s="5"/>
      <c r="R545" s="4"/>
      <c r="W545" s="4"/>
      <c r="X545" s="4"/>
      <c r="Y545" s="4"/>
      <c r="Z545" s="3"/>
      <c r="AB545" s="4"/>
      <c r="AC545" s="4"/>
    </row>
    <row r="546" spans="5:29" ht="14.25" customHeight="1">
      <c r="E546" s="4"/>
      <c r="F546" s="4"/>
      <c r="J546" s="4"/>
      <c r="K546" s="5"/>
      <c r="N546" s="4"/>
      <c r="O546" s="5"/>
      <c r="P546" s="5"/>
      <c r="R546" s="4"/>
      <c r="W546" s="4"/>
      <c r="X546" s="4"/>
      <c r="Y546" s="4"/>
      <c r="Z546" s="3"/>
      <c r="AB546" s="4"/>
      <c r="AC546" s="4"/>
    </row>
    <row r="547" spans="5:29" ht="14.25" customHeight="1">
      <c r="E547" s="4"/>
      <c r="F547" s="4"/>
      <c r="J547" s="4"/>
      <c r="K547" s="5"/>
      <c r="N547" s="4"/>
      <c r="O547" s="5"/>
      <c r="P547" s="5"/>
      <c r="R547" s="4"/>
      <c r="W547" s="4"/>
      <c r="X547" s="4"/>
      <c r="Y547" s="4"/>
      <c r="Z547" s="3"/>
      <c r="AB547" s="4"/>
      <c r="AC547" s="4"/>
    </row>
    <row r="548" spans="5:29" ht="14.25" customHeight="1">
      <c r="E548" s="4"/>
      <c r="F548" s="4"/>
      <c r="J548" s="4"/>
      <c r="K548" s="5"/>
      <c r="N548" s="4"/>
      <c r="O548" s="5"/>
      <c r="P548" s="5"/>
      <c r="R548" s="4"/>
      <c r="W548" s="4"/>
      <c r="X548" s="4"/>
      <c r="Y548" s="4"/>
      <c r="Z548" s="3"/>
      <c r="AB548" s="4"/>
      <c r="AC548" s="4"/>
    </row>
    <row r="549" spans="5:29" ht="14.25" customHeight="1">
      <c r="E549" s="4"/>
      <c r="F549" s="4"/>
      <c r="J549" s="4"/>
      <c r="K549" s="5"/>
      <c r="N549" s="4"/>
      <c r="O549" s="5"/>
      <c r="P549" s="5"/>
      <c r="R549" s="4"/>
      <c r="W549" s="4"/>
      <c r="X549" s="4"/>
      <c r="Y549" s="4"/>
      <c r="Z549" s="3"/>
      <c r="AB549" s="4"/>
      <c r="AC549" s="4"/>
    </row>
    <row r="550" spans="5:29" ht="14.25" customHeight="1">
      <c r="E550" s="4"/>
      <c r="F550" s="4"/>
      <c r="J550" s="4"/>
      <c r="K550" s="5"/>
      <c r="N550" s="4"/>
      <c r="O550" s="5"/>
      <c r="P550" s="5"/>
      <c r="R550" s="4"/>
      <c r="W550" s="4"/>
      <c r="X550" s="4"/>
      <c r="Y550" s="4"/>
      <c r="Z550" s="3"/>
      <c r="AB550" s="4"/>
      <c r="AC550" s="4"/>
    </row>
    <row r="551" spans="5:29" ht="14.25" customHeight="1">
      <c r="E551" s="4"/>
      <c r="F551" s="4"/>
      <c r="J551" s="4"/>
      <c r="K551" s="5"/>
      <c r="N551" s="4"/>
      <c r="O551" s="5"/>
      <c r="P551" s="5"/>
      <c r="R551" s="4"/>
      <c r="W551" s="4"/>
      <c r="X551" s="4"/>
      <c r="Y551" s="4"/>
      <c r="Z551" s="3"/>
      <c r="AB551" s="4"/>
      <c r="AC551" s="4"/>
    </row>
    <row r="552" spans="5:29" ht="14.25" customHeight="1">
      <c r="E552" s="4"/>
      <c r="F552" s="4"/>
      <c r="J552" s="4"/>
      <c r="K552" s="5"/>
      <c r="N552" s="4"/>
      <c r="O552" s="5"/>
      <c r="P552" s="5"/>
      <c r="R552" s="4"/>
      <c r="W552" s="4"/>
      <c r="X552" s="4"/>
      <c r="Y552" s="4"/>
      <c r="Z552" s="3"/>
      <c r="AB552" s="4"/>
      <c r="AC552" s="4"/>
    </row>
    <row r="553" spans="5:29" ht="14.25" customHeight="1">
      <c r="E553" s="4"/>
      <c r="F553" s="4"/>
      <c r="J553" s="4"/>
      <c r="K553" s="5"/>
      <c r="N553" s="4"/>
      <c r="O553" s="5"/>
      <c r="P553" s="5"/>
      <c r="R553" s="4"/>
      <c r="W553" s="4"/>
      <c r="X553" s="4"/>
      <c r="Y553" s="4"/>
      <c r="Z553" s="3"/>
      <c r="AB553" s="4"/>
      <c r="AC553" s="4"/>
    </row>
    <row r="554" spans="5:29" ht="14.25" customHeight="1">
      <c r="E554" s="4"/>
      <c r="F554" s="4"/>
      <c r="J554" s="4"/>
      <c r="K554" s="5"/>
      <c r="N554" s="4"/>
      <c r="O554" s="5"/>
      <c r="P554" s="5"/>
      <c r="R554" s="4"/>
      <c r="W554" s="4"/>
      <c r="X554" s="4"/>
      <c r="Y554" s="4"/>
      <c r="Z554" s="3"/>
      <c r="AB554" s="4"/>
      <c r="AC554" s="4"/>
    </row>
    <row r="555" spans="5:29" ht="14.25" customHeight="1">
      <c r="E555" s="4"/>
      <c r="F555" s="4"/>
      <c r="J555" s="4"/>
      <c r="K555" s="5"/>
      <c r="N555" s="4"/>
      <c r="O555" s="5"/>
      <c r="P555" s="5"/>
      <c r="R555" s="4"/>
      <c r="W555" s="4"/>
      <c r="X555" s="4"/>
      <c r="Y555" s="4"/>
      <c r="Z555" s="3"/>
      <c r="AB555" s="4"/>
      <c r="AC555" s="4"/>
    </row>
    <row r="556" spans="5:29" ht="14.25" customHeight="1">
      <c r="E556" s="4"/>
      <c r="F556" s="4"/>
      <c r="J556" s="4"/>
      <c r="K556" s="5"/>
      <c r="N556" s="4"/>
      <c r="O556" s="5"/>
      <c r="P556" s="5"/>
      <c r="R556" s="4"/>
      <c r="W556" s="4"/>
      <c r="X556" s="4"/>
      <c r="Y556" s="4"/>
      <c r="Z556" s="3"/>
      <c r="AB556" s="4"/>
      <c r="AC556" s="4"/>
    </row>
    <row r="557" spans="5:29" ht="14.25" customHeight="1">
      <c r="E557" s="4"/>
      <c r="F557" s="4"/>
      <c r="J557" s="4"/>
      <c r="K557" s="5"/>
      <c r="N557" s="4"/>
      <c r="O557" s="5"/>
      <c r="P557" s="5"/>
      <c r="R557" s="4"/>
      <c r="W557" s="4"/>
      <c r="X557" s="4"/>
      <c r="Y557" s="4"/>
      <c r="Z557" s="3"/>
      <c r="AB557" s="4"/>
      <c r="AC557" s="4"/>
    </row>
    <row r="558" spans="5:29" ht="14.25" customHeight="1">
      <c r="E558" s="4"/>
      <c r="F558" s="4"/>
      <c r="J558" s="4"/>
      <c r="K558" s="5"/>
      <c r="N558" s="4"/>
      <c r="O558" s="5"/>
      <c r="P558" s="5"/>
      <c r="R558" s="4"/>
      <c r="W558" s="4"/>
      <c r="X558" s="4"/>
      <c r="Y558" s="4"/>
      <c r="Z558" s="3"/>
      <c r="AB558" s="4"/>
      <c r="AC558" s="4"/>
    </row>
    <row r="559" spans="5:29" ht="14.25" customHeight="1">
      <c r="E559" s="4"/>
      <c r="F559" s="4"/>
      <c r="J559" s="4"/>
      <c r="K559" s="5"/>
      <c r="N559" s="4"/>
      <c r="O559" s="5"/>
      <c r="P559" s="5"/>
      <c r="R559" s="4"/>
      <c r="W559" s="4"/>
      <c r="X559" s="4"/>
      <c r="Y559" s="4"/>
      <c r="Z559" s="3"/>
      <c r="AB559" s="4"/>
      <c r="AC559" s="4"/>
    </row>
    <row r="560" spans="5:29" ht="14.25" customHeight="1">
      <c r="E560" s="4"/>
      <c r="F560" s="4"/>
      <c r="J560" s="4"/>
      <c r="K560" s="5"/>
      <c r="N560" s="4"/>
      <c r="O560" s="5"/>
      <c r="P560" s="5"/>
      <c r="R560" s="4"/>
      <c r="W560" s="4"/>
      <c r="X560" s="4"/>
      <c r="Y560" s="4"/>
      <c r="Z560" s="3"/>
      <c r="AB560" s="4"/>
      <c r="AC560" s="4"/>
    </row>
    <row r="561" spans="5:29" ht="14.25" customHeight="1">
      <c r="E561" s="4"/>
      <c r="F561" s="4"/>
      <c r="J561" s="4"/>
      <c r="K561" s="5"/>
      <c r="N561" s="4"/>
      <c r="O561" s="5"/>
      <c r="P561" s="5"/>
      <c r="R561" s="4"/>
      <c r="W561" s="4"/>
      <c r="X561" s="4"/>
      <c r="Y561" s="4"/>
      <c r="Z561" s="3"/>
      <c r="AB561" s="4"/>
      <c r="AC561" s="4"/>
    </row>
    <row r="562" spans="5:29" ht="14.25" customHeight="1">
      <c r="E562" s="4"/>
      <c r="F562" s="4"/>
      <c r="J562" s="4"/>
      <c r="K562" s="5"/>
      <c r="N562" s="4"/>
      <c r="O562" s="5"/>
      <c r="P562" s="5"/>
      <c r="R562" s="4"/>
      <c r="W562" s="4"/>
      <c r="X562" s="4"/>
      <c r="Y562" s="4"/>
      <c r="Z562" s="3"/>
      <c r="AB562" s="4"/>
      <c r="AC562" s="4"/>
    </row>
    <row r="563" spans="5:29" ht="14.25" customHeight="1">
      <c r="E563" s="4"/>
      <c r="F563" s="4"/>
      <c r="J563" s="4"/>
      <c r="K563" s="5"/>
      <c r="N563" s="4"/>
      <c r="O563" s="5"/>
      <c r="P563" s="5"/>
      <c r="R563" s="4"/>
      <c r="W563" s="4"/>
      <c r="X563" s="4"/>
      <c r="Y563" s="4"/>
      <c r="Z563" s="3"/>
      <c r="AB563" s="4"/>
      <c r="AC563" s="4"/>
    </row>
    <row r="564" spans="5:29" ht="14.25" customHeight="1">
      <c r="E564" s="4"/>
      <c r="F564" s="4"/>
      <c r="J564" s="4"/>
      <c r="K564" s="5"/>
      <c r="N564" s="4"/>
      <c r="O564" s="5"/>
      <c r="P564" s="5"/>
      <c r="R564" s="4"/>
      <c r="W564" s="4"/>
      <c r="X564" s="4"/>
      <c r="Y564" s="4"/>
      <c r="Z564" s="3"/>
      <c r="AB564" s="4"/>
      <c r="AC564" s="4"/>
    </row>
    <row r="565" spans="5:29" ht="14.25" customHeight="1">
      <c r="E565" s="4"/>
      <c r="F565" s="4"/>
      <c r="J565" s="4"/>
      <c r="K565" s="5"/>
      <c r="N565" s="4"/>
      <c r="O565" s="5"/>
      <c r="P565" s="5"/>
      <c r="R565" s="4"/>
      <c r="W565" s="4"/>
      <c r="X565" s="4"/>
      <c r="Y565" s="4"/>
      <c r="Z565" s="3"/>
      <c r="AB565" s="4"/>
      <c r="AC565" s="4"/>
    </row>
    <row r="566" spans="5:29" ht="14.25" customHeight="1">
      <c r="E566" s="4"/>
      <c r="F566" s="4"/>
      <c r="J566" s="4"/>
      <c r="K566" s="5"/>
      <c r="N566" s="4"/>
      <c r="O566" s="5"/>
      <c r="P566" s="5"/>
      <c r="R566" s="4"/>
      <c r="W566" s="4"/>
      <c r="X566" s="4"/>
      <c r="Y566" s="4"/>
      <c r="Z566" s="3"/>
      <c r="AB566" s="4"/>
      <c r="AC566" s="4"/>
    </row>
    <row r="567" spans="5:29" ht="14.25" customHeight="1">
      <c r="E567" s="4"/>
      <c r="F567" s="4"/>
      <c r="J567" s="4"/>
      <c r="K567" s="5"/>
      <c r="N567" s="4"/>
      <c r="O567" s="5"/>
      <c r="P567" s="5"/>
      <c r="R567" s="4"/>
      <c r="W567" s="4"/>
      <c r="X567" s="4"/>
      <c r="Y567" s="4"/>
      <c r="Z567" s="3"/>
      <c r="AB567" s="4"/>
      <c r="AC567" s="4"/>
    </row>
    <row r="568" spans="5:29" ht="14.25" customHeight="1">
      <c r="E568" s="4"/>
      <c r="F568" s="4"/>
      <c r="J568" s="4"/>
      <c r="K568" s="5"/>
      <c r="N568" s="4"/>
      <c r="O568" s="5"/>
      <c r="P568" s="5"/>
      <c r="R568" s="4"/>
      <c r="W568" s="4"/>
      <c r="X568" s="4"/>
      <c r="Y568" s="4"/>
      <c r="Z568" s="3"/>
      <c r="AB568" s="4"/>
      <c r="AC568" s="4"/>
    </row>
    <row r="569" spans="5:29" ht="14.25" customHeight="1">
      <c r="E569" s="4"/>
      <c r="F569" s="4"/>
      <c r="J569" s="4"/>
      <c r="K569" s="5"/>
      <c r="N569" s="4"/>
      <c r="O569" s="5"/>
      <c r="P569" s="5"/>
      <c r="R569" s="4"/>
      <c r="W569" s="4"/>
      <c r="X569" s="4"/>
      <c r="Y569" s="4"/>
      <c r="Z569" s="3"/>
      <c r="AB569" s="4"/>
      <c r="AC569" s="4"/>
    </row>
    <row r="570" spans="5:29" ht="14.25" customHeight="1">
      <c r="E570" s="4"/>
      <c r="F570" s="4"/>
      <c r="J570" s="4"/>
      <c r="K570" s="5"/>
      <c r="N570" s="4"/>
      <c r="O570" s="5"/>
      <c r="P570" s="5"/>
      <c r="R570" s="4"/>
      <c r="W570" s="4"/>
      <c r="X570" s="4"/>
      <c r="Y570" s="4"/>
      <c r="Z570" s="3"/>
      <c r="AB570" s="4"/>
      <c r="AC570" s="4"/>
    </row>
    <row r="571" spans="5:29" ht="14.25" customHeight="1">
      <c r="E571" s="4"/>
      <c r="F571" s="4"/>
      <c r="J571" s="4"/>
      <c r="K571" s="5"/>
      <c r="N571" s="4"/>
      <c r="O571" s="5"/>
      <c r="P571" s="5"/>
      <c r="R571" s="4"/>
      <c r="W571" s="4"/>
      <c r="X571" s="4"/>
      <c r="Y571" s="4"/>
      <c r="Z571" s="3"/>
      <c r="AB571" s="4"/>
      <c r="AC571" s="4"/>
    </row>
    <row r="572" spans="5:29" ht="14.25" customHeight="1">
      <c r="E572" s="4"/>
      <c r="F572" s="4"/>
      <c r="J572" s="4"/>
      <c r="K572" s="5"/>
      <c r="N572" s="4"/>
      <c r="O572" s="5"/>
      <c r="P572" s="5"/>
      <c r="R572" s="4"/>
      <c r="W572" s="4"/>
      <c r="X572" s="4"/>
      <c r="Y572" s="4"/>
      <c r="Z572" s="3"/>
      <c r="AB572" s="4"/>
      <c r="AC572" s="4"/>
    </row>
    <row r="573" spans="5:29" ht="14.25" customHeight="1">
      <c r="E573" s="4"/>
      <c r="F573" s="4"/>
      <c r="J573" s="4"/>
      <c r="K573" s="5"/>
      <c r="N573" s="4"/>
      <c r="O573" s="5"/>
      <c r="P573" s="5"/>
      <c r="R573" s="4"/>
      <c r="W573" s="4"/>
      <c r="X573" s="4"/>
      <c r="Y573" s="4"/>
      <c r="Z573" s="3"/>
      <c r="AB573" s="4"/>
      <c r="AC573" s="4"/>
    </row>
    <row r="574" spans="5:29" ht="14.25" customHeight="1">
      <c r="E574" s="4"/>
      <c r="F574" s="4"/>
      <c r="J574" s="4"/>
      <c r="K574" s="5"/>
      <c r="N574" s="4"/>
      <c r="O574" s="5"/>
      <c r="P574" s="5"/>
      <c r="R574" s="4"/>
      <c r="W574" s="4"/>
      <c r="X574" s="4"/>
      <c r="Y574" s="4"/>
      <c r="Z574" s="3"/>
      <c r="AB574" s="4"/>
      <c r="AC574" s="4"/>
    </row>
    <row r="575" spans="5:29" ht="14.25" customHeight="1">
      <c r="E575" s="4"/>
      <c r="F575" s="4"/>
      <c r="J575" s="4"/>
      <c r="K575" s="5"/>
      <c r="N575" s="4"/>
      <c r="O575" s="5"/>
      <c r="P575" s="5"/>
      <c r="R575" s="4"/>
      <c r="W575" s="4"/>
      <c r="X575" s="4"/>
      <c r="Y575" s="4"/>
      <c r="Z575" s="3"/>
      <c r="AB575" s="4"/>
      <c r="AC575" s="4"/>
    </row>
    <row r="576" spans="5:29" ht="14.25" customHeight="1">
      <c r="E576" s="4"/>
      <c r="F576" s="4"/>
      <c r="J576" s="4"/>
      <c r="K576" s="5"/>
      <c r="N576" s="4"/>
      <c r="O576" s="5"/>
      <c r="P576" s="5"/>
      <c r="R576" s="4"/>
      <c r="W576" s="4"/>
      <c r="X576" s="4"/>
      <c r="Y576" s="4"/>
      <c r="Z576" s="3"/>
      <c r="AB576" s="4"/>
      <c r="AC576" s="4"/>
    </row>
    <row r="577" spans="5:29" ht="14.25" customHeight="1">
      <c r="E577" s="4"/>
      <c r="F577" s="4"/>
      <c r="J577" s="4"/>
      <c r="K577" s="5"/>
      <c r="N577" s="4"/>
      <c r="O577" s="5"/>
      <c r="P577" s="5"/>
      <c r="R577" s="4"/>
      <c r="W577" s="4"/>
      <c r="X577" s="4"/>
      <c r="Y577" s="4"/>
      <c r="Z577" s="3"/>
      <c r="AB577" s="4"/>
      <c r="AC577" s="4"/>
    </row>
    <row r="578" spans="5:29" ht="14.25" customHeight="1">
      <c r="E578" s="4"/>
      <c r="F578" s="4"/>
      <c r="J578" s="4"/>
      <c r="K578" s="5"/>
      <c r="N578" s="4"/>
      <c r="O578" s="5"/>
      <c r="P578" s="5"/>
      <c r="R578" s="4"/>
      <c r="W578" s="4"/>
      <c r="X578" s="4"/>
      <c r="Y578" s="4"/>
      <c r="Z578" s="3"/>
      <c r="AB578" s="4"/>
      <c r="AC578" s="4"/>
    </row>
    <row r="579" spans="5:29" ht="14.25" customHeight="1">
      <c r="E579" s="4"/>
      <c r="F579" s="4"/>
      <c r="J579" s="4"/>
      <c r="K579" s="5"/>
      <c r="N579" s="4"/>
      <c r="O579" s="5"/>
      <c r="P579" s="5"/>
      <c r="R579" s="4"/>
      <c r="W579" s="4"/>
      <c r="X579" s="4"/>
      <c r="Y579" s="4"/>
      <c r="Z579" s="3"/>
      <c r="AB579" s="4"/>
      <c r="AC579" s="4"/>
    </row>
    <row r="580" spans="5:29" ht="14.25" customHeight="1">
      <c r="E580" s="4"/>
      <c r="F580" s="4"/>
      <c r="J580" s="4"/>
      <c r="K580" s="5"/>
      <c r="N580" s="4"/>
      <c r="O580" s="5"/>
      <c r="P580" s="5"/>
      <c r="R580" s="4"/>
      <c r="W580" s="4"/>
      <c r="X580" s="4"/>
      <c r="Y580" s="4"/>
      <c r="Z580" s="3"/>
      <c r="AB580" s="4"/>
      <c r="AC580" s="4"/>
    </row>
    <row r="581" spans="5:29" ht="14.25" customHeight="1">
      <c r="E581" s="4"/>
      <c r="F581" s="4"/>
      <c r="J581" s="4"/>
      <c r="K581" s="5"/>
      <c r="N581" s="4"/>
      <c r="O581" s="5"/>
      <c r="P581" s="5"/>
      <c r="R581" s="4"/>
      <c r="W581" s="4"/>
      <c r="X581" s="4"/>
      <c r="Y581" s="4"/>
      <c r="Z581" s="3"/>
      <c r="AB581" s="4"/>
      <c r="AC581" s="4"/>
    </row>
    <row r="582" spans="5:29" ht="14.25" customHeight="1">
      <c r="E582" s="4"/>
      <c r="F582" s="4"/>
      <c r="J582" s="4"/>
      <c r="K582" s="5"/>
      <c r="N582" s="4"/>
      <c r="O582" s="5"/>
      <c r="P582" s="5"/>
      <c r="R582" s="4"/>
      <c r="W582" s="4"/>
      <c r="X582" s="4"/>
      <c r="Y582" s="4"/>
      <c r="Z582" s="3"/>
      <c r="AB582" s="4"/>
      <c r="AC582" s="4"/>
    </row>
    <row r="583" spans="5:29" ht="14.25" customHeight="1">
      <c r="E583" s="4"/>
      <c r="F583" s="4"/>
      <c r="J583" s="4"/>
      <c r="K583" s="5"/>
      <c r="N583" s="4"/>
      <c r="O583" s="5"/>
      <c r="P583" s="5"/>
      <c r="R583" s="4"/>
      <c r="W583" s="4"/>
      <c r="X583" s="4"/>
      <c r="Y583" s="4"/>
      <c r="Z583" s="3"/>
      <c r="AB583" s="4"/>
      <c r="AC583" s="4"/>
    </row>
    <row r="584" spans="5:29" ht="14.25" customHeight="1">
      <c r="E584" s="4"/>
      <c r="F584" s="4"/>
      <c r="J584" s="4"/>
      <c r="K584" s="5"/>
      <c r="N584" s="4"/>
      <c r="O584" s="5"/>
      <c r="P584" s="5"/>
      <c r="R584" s="4"/>
      <c r="W584" s="4"/>
      <c r="X584" s="4"/>
      <c r="Y584" s="4"/>
      <c r="Z584" s="3"/>
      <c r="AB584" s="4"/>
      <c r="AC584" s="4"/>
    </row>
    <row r="585" spans="5:29" ht="14.25" customHeight="1">
      <c r="E585" s="4"/>
      <c r="F585" s="4"/>
      <c r="J585" s="4"/>
      <c r="K585" s="5"/>
      <c r="N585" s="4"/>
      <c r="O585" s="5"/>
      <c r="P585" s="5"/>
      <c r="R585" s="4"/>
      <c r="W585" s="4"/>
      <c r="X585" s="4"/>
      <c r="Y585" s="4"/>
      <c r="Z585" s="3"/>
      <c r="AB585" s="4"/>
      <c r="AC585" s="4"/>
    </row>
    <row r="586" spans="5:29" ht="14.25" customHeight="1">
      <c r="E586" s="4"/>
      <c r="F586" s="4"/>
      <c r="J586" s="4"/>
      <c r="K586" s="5"/>
      <c r="N586" s="4"/>
      <c r="O586" s="5"/>
      <c r="P586" s="5"/>
      <c r="R586" s="4"/>
      <c r="W586" s="4"/>
      <c r="X586" s="4"/>
      <c r="Y586" s="4"/>
      <c r="Z586" s="3"/>
      <c r="AB586" s="4"/>
      <c r="AC586" s="4"/>
    </row>
    <row r="587" spans="5:29" ht="14.25" customHeight="1">
      <c r="E587" s="4"/>
      <c r="F587" s="4"/>
      <c r="J587" s="4"/>
      <c r="K587" s="5"/>
      <c r="N587" s="4"/>
      <c r="O587" s="5"/>
      <c r="P587" s="5"/>
      <c r="R587" s="4"/>
      <c r="W587" s="4"/>
      <c r="X587" s="4"/>
      <c r="Y587" s="4"/>
      <c r="Z587" s="3"/>
      <c r="AB587" s="4"/>
      <c r="AC587" s="4"/>
    </row>
    <row r="588" spans="5:29" ht="14.25" customHeight="1">
      <c r="E588" s="4"/>
      <c r="F588" s="4"/>
      <c r="J588" s="4"/>
      <c r="K588" s="5"/>
      <c r="N588" s="4"/>
      <c r="O588" s="5"/>
      <c r="P588" s="5"/>
      <c r="R588" s="4"/>
      <c r="W588" s="4"/>
      <c r="X588" s="4"/>
      <c r="Y588" s="4"/>
      <c r="Z588" s="3"/>
      <c r="AB588" s="4"/>
      <c r="AC588" s="4"/>
    </row>
    <row r="589" spans="5:29" ht="14.25" customHeight="1">
      <c r="E589" s="4"/>
      <c r="F589" s="4"/>
      <c r="J589" s="4"/>
      <c r="K589" s="5"/>
      <c r="N589" s="4"/>
      <c r="O589" s="5"/>
      <c r="P589" s="5"/>
      <c r="R589" s="4"/>
      <c r="W589" s="4"/>
      <c r="X589" s="4"/>
      <c r="Y589" s="4"/>
      <c r="Z589" s="3"/>
      <c r="AB589" s="4"/>
      <c r="AC589" s="4"/>
    </row>
    <row r="590" spans="5:29" ht="14.25" customHeight="1">
      <c r="E590" s="4"/>
      <c r="F590" s="4"/>
      <c r="J590" s="4"/>
      <c r="K590" s="5"/>
      <c r="N590" s="4"/>
      <c r="O590" s="5"/>
      <c r="P590" s="5"/>
      <c r="R590" s="4"/>
      <c r="W590" s="4"/>
      <c r="X590" s="4"/>
      <c r="Y590" s="4"/>
      <c r="Z590" s="3"/>
      <c r="AB590" s="4"/>
      <c r="AC590" s="4"/>
    </row>
    <row r="591" spans="5:29" ht="14.25" customHeight="1">
      <c r="E591" s="4"/>
      <c r="F591" s="4"/>
      <c r="J591" s="4"/>
      <c r="K591" s="5"/>
      <c r="N591" s="4"/>
      <c r="O591" s="5"/>
      <c r="P591" s="5"/>
      <c r="R591" s="4"/>
      <c r="W591" s="4"/>
      <c r="X591" s="4"/>
      <c r="Y591" s="4"/>
      <c r="Z591" s="3"/>
      <c r="AB591" s="4"/>
      <c r="AC591" s="4"/>
    </row>
    <row r="592" spans="5:29" ht="14.25" customHeight="1">
      <c r="E592" s="4"/>
      <c r="F592" s="4"/>
      <c r="J592" s="4"/>
      <c r="K592" s="5"/>
      <c r="N592" s="4"/>
      <c r="O592" s="5"/>
      <c r="P592" s="5"/>
      <c r="R592" s="4"/>
      <c r="W592" s="4"/>
      <c r="X592" s="4"/>
      <c r="Y592" s="4"/>
      <c r="Z592" s="3"/>
      <c r="AB592" s="4"/>
      <c r="AC592" s="4"/>
    </row>
    <row r="593" spans="5:29" ht="14.25" customHeight="1">
      <c r="E593" s="4"/>
      <c r="F593" s="4"/>
      <c r="J593" s="4"/>
      <c r="K593" s="5"/>
      <c r="N593" s="4"/>
      <c r="O593" s="5"/>
      <c r="P593" s="5"/>
      <c r="R593" s="4"/>
      <c r="W593" s="4"/>
      <c r="X593" s="4"/>
      <c r="Y593" s="4"/>
      <c r="Z593" s="3"/>
      <c r="AB593" s="4"/>
      <c r="AC593" s="4"/>
    </row>
    <row r="594" spans="5:29" ht="14.25" customHeight="1">
      <c r="E594" s="4"/>
      <c r="F594" s="4"/>
      <c r="J594" s="4"/>
      <c r="K594" s="5"/>
      <c r="N594" s="4"/>
      <c r="O594" s="5"/>
      <c r="P594" s="5"/>
      <c r="R594" s="4"/>
      <c r="W594" s="4"/>
      <c r="X594" s="4"/>
      <c r="Y594" s="4"/>
      <c r="Z594" s="3"/>
      <c r="AB594" s="4"/>
      <c r="AC594" s="4"/>
    </row>
    <row r="595" spans="5:29" ht="14.25" customHeight="1">
      <c r="E595" s="4"/>
      <c r="F595" s="4"/>
      <c r="J595" s="4"/>
      <c r="K595" s="5"/>
      <c r="N595" s="4"/>
      <c r="O595" s="5"/>
      <c r="P595" s="5"/>
      <c r="R595" s="4"/>
      <c r="W595" s="4"/>
      <c r="X595" s="4"/>
      <c r="Y595" s="4"/>
      <c r="Z595" s="3"/>
      <c r="AB595" s="4"/>
      <c r="AC595" s="4"/>
    </row>
    <row r="596" spans="5:29" ht="14.25" customHeight="1">
      <c r="E596" s="4"/>
      <c r="F596" s="4"/>
      <c r="J596" s="4"/>
      <c r="K596" s="5"/>
      <c r="N596" s="4"/>
      <c r="O596" s="5"/>
      <c r="P596" s="5"/>
      <c r="R596" s="4"/>
      <c r="W596" s="4"/>
      <c r="X596" s="4"/>
      <c r="Y596" s="4"/>
      <c r="Z596" s="3"/>
      <c r="AB596" s="4"/>
      <c r="AC596" s="4"/>
    </row>
    <row r="597" spans="5:29" ht="14.25" customHeight="1">
      <c r="E597" s="4"/>
      <c r="F597" s="4"/>
      <c r="J597" s="4"/>
      <c r="K597" s="5"/>
      <c r="N597" s="4"/>
      <c r="O597" s="5"/>
      <c r="P597" s="5"/>
      <c r="R597" s="4"/>
      <c r="W597" s="4"/>
      <c r="X597" s="4"/>
      <c r="Y597" s="4"/>
      <c r="Z597" s="3"/>
      <c r="AB597" s="4"/>
      <c r="AC597" s="4"/>
    </row>
    <row r="598" spans="5:29" ht="14.25" customHeight="1">
      <c r="E598" s="4"/>
      <c r="F598" s="4"/>
      <c r="J598" s="4"/>
      <c r="K598" s="5"/>
      <c r="N598" s="4"/>
      <c r="O598" s="5"/>
      <c r="P598" s="5"/>
      <c r="R598" s="4"/>
      <c r="W598" s="4"/>
      <c r="X598" s="4"/>
      <c r="Y598" s="4"/>
      <c r="Z598" s="3"/>
      <c r="AB598" s="4"/>
      <c r="AC598" s="4"/>
    </row>
    <row r="599" spans="5:29" ht="14.25" customHeight="1">
      <c r="E599" s="4"/>
      <c r="F599" s="4"/>
      <c r="J599" s="4"/>
      <c r="K599" s="5"/>
      <c r="N599" s="4"/>
      <c r="O599" s="5"/>
      <c r="P599" s="5"/>
      <c r="R599" s="4"/>
      <c r="W599" s="4"/>
      <c r="X599" s="4"/>
      <c r="Y599" s="4"/>
      <c r="Z599" s="3"/>
      <c r="AB599" s="4"/>
      <c r="AC599" s="4"/>
    </row>
    <row r="600" spans="5:29" ht="14.25" customHeight="1">
      <c r="E600" s="4"/>
      <c r="F600" s="4"/>
      <c r="J600" s="4"/>
      <c r="K600" s="5"/>
      <c r="N600" s="4"/>
      <c r="O600" s="5"/>
      <c r="P600" s="5"/>
      <c r="R600" s="4"/>
      <c r="W600" s="4"/>
      <c r="X600" s="4"/>
      <c r="Y600" s="4"/>
      <c r="Z600" s="3"/>
      <c r="AB600" s="4"/>
      <c r="AC600" s="4"/>
    </row>
    <row r="601" spans="5:29" ht="14.25" customHeight="1">
      <c r="E601" s="4"/>
      <c r="F601" s="4"/>
      <c r="J601" s="4"/>
      <c r="K601" s="5"/>
      <c r="N601" s="4"/>
      <c r="O601" s="5"/>
      <c r="P601" s="5"/>
      <c r="R601" s="4"/>
      <c r="W601" s="4"/>
      <c r="X601" s="4"/>
      <c r="Y601" s="4"/>
      <c r="Z601" s="3"/>
      <c r="AB601" s="4"/>
      <c r="AC601" s="4"/>
    </row>
    <row r="602" spans="5:29" ht="14.25" customHeight="1">
      <c r="E602" s="4"/>
      <c r="F602" s="4"/>
      <c r="J602" s="4"/>
      <c r="K602" s="5"/>
      <c r="N602" s="4"/>
      <c r="O602" s="5"/>
      <c r="P602" s="5"/>
      <c r="R602" s="4"/>
      <c r="W602" s="4"/>
      <c r="X602" s="4"/>
      <c r="Y602" s="4"/>
      <c r="Z602" s="3"/>
      <c r="AB602" s="4"/>
      <c r="AC602" s="4"/>
    </row>
    <row r="603" spans="5:29" ht="14.25" customHeight="1">
      <c r="E603" s="4"/>
      <c r="F603" s="4"/>
      <c r="J603" s="4"/>
      <c r="K603" s="5"/>
      <c r="N603" s="4"/>
      <c r="O603" s="5"/>
      <c r="P603" s="5"/>
      <c r="R603" s="4"/>
      <c r="W603" s="4"/>
      <c r="X603" s="4"/>
      <c r="Y603" s="4"/>
      <c r="Z603" s="3"/>
      <c r="AB603" s="4"/>
      <c r="AC603" s="4"/>
    </row>
    <row r="604" spans="5:29" ht="14.25" customHeight="1">
      <c r="E604" s="4"/>
      <c r="F604" s="4"/>
      <c r="J604" s="4"/>
      <c r="K604" s="5"/>
      <c r="N604" s="4"/>
      <c r="O604" s="5"/>
      <c r="P604" s="5"/>
      <c r="R604" s="4"/>
      <c r="W604" s="4"/>
      <c r="X604" s="4"/>
      <c r="Y604" s="4"/>
      <c r="Z604" s="3"/>
      <c r="AB604" s="4"/>
      <c r="AC604" s="4"/>
    </row>
    <row r="605" spans="5:29" ht="14.25" customHeight="1">
      <c r="E605" s="4"/>
      <c r="F605" s="4"/>
      <c r="J605" s="4"/>
      <c r="K605" s="5"/>
      <c r="N605" s="4"/>
      <c r="O605" s="5"/>
      <c r="P605" s="5"/>
      <c r="R605" s="4"/>
      <c r="W605" s="4"/>
      <c r="X605" s="4"/>
      <c r="Y605" s="4"/>
      <c r="Z605" s="3"/>
      <c r="AB605" s="4"/>
      <c r="AC605" s="4"/>
    </row>
    <row r="606" spans="5:29" ht="14.25" customHeight="1">
      <c r="E606" s="4"/>
      <c r="F606" s="4"/>
      <c r="J606" s="4"/>
      <c r="K606" s="5"/>
      <c r="N606" s="4"/>
      <c r="O606" s="5"/>
      <c r="P606" s="5"/>
      <c r="R606" s="4"/>
      <c r="W606" s="4"/>
      <c r="X606" s="4"/>
      <c r="Y606" s="4"/>
      <c r="Z606" s="3"/>
      <c r="AB606" s="4"/>
      <c r="AC606" s="4"/>
    </row>
    <row r="607" spans="5:29" ht="14.25" customHeight="1">
      <c r="E607" s="4"/>
      <c r="F607" s="4"/>
      <c r="J607" s="4"/>
      <c r="K607" s="5"/>
      <c r="N607" s="4"/>
      <c r="O607" s="5"/>
      <c r="P607" s="5"/>
      <c r="R607" s="4"/>
      <c r="W607" s="4"/>
      <c r="X607" s="4"/>
      <c r="Y607" s="4"/>
      <c r="Z607" s="3"/>
      <c r="AB607" s="4"/>
      <c r="AC607" s="4"/>
    </row>
    <row r="608" spans="5:29" ht="14.25" customHeight="1">
      <c r="E608" s="4"/>
      <c r="F608" s="4"/>
      <c r="J608" s="4"/>
      <c r="K608" s="5"/>
      <c r="N608" s="4"/>
      <c r="O608" s="5"/>
      <c r="P608" s="5"/>
      <c r="R608" s="4"/>
      <c r="W608" s="4"/>
      <c r="X608" s="4"/>
      <c r="Y608" s="4"/>
      <c r="Z608" s="3"/>
      <c r="AB608" s="4"/>
      <c r="AC608" s="4"/>
    </row>
    <row r="609" spans="5:29" ht="14.25" customHeight="1">
      <c r="E609" s="4"/>
      <c r="F609" s="4"/>
      <c r="J609" s="4"/>
      <c r="K609" s="5"/>
      <c r="N609" s="4"/>
      <c r="O609" s="5"/>
      <c r="P609" s="5"/>
      <c r="R609" s="4"/>
      <c r="W609" s="4"/>
      <c r="X609" s="4"/>
      <c r="Y609" s="4"/>
      <c r="Z609" s="3"/>
      <c r="AB609" s="4"/>
      <c r="AC609" s="4"/>
    </row>
    <row r="610" spans="5:29" ht="14.25" customHeight="1">
      <c r="E610" s="4"/>
      <c r="F610" s="4"/>
      <c r="J610" s="4"/>
      <c r="K610" s="5"/>
      <c r="N610" s="4"/>
      <c r="O610" s="5"/>
      <c r="P610" s="5"/>
      <c r="R610" s="4"/>
      <c r="W610" s="4"/>
      <c r="X610" s="4"/>
      <c r="Y610" s="4"/>
      <c r="Z610" s="3"/>
      <c r="AB610" s="4"/>
      <c r="AC610" s="4"/>
    </row>
    <row r="611" spans="5:29" ht="14.25" customHeight="1">
      <c r="E611" s="4"/>
      <c r="F611" s="4"/>
      <c r="J611" s="4"/>
      <c r="K611" s="5"/>
      <c r="N611" s="4"/>
      <c r="O611" s="5"/>
      <c r="P611" s="5"/>
      <c r="R611" s="4"/>
      <c r="W611" s="4"/>
      <c r="X611" s="4"/>
      <c r="Y611" s="4"/>
      <c r="Z611" s="3"/>
      <c r="AB611" s="4"/>
      <c r="AC611" s="4"/>
    </row>
    <row r="612" spans="5:29" ht="14.25" customHeight="1">
      <c r="E612" s="4"/>
      <c r="F612" s="4"/>
      <c r="J612" s="4"/>
      <c r="K612" s="5"/>
      <c r="N612" s="4"/>
      <c r="O612" s="5"/>
      <c r="P612" s="5"/>
      <c r="R612" s="4"/>
      <c r="W612" s="4"/>
      <c r="X612" s="4"/>
      <c r="Y612" s="4"/>
      <c r="Z612" s="3"/>
      <c r="AB612" s="4"/>
      <c r="AC612" s="4"/>
    </row>
    <row r="613" spans="5:29" ht="14.25" customHeight="1">
      <c r="E613" s="4"/>
      <c r="F613" s="4"/>
      <c r="J613" s="4"/>
      <c r="K613" s="5"/>
      <c r="N613" s="4"/>
      <c r="O613" s="5"/>
      <c r="P613" s="5"/>
      <c r="R613" s="4"/>
      <c r="W613" s="4"/>
      <c r="X613" s="4"/>
      <c r="Y613" s="4"/>
      <c r="Z613" s="3"/>
      <c r="AB613" s="4"/>
      <c r="AC613" s="4"/>
    </row>
    <row r="614" spans="5:29" ht="14.25" customHeight="1">
      <c r="E614" s="4"/>
      <c r="F614" s="4"/>
      <c r="J614" s="4"/>
      <c r="K614" s="5"/>
      <c r="N614" s="4"/>
      <c r="O614" s="5"/>
      <c r="P614" s="5"/>
      <c r="R614" s="4"/>
      <c r="W614" s="4"/>
      <c r="X614" s="4"/>
      <c r="Y614" s="4"/>
      <c r="Z614" s="3"/>
      <c r="AB614" s="4"/>
      <c r="AC614" s="4"/>
    </row>
    <row r="615" spans="5:29" ht="14.25" customHeight="1">
      <c r="E615" s="4"/>
      <c r="F615" s="4"/>
      <c r="J615" s="4"/>
      <c r="K615" s="5"/>
      <c r="N615" s="4"/>
      <c r="O615" s="5"/>
      <c r="P615" s="5"/>
      <c r="R615" s="4"/>
      <c r="W615" s="4"/>
      <c r="X615" s="4"/>
      <c r="Y615" s="4"/>
      <c r="Z615" s="3"/>
      <c r="AB615" s="4"/>
      <c r="AC615" s="4"/>
    </row>
    <row r="616" spans="5:29" ht="14.25" customHeight="1">
      <c r="E616" s="4"/>
      <c r="F616" s="4"/>
      <c r="J616" s="4"/>
      <c r="K616" s="5"/>
      <c r="N616" s="4"/>
      <c r="O616" s="5"/>
      <c r="P616" s="5"/>
      <c r="R616" s="4"/>
      <c r="W616" s="4"/>
      <c r="X616" s="4"/>
      <c r="Y616" s="4"/>
      <c r="Z616" s="3"/>
      <c r="AB616" s="4"/>
      <c r="AC616" s="4"/>
    </row>
    <row r="617" spans="5:29" ht="14.25" customHeight="1">
      <c r="E617" s="4"/>
      <c r="F617" s="4"/>
      <c r="J617" s="4"/>
      <c r="K617" s="5"/>
      <c r="N617" s="4"/>
      <c r="O617" s="5"/>
      <c r="P617" s="5"/>
      <c r="R617" s="4"/>
      <c r="W617" s="4"/>
      <c r="X617" s="4"/>
      <c r="Y617" s="4"/>
      <c r="Z617" s="3"/>
      <c r="AB617" s="4"/>
      <c r="AC617" s="4"/>
    </row>
    <row r="618" spans="5:29" ht="14.25" customHeight="1">
      <c r="E618" s="4"/>
      <c r="F618" s="4"/>
      <c r="J618" s="4"/>
      <c r="K618" s="5"/>
      <c r="N618" s="4"/>
      <c r="O618" s="5"/>
      <c r="P618" s="5"/>
      <c r="R618" s="4"/>
      <c r="W618" s="4"/>
      <c r="X618" s="4"/>
      <c r="Y618" s="4"/>
      <c r="Z618" s="3"/>
      <c r="AB618" s="4"/>
      <c r="AC618" s="4"/>
    </row>
    <row r="619" spans="5:29" ht="14.25" customHeight="1">
      <c r="E619" s="4"/>
      <c r="F619" s="4"/>
      <c r="J619" s="4"/>
      <c r="K619" s="5"/>
      <c r="N619" s="4"/>
      <c r="O619" s="5"/>
      <c r="P619" s="5"/>
      <c r="R619" s="4"/>
      <c r="W619" s="4"/>
      <c r="X619" s="4"/>
      <c r="Y619" s="4"/>
      <c r="Z619" s="3"/>
      <c r="AB619" s="4"/>
      <c r="AC619" s="4"/>
    </row>
    <row r="620" spans="5:29" ht="14.25" customHeight="1">
      <c r="E620" s="4"/>
      <c r="F620" s="4"/>
      <c r="J620" s="4"/>
      <c r="K620" s="5"/>
      <c r="N620" s="4"/>
      <c r="O620" s="5"/>
      <c r="P620" s="5"/>
      <c r="R620" s="4"/>
      <c r="W620" s="4"/>
      <c r="X620" s="4"/>
      <c r="Y620" s="4"/>
      <c r="Z620" s="3"/>
      <c r="AB620" s="4"/>
      <c r="AC620" s="4"/>
    </row>
    <row r="621" spans="5:29" ht="14.25" customHeight="1">
      <c r="E621" s="4"/>
      <c r="F621" s="4"/>
      <c r="J621" s="4"/>
      <c r="K621" s="5"/>
      <c r="N621" s="4"/>
      <c r="O621" s="5"/>
      <c r="P621" s="5"/>
      <c r="R621" s="4"/>
      <c r="W621" s="4"/>
      <c r="X621" s="4"/>
      <c r="Y621" s="4"/>
      <c r="Z621" s="3"/>
      <c r="AB621" s="4"/>
      <c r="AC621" s="4"/>
    </row>
    <row r="622" spans="5:29" ht="14.25" customHeight="1">
      <c r="E622" s="4"/>
      <c r="F622" s="4"/>
      <c r="J622" s="4"/>
      <c r="K622" s="5"/>
      <c r="N622" s="4"/>
      <c r="O622" s="5"/>
      <c r="P622" s="5"/>
      <c r="R622" s="4"/>
      <c r="W622" s="4"/>
      <c r="X622" s="4"/>
      <c r="Y622" s="4"/>
      <c r="Z622" s="3"/>
      <c r="AB622" s="4"/>
      <c r="AC622" s="4"/>
    </row>
    <row r="623" spans="5:29" ht="14.25" customHeight="1">
      <c r="E623" s="4"/>
      <c r="F623" s="4"/>
      <c r="J623" s="4"/>
      <c r="K623" s="5"/>
      <c r="N623" s="4"/>
      <c r="O623" s="5"/>
      <c r="P623" s="5"/>
      <c r="R623" s="4"/>
      <c r="W623" s="4"/>
      <c r="X623" s="4"/>
      <c r="Y623" s="4"/>
      <c r="Z623" s="3"/>
      <c r="AB623" s="4"/>
      <c r="AC623" s="4"/>
    </row>
    <row r="624" spans="5:29" ht="14.25" customHeight="1">
      <c r="E624" s="4"/>
      <c r="F624" s="4"/>
      <c r="J624" s="4"/>
      <c r="K624" s="5"/>
      <c r="N624" s="4"/>
      <c r="O624" s="5"/>
      <c r="P624" s="5"/>
      <c r="R624" s="4"/>
      <c r="W624" s="4"/>
      <c r="X624" s="4"/>
      <c r="Y624" s="4"/>
      <c r="Z624" s="3"/>
      <c r="AB624" s="4"/>
      <c r="AC624" s="4"/>
    </row>
    <row r="625" spans="5:29" ht="14.25" customHeight="1">
      <c r="E625" s="4"/>
      <c r="F625" s="4"/>
      <c r="J625" s="4"/>
      <c r="K625" s="5"/>
      <c r="N625" s="4"/>
      <c r="O625" s="5"/>
      <c r="P625" s="5"/>
      <c r="R625" s="4"/>
      <c r="W625" s="4"/>
      <c r="X625" s="4"/>
      <c r="Y625" s="4"/>
      <c r="Z625" s="3"/>
      <c r="AB625" s="4"/>
      <c r="AC625" s="4"/>
    </row>
    <row r="626" spans="5:29" ht="14.25" customHeight="1">
      <c r="E626" s="4"/>
      <c r="F626" s="4"/>
      <c r="J626" s="4"/>
      <c r="K626" s="5"/>
      <c r="N626" s="4"/>
      <c r="O626" s="5"/>
      <c r="P626" s="5"/>
      <c r="R626" s="4"/>
      <c r="W626" s="4"/>
      <c r="X626" s="4"/>
      <c r="Y626" s="4"/>
      <c r="Z626" s="3"/>
      <c r="AB626" s="4"/>
      <c r="AC626" s="4"/>
    </row>
    <row r="627" spans="5:29" ht="14.25" customHeight="1">
      <c r="E627" s="4"/>
      <c r="F627" s="4"/>
      <c r="J627" s="4"/>
      <c r="K627" s="5"/>
      <c r="N627" s="4"/>
      <c r="O627" s="5"/>
      <c r="P627" s="5"/>
      <c r="R627" s="4"/>
      <c r="W627" s="4"/>
      <c r="X627" s="4"/>
      <c r="Y627" s="4"/>
      <c r="Z627" s="3"/>
      <c r="AB627" s="4"/>
      <c r="AC627" s="4"/>
    </row>
    <row r="628" spans="5:29" ht="14.25" customHeight="1">
      <c r="E628" s="4"/>
      <c r="F628" s="4"/>
      <c r="J628" s="4"/>
      <c r="K628" s="5"/>
      <c r="N628" s="4"/>
      <c r="O628" s="5"/>
      <c r="P628" s="5"/>
      <c r="R628" s="4"/>
      <c r="W628" s="4"/>
      <c r="X628" s="4"/>
      <c r="Y628" s="4"/>
      <c r="Z628" s="3"/>
      <c r="AB628" s="4"/>
      <c r="AC628" s="4"/>
    </row>
    <row r="629" spans="5:29" ht="14.25" customHeight="1">
      <c r="E629" s="4"/>
      <c r="F629" s="4"/>
      <c r="J629" s="4"/>
      <c r="K629" s="5"/>
      <c r="N629" s="4"/>
      <c r="O629" s="5"/>
      <c r="P629" s="5"/>
      <c r="R629" s="4"/>
      <c r="W629" s="4"/>
      <c r="X629" s="4"/>
      <c r="Y629" s="4"/>
      <c r="Z629" s="3"/>
      <c r="AB629" s="4"/>
      <c r="AC629" s="4"/>
    </row>
    <row r="630" spans="5:29" ht="14.25" customHeight="1">
      <c r="E630" s="4"/>
      <c r="F630" s="4"/>
      <c r="J630" s="4"/>
      <c r="K630" s="5"/>
      <c r="N630" s="4"/>
      <c r="O630" s="5"/>
      <c r="P630" s="5"/>
      <c r="R630" s="4"/>
      <c r="W630" s="4"/>
      <c r="X630" s="4"/>
      <c r="Y630" s="4"/>
      <c r="Z630" s="3"/>
      <c r="AB630" s="4"/>
      <c r="AC630" s="4"/>
    </row>
    <row r="631" spans="5:29" ht="14.25" customHeight="1">
      <c r="E631" s="4"/>
      <c r="F631" s="4"/>
      <c r="J631" s="4"/>
      <c r="K631" s="5"/>
      <c r="N631" s="4"/>
      <c r="O631" s="5"/>
      <c r="P631" s="5"/>
      <c r="R631" s="4"/>
      <c r="W631" s="4"/>
      <c r="X631" s="4"/>
      <c r="Y631" s="4"/>
      <c r="Z631" s="3"/>
      <c r="AB631" s="4"/>
      <c r="AC631" s="4"/>
    </row>
    <row r="632" spans="5:29" ht="14.25" customHeight="1">
      <c r="E632" s="4"/>
      <c r="F632" s="4"/>
      <c r="J632" s="4"/>
      <c r="K632" s="5"/>
      <c r="N632" s="4"/>
      <c r="O632" s="5"/>
      <c r="P632" s="5"/>
      <c r="R632" s="4"/>
      <c r="W632" s="4"/>
      <c r="X632" s="4"/>
      <c r="Y632" s="4"/>
      <c r="Z632" s="3"/>
      <c r="AB632" s="4"/>
      <c r="AC632" s="4"/>
    </row>
    <row r="633" spans="5:29" ht="14.25" customHeight="1">
      <c r="E633" s="4"/>
      <c r="F633" s="4"/>
      <c r="J633" s="4"/>
      <c r="K633" s="5"/>
      <c r="N633" s="4"/>
      <c r="O633" s="5"/>
      <c r="P633" s="5"/>
      <c r="R633" s="4"/>
      <c r="W633" s="4"/>
      <c r="X633" s="4"/>
      <c r="Y633" s="4"/>
      <c r="Z633" s="3"/>
      <c r="AB633" s="4"/>
      <c r="AC633" s="4"/>
    </row>
    <row r="634" spans="5:29" ht="14.25" customHeight="1">
      <c r="E634" s="4"/>
      <c r="F634" s="4"/>
      <c r="J634" s="4"/>
      <c r="K634" s="5"/>
      <c r="N634" s="4"/>
      <c r="O634" s="5"/>
      <c r="P634" s="5"/>
      <c r="R634" s="4"/>
      <c r="W634" s="4"/>
      <c r="X634" s="4"/>
      <c r="Y634" s="4"/>
      <c r="Z634" s="3"/>
      <c r="AB634" s="4"/>
      <c r="AC634" s="4"/>
    </row>
    <row r="635" spans="5:29" ht="14.25" customHeight="1">
      <c r="E635" s="4"/>
      <c r="F635" s="4"/>
      <c r="J635" s="4"/>
      <c r="K635" s="5"/>
      <c r="N635" s="4"/>
      <c r="O635" s="5"/>
      <c r="P635" s="5"/>
      <c r="R635" s="4"/>
      <c r="W635" s="4"/>
      <c r="X635" s="4"/>
      <c r="Y635" s="4"/>
      <c r="Z635" s="3"/>
      <c r="AB635" s="4"/>
      <c r="AC635" s="4"/>
    </row>
    <row r="636" spans="5:29" ht="14.25" customHeight="1">
      <c r="E636" s="4"/>
      <c r="F636" s="4"/>
      <c r="J636" s="4"/>
      <c r="K636" s="5"/>
      <c r="N636" s="4"/>
      <c r="O636" s="5"/>
      <c r="P636" s="5"/>
      <c r="R636" s="4"/>
      <c r="W636" s="4"/>
      <c r="X636" s="4"/>
      <c r="Y636" s="4"/>
      <c r="Z636" s="3"/>
      <c r="AB636" s="4"/>
      <c r="AC636" s="4"/>
    </row>
    <row r="637" spans="5:29" ht="14.25" customHeight="1">
      <c r="E637" s="4"/>
      <c r="F637" s="4"/>
      <c r="J637" s="4"/>
      <c r="K637" s="5"/>
      <c r="N637" s="4"/>
      <c r="O637" s="5"/>
      <c r="P637" s="5"/>
      <c r="R637" s="4"/>
      <c r="W637" s="4"/>
      <c r="X637" s="4"/>
      <c r="Y637" s="4"/>
      <c r="Z637" s="3"/>
      <c r="AB637" s="4"/>
      <c r="AC637" s="4"/>
    </row>
    <row r="638" spans="5:29" ht="14.25" customHeight="1">
      <c r="E638" s="4"/>
      <c r="F638" s="4"/>
      <c r="J638" s="4"/>
      <c r="K638" s="5"/>
      <c r="N638" s="4"/>
      <c r="O638" s="5"/>
      <c r="P638" s="5"/>
      <c r="R638" s="4"/>
      <c r="W638" s="4"/>
      <c r="X638" s="4"/>
      <c r="Y638" s="4"/>
      <c r="Z638" s="3"/>
      <c r="AB638" s="4"/>
      <c r="AC638" s="4"/>
    </row>
    <row r="639" spans="5:29" ht="14.25" customHeight="1">
      <c r="E639" s="4"/>
      <c r="F639" s="4"/>
      <c r="J639" s="4"/>
      <c r="K639" s="5"/>
      <c r="N639" s="4"/>
      <c r="O639" s="5"/>
      <c r="P639" s="5"/>
      <c r="R639" s="4"/>
      <c r="W639" s="4"/>
      <c r="X639" s="4"/>
      <c r="Y639" s="4"/>
      <c r="Z639" s="3"/>
      <c r="AB639" s="4"/>
      <c r="AC639" s="4"/>
    </row>
    <row r="640" spans="5:29" ht="14.25" customHeight="1">
      <c r="E640" s="4"/>
      <c r="F640" s="4"/>
      <c r="J640" s="4"/>
      <c r="K640" s="5"/>
      <c r="N640" s="4"/>
      <c r="O640" s="5"/>
      <c r="P640" s="5"/>
      <c r="R640" s="4"/>
      <c r="W640" s="4"/>
      <c r="X640" s="4"/>
      <c r="Y640" s="4"/>
      <c r="Z640" s="3"/>
      <c r="AB640" s="4"/>
      <c r="AC640" s="4"/>
    </row>
    <row r="641" spans="5:29" ht="14.25" customHeight="1">
      <c r="E641" s="4"/>
      <c r="F641" s="4"/>
      <c r="J641" s="4"/>
      <c r="K641" s="5"/>
      <c r="N641" s="4"/>
      <c r="O641" s="5"/>
      <c r="P641" s="5"/>
      <c r="R641" s="4"/>
      <c r="W641" s="4"/>
      <c r="X641" s="4"/>
      <c r="Y641" s="4"/>
      <c r="Z641" s="3"/>
      <c r="AB641" s="4"/>
      <c r="AC641" s="4"/>
    </row>
    <row r="642" spans="5:29" ht="14.25" customHeight="1">
      <c r="E642" s="4"/>
      <c r="F642" s="4"/>
      <c r="J642" s="4"/>
      <c r="K642" s="5"/>
      <c r="N642" s="4"/>
      <c r="O642" s="5"/>
      <c r="P642" s="5"/>
      <c r="R642" s="4"/>
      <c r="W642" s="4"/>
      <c r="X642" s="4"/>
      <c r="Y642" s="4"/>
      <c r="Z642" s="3"/>
      <c r="AB642" s="4"/>
      <c r="AC642" s="4"/>
    </row>
    <row r="643" spans="5:29" ht="14.25" customHeight="1">
      <c r="E643" s="4"/>
      <c r="F643" s="4"/>
      <c r="J643" s="4"/>
      <c r="K643" s="5"/>
      <c r="N643" s="4"/>
      <c r="O643" s="5"/>
      <c r="P643" s="5"/>
      <c r="R643" s="4"/>
      <c r="W643" s="4"/>
      <c r="X643" s="4"/>
      <c r="Y643" s="4"/>
      <c r="Z643" s="3"/>
      <c r="AB643" s="4"/>
      <c r="AC643" s="4"/>
    </row>
    <row r="644" spans="5:29" ht="14.25" customHeight="1">
      <c r="E644" s="4"/>
      <c r="F644" s="4"/>
      <c r="J644" s="4"/>
      <c r="K644" s="5"/>
      <c r="N644" s="4"/>
      <c r="O644" s="5"/>
      <c r="P644" s="5"/>
      <c r="R644" s="4"/>
      <c r="W644" s="4"/>
      <c r="X644" s="4"/>
      <c r="Y644" s="4"/>
      <c r="Z644" s="3"/>
      <c r="AB644" s="4"/>
      <c r="AC644" s="4"/>
    </row>
    <row r="645" spans="5:29" ht="14.25" customHeight="1">
      <c r="E645" s="4"/>
      <c r="F645" s="4"/>
      <c r="J645" s="4"/>
      <c r="K645" s="5"/>
      <c r="N645" s="4"/>
      <c r="O645" s="5"/>
      <c r="P645" s="5"/>
      <c r="R645" s="4"/>
      <c r="W645" s="4"/>
      <c r="X645" s="4"/>
      <c r="Y645" s="4"/>
      <c r="Z645" s="3"/>
      <c r="AB645" s="4"/>
      <c r="AC645" s="4"/>
    </row>
    <row r="646" spans="5:29" ht="14.25" customHeight="1">
      <c r="E646" s="4"/>
      <c r="F646" s="4"/>
      <c r="J646" s="4"/>
      <c r="K646" s="5"/>
      <c r="N646" s="4"/>
      <c r="O646" s="5"/>
      <c r="P646" s="5"/>
      <c r="R646" s="4"/>
      <c r="W646" s="4"/>
      <c r="X646" s="4"/>
      <c r="Y646" s="4"/>
      <c r="Z646" s="3"/>
      <c r="AB646" s="4"/>
      <c r="AC646" s="4"/>
    </row>
    <row r="647" spans="5:29" ht="14.25" customHeight="1">
      <c r="E647" s="4"/>
      <c r="F647" s="4"/>
      <c r="J647" s="4"/>
      <c r="K647" s="5"/>
      <c r="N647" s="4"/>
      <c r="O647" s="5"/>
      <c r="P647" s="5"/>
      <c r="R647" s="4"/>
      <c r="W647" s="4"/>
      <c r="X647" s="4"/>
      <c r="Y647" s="4"/>
      <c r="Z647" s="3"/>
      <c r="AB647" s="4"/>
      <c r="AC647" s="4"/>
    </row>
    <row r="648" spans="5:29" ht="14.25" customHeight="1">
      <c r="E648" s="4"/>
      <c r="F648" s="4"/>
      <c r="J648" s="4"/>
      <c r="K648" s="5"/>
      <c r="N648" s="4"/>
      <c r="O648" s="5"/>
      <c r="P648" s="5"/>
      <c r="R648" s="4"/>
      <c r="W648" s="4"/>
      <c r="X648" s="4"/>
      <c r="Y648" s="4"/>
      <c r="Z648" s="3"/>
      <c r="AB648" s="4"/>
      <c r="AC648" s="4"/>
    </row>
    <row r="649" spans="5:29" ht="14.25" customHeight="1">
      <c r="E649" s="4"/>
      <c r="F649" s="4"/>
      <c r="J649" s="4"/>
      <c r="K649" s="5"/>
      <c r="N649" s="4"/>
      <c r="O649" s="5"/>
      <c r="P649" s="5"/>
      <c r="R649" s="4"/>
      <c r="W649" s="4"/>
      <c r="X649" s="4"/>
      <c r="Y649" s="4"/>
      <c r="Z649" s="3"/>
      <c r="AB649" s="4"/>
      <c r="AC649" s="4"/>
    </row>
    <row r="650" spans="5:29" ht="14.25" customHeight="1">
      <c r="E650" s="4"/>
      <c r="F650" s="4"/>
      <c r="J650" s="4"/>
      <c r="K650" s="5"/>
      <c r="N650" s="4"/>
      <c r="O650" s="5"/>
      <c r="P650" s="5"/>
      <c r="R650" s="4"/>
      <c r="W650" s="4"/>
      <c r="X650" s="4"/>
      <c r="Y650" s="4"/>
      <c r="Z650" s="3"/>
      <c r="AB650" s="4"/>
      <c r="AC650" s="4"/>
    </row>
    <row r="651" spans="5:29" ht="14.25" customHeight="1">
      <c r="E651" s="4"/>
      <c r="F651" s="4"/>
      <c r="J651" s="4"/>
      <c r="K651" s="5"/>
      <c r="N651" s="4"/>
      <c r="O651" s="5"/>
      <c r="P651" s="5"/>
      <c r="R651" s="4"/>
      <c r="W651" s="4"/>
      <c r="X651" s="4"/>
      <c r="Y651" s="4"/>
      <c r="Z651" s="3"/>
      <c r="AB651" s="4"/>
      <c r="AC651" s="4"/>
    </row>
    <row r="652" spans="5:29" ht="14.25" customHeight="1">
      <c r="E652" s="4"/>
      <c r="F652" s="4"/>
      <c r="J652" s="4"/>
      <c r="K652" s="5"/>
      <c r="N652" s="4"/>
      <c r="O652" s="5"/>
      <c r="P652" s="5"/>
      <c r="R652" s="4"/>
      <c r="W652" s="4"/>
      <c r="X652" s="4"/>
      <c r="Y652" s="4"/>
      <c r="Z652" s="3"/>
      <c r="AB652" s="4"/>
      <c r="AC652" s="4"/>
    </row>
    <row r="653" spans="5:29" ht="14.25" customHeight="1">
      <c r="E653" s="4"/>
      <c r="F653" s="4"/>
      <c r="J653" s="4"/>
      <c r="K653" s="5"/>
      <c r="N653" s="4"/>
      <c r="O653" s="5"/>
      <c r="P653" s="5"/>
      <c r="R653" s="4"/>
      <c r="W653" s="4"/>
      <c r="X653" s="4"/>
      <c r="Y653" s="4"/>
      <c r="Z653" s="3"/>
      <c r="AB653" s="4"/>
      <c r="AC653" s="4"/>
    </row>
    <row r="654" spans="5:29" ht="14.25" customHeight="1">
      <c r="E654" s="4"/>
      <c r="F654" s="4"/>
      <c r="J654" s="4"/>
      <c r="K654" s="5"/>
      <c r="N654" s="4"/>
      <c r="O654" s="5"/>
      <c r="P654" s="5"/>
      <c r="R654" s="4"/>
      <c r="W654" s="4"/>
      <c r="X654" s="4"/>
      <c r="Y654" s="4"/>
      <c r="Z654" s="3"/>
      <c r="AB654" s="4"/>
      <c r="AC654" s="4"/>
    </row>
    <row r="655" spans="5:29" ht="14.25" customHeight="1">
      <c r="E655" s="4"/>
      <c r="F655" s="4"/>
      <c r="J655" s="4"/>
      <c r="K655" s="5"/>
      <c r="N655" s="4"/>
      <c r="O655" s="5"/>
      <c r="P655" s="5"/>
      <c r="R655" s="4"/>
      <c r="W655" s="4"/>
      <c r="X655" s="4"/>
      <c r="Y655" s="4"/>
      <c r="Z655" s="3"/>
      <c r="AB655" s="4"/>
      <c r="AC655" s="4"/>
    </row>
    <row r="656" spans="5:29" ht="14.25" customHeight="1">
      <c r="E656" s="4"/>
      <c r="F656" s="4"/>
      <c r="J656" s="4"/>
      <c r="K656" s="5"/>
      <c r="N656" s="4"/>
      <c r="O656" s="5"/>
      <c r="P656" s="5"/>
      <c r="R656" s="4"/>
      <c r="W656" s="4"/>
      <c r="X656" s="4"/>
      <c r="Y656" s="4"/>
      <c r="Z656" s="3"/>
      <c r="AB656" s="4"/>
      <c r="AC656" s="4"/>
    </row>
    <row r="657" spans="5:29" ht="14.25" customHeight="1">
      <c r="E657" s="4"/>
      <c r="F657" s="4"/>
      <c r="J657" s="4"/>
      <c r="K657" s="5"/>
      <c r="N657" s="4"/>
      <c r="O657" s="5"/>
      <c r="P657" s="5"/>
      <c r="R657" s="4"/>
      <c r="W657" s="4"/>
      <c r="X657" s="4"/>
      <c r="Y657" s="4"/>
      <c r="Z657" s="3"/>
      <c r="AB657" s="4"/>
      <c r="AC657" s="4"/>
    </row>
    <row r="658" spans="5:29" ht="14.25" customHeight="1">
      <c r="E658" s="4"/>
      <c r="F658" s="4"/>
      <c r="J658" s="4"/>
      <c r="K658" s="5"/>
      <c r="N658" s="4"/>
      <c r="O658" s="5"/>
      <c r="P658" s="5"/>
      <c r="R658" s="4"/>
      <c r="W658" s="4"/>
      <c r="X658" s="4"/>
      <c r="Y658" s="4"/>
      <c r="Z658" s="3"/>
      <c r="AB658" s="4"/>
      <c r="AC658" s="4"/>
    </row>
    <row r="659" spans="5:29" ht="14.25" customHeight="1">
      <c r="E659" s="4"/>
      <c r="F659" s="4"/>
      <c r="J659" s="4"/>
      <c r="K659" s="5"/>
      <c r="N659" s="4"/>
      <c r="O659" s="5"/>
      <c r="P659" s="5"/>
      <c r="R659" s="4"/>
      <c r="W659" s="4"/>
      <c r="X659" s="4"/>
      <c r="Y659" s="4"/>
      <c r="Z659" s="3"/>
      <c r="AB659" s="4"/>
      <c r="AC659" s="4"/>
    </row>
    <row r="660" spans="5:29" ht="14.25" customHeight="1">
      <c r="E660" s="4"/>
      <c r="F660" s="4"/>
      <c r="J660" s="4"/>
      <c r="K660" s="5"/>
      <c r="N660" s="4"/>
      <c r="O660" s="5"/>
      <c r="P660" s="5"/>
      <c r="R660" s="4"/>
      <c r="W660" s="4"/>
      <c r="X660" s="4"/>
      <c r="Y660" s="4"/>
      <c r="Z660" s="3"/>
      <c r="AB660" s="4"/>
      <c r="AC660" s="4"/>
    </row>
    <row r="661" spans="5:29" ht="14.25" customHeight="1">
      <c r="E661" s="4"/>
      <c r="F661" s="4"/>
      <c r="J661" s="4"/>
      <c r="K661" s="5"/>
      <c r="N661" s="4"/>
      <c r="O661" s="5"/>
      <c r="P661" s="5"/>
      <c r="R661" s="4"/>
      <c r="W661" s="4"/>
      <c r="X661" s="4"/>
      <c r="Y661" s="4"/>
      <c r="Z661" s="3"/>
      <c r="AB661" s="4"/>
      <c r="AC661" s="4"/>
    </row>
    <row r="662" spans="5:29" ht="14.25" customHeight="1">
      <c r="E662" s="4"/>
      <c r="F662" s="4"/>
      <c r="J662" s="4"/>
      <c r="K662" s="5"/>
      <c r="N662" s="4"/>
      <c r="O662" s="5"/>
      <c r="P662" s="5"/>
      <c r="R662" s="4"/>
      <c r="W662" s="4"/>
      <c r="X662" s="4"/>
      <c r="Y662" s="4"/>
      <c r="Z662" s="3"/>
      <c r="AB662" s="4"/>
      <c r="AC662" s="4"/>
    </row>
    <row r="663" spans="5:29" ht="14.25" customHeight="1">
      <c r="E663" s="4"/>
      <c r="F663" s="4"/>
      <c r="J663" s="4"/>
      <c r="K663" s="5"/>
      <c r="N663" s="4"/>
      <c r="O663" s="5"/>
      <c r="P663" s="5"/>
      <c r="R663" s="4"/>
      <c r="W663" s="4"/>
      <c r="X663" s="4"/>
      <c r="Y663" s="4"/>
      <c r="Z663" s="3"/>
      <c r="AB663" s="4"/>
      <c r="AC663" s="4"/>
    </row>
    <row r="664" spans="5:29" ht="14.25" customHeight="1">
      <c r="E664" s="4"/>
      <c r="F664" s="4"/>
      <c r="J664" s="4"/>
      <c r="K664" s="5"/>
      <c r="N664" s="4"/>
      <c r="O664" s="5"/>
      <c r="P664" s="5"/>
      <c r="R664" s="4"/>
      <c r="W664" s="4"/>
      <c r="X664" s="4"/>
      <c r="Y664" s="4"/>
      <c r="Z664" s="3"/>
      <c r="AB664" s="4"/>
      <c r="AC664" s="4"/>
    </row>
    <row r="665" spans="5:29" ht="14.25" customHeight="1">
      <c r="E665" s="4"/>
      <c r="F665" s="4"/>
      <c r="J665" s="4"/>
      <c r="K665" s="5"/>
      <c r="N665" s="4"/>
      <c r="O665" s="5"/>
      <c r="P665" s="5"/>
      <c r="R665" s="4"/>
      <c r="W665" s="4"/>
      <c r="X665" s="4"/>
      <c r="Y665" s="4"/>
      <c r="Z665" s="3"/>
      <c r="AB665" s="4"/>
      <c r="AC665" s="4"/>
    </row>
    <row r="666" spans="5:29" ht="14.25" customHeight="1">
      <c r="E666" s="4"/>
      <c r="F666" s="4"/>
      <c r="J666" s="4"/>
      <c r="K666" s="5"/>
      <c r="N666" s="4"/>
      <c r="O666" s="5"/>
      <c r="P666" s="5"/>
      <c r="R666" s="4"/>
      <c r="W666" s="4"/>
      <c r="X666" s="4"/>
      <c r="Y666" s="4"/>
      <c r="Z666" s="3"/>
      <c r="AB666" s="4"/>
      <c r="AC666" s="4"/>
    </row>
    <row r="667" spans="5:29" ht="14.25" customHeight="1">
      <c r="E667" s="4"/>
      <c r="F667" s="4"/>
      <c r="J667" s="4"/>
      <c r="K667" s="5"/>
      <c r="N667" s="4"/>
      <c r="O667" s="5"/>
      <c r="P667" s="5"/>
      <c r="R667" s="4"/>
      <c r="W667" s="4"/>
      <c r="X667" s="4"/>
      <c r="Y667" s="4"/>
      <c r="Z667" s="3"/>
      <c r="AB667" s="4"/>
      <c r="AC667" s="4"/>
    </row>
    <row r="668" spans="5:29" ht="14.25" customHeight="1">
      <c r="E668" s="4"/>
      <c r="F668" s="4"/>
      <c r="J668" s="4"/>
      <c r="K668" s="5"/>
      <c r="N668" s="4"/>
      <c r="O668" s="5"/>
      <c r="P668" s="5"/>
      <c r="R668" s="4"/>
      <c r="W668" s="4"/>
      <c r="X668" s="4"/>
      <c r="Y668" s="4"/>
      <c r="Z668" s="3"/>
      <c r="AB668" s="4"/>
      <c r="AC668" s="4"/>
    </row>
    <row r="669" spans="5:29" ht="14.25" customHeight="1">
      <c r="E669" s="4"/>
      <c r="F669" s="4"/>
      <c r="J669" s="4"/>
      <c r="K669" s="5"/>
      <c r="N669" s="4"/>
      <c r="O669" s="5"/>
      <c r="P669" s="5"/>
      <c r="R669" s="4"/>
      <c r="W669" s="4"/>
      <c r="X669" s="4"/>
      <c r="Y669" s="4"/>
      <c r="Z669" s="3"/>
      <c r="AB669" s="4"/>
      <c r="AC669" s="4"/>
    </row>
    <row r="670" spans="5:29" ht="14.25" customHeight="1">
      <c r="E670" s="4"/>
      <c r="F670" s="4"/>
      <c r="J670" s="4"/>
      <c r="K670" s="5"/>
      <c r="N670" s="4"/>
      <c r="O670" s="5"/>
      <c r="P670" s="5"/>
      <c r="R670" s="4"/>
      <c r="W670" s="4"/>
      <c r="X670" s="4"/>
      <c r="Y670" s="4"/>
      <c r="Z670" s="3"/>
      <c r="AB670" s="4"/>
      <c r="AC670" s="4"/>
    </row>
    <row r="671" spans="5:29" ht="14.25" customHeight="1">
      <c r="E671" s="4"/>
      <c r="F671" s="4"/>
      <c r="J671" s="4"/>
      <c r="K671" s="5"/>
      <c r="N671" s="4"/>
      <c r="O671" s="5"/>
      <c r="P671" s="5"/>
      <c r="R671" s="4"/>
      <c r="W671" s="4"/>
      <c r="X671" s="4"/>
      <c r="Y671" s="4"/>
      <c r="Z671" s="3"/>
      <c r="AB671" s="4"/>
      <c r="AC671" s="4"/>
    </row>
    <row r="672" spans="5:29" ht="14.25" customHeight="1">
      <c r="E672" s="4"/>
      <c r="F672" s="4"/>
      <c r="J672" s="4"/>
      <c r="K672" s="5"/>
      <c r="N672" s="4"/>
      <c r="O672" s="5"/>
      <c r="P672" s="5"/>
      <c r="R672" s="4"/>
      <c r="W672" s="4"/>
      <c r="X672" s="4"/>
      <c r="Y672" s="4"/>
      <c r="Z672" s="3"/>
      <c r="AB672" s="4"/>
      <c r="AC672" s="4"/>
    </row>
    <row r="673" spans="5:29" ht="14.25" customHeight="1">
      <c r="E673" s="4"/>
      <c r="F673" s="4"/>
      <c r="J673" s="4"/>
      <c r="K673" s="5"/>
      <c r="N673" s="4"/>
      <c r="O673" s="5"/>
      <c r="P673" s="5"/>
      <c r="R673" s="4"/>
      <c r="W673" s="4"/>
      <c r="X673" s="4"/>
      <c r="Y673" s="4"/>
      <c r="Z673" s="3"/>
      <c r="AB673" s="4"/>
      <c r="AC673" s="4"/>
    </row>
    <row r="674" spans="5:29" ht="14.25" customHeight="1">
      <c r="E674" s="4"/>
      <c r="F674" s="4"/>
      <c r="J674" s="4"/>
      <c r="K674" s="5"/>
      <c r="N674" s="4"/>
      <c r="O674" s="5"/>
      <c r="P674" s="5"/>
      <c r="R674" s="4"/>
      <c r="W674" s="4"/>
      <c r="X674" s="4"/>
      <c r="Y674" s="4"/>
      <c r="Z674" s="3"/>
      <c r="AB674" s="4"/>
      <c r="AC674" s="4"/>
    </row>
    <row r="675" spans="5:29" ht="14.25" customHeight="1">
      <c r="E675" s="4"/>
      <c r="F675" s="4"/>
      <c r="J675" s="4"/>
      <c r="K675" s="5"/>
      <c r="N675" s="4"/>
      <c r="O675" s="5"/>
      <c r="P675" s="5"/>
      <c r="R675" s="4"/>
      <c r="W675" s="4"/>
      <c r="X675" s="4"/>
      <c r="Y675" s="4"/>
      <c r="Z675" s="3"/>
      <c r="AB675" s="4"/>
      <c r="AC675" s="4"/>
    </row>
    <row r="676" spans="5:29" ht="14.25" customHeight="1">
      <c r="E676" s="4"/>
      <c r="F676" s="4"/>
      <c r="J676" s="4"/>
      <c r="K676" s="5"/>
      <c r="N676" s="4"/>
      <c r="O676" s="5"/>
      <c r="P676" s="5"/>
      <c r="R676" s="4"/>
      <c r="W676" s="4"/>
      <c r="X676" s="4"/>
      <c r="Y676" s="4"/>
      <c r="Z676" s="3"/>
      <c r="AB676" s="4"/>
      <c r="AC676" s="4"/>
    </row>
    <row r="677" spans="5:29" ht="14.25" customHeight="1">
      <c r="E677" s="4"/>
      <c r="F677" s="4"/>
      <c r="J677" s="4"/>
      <c r="K677" s="5"/>
      <c r="N677" s="4"/>
      <c r="O677" s="5"/>
      <c r="P677" s="5"/>
      <c r="R677" s="4"/>
      <c r="W677" s="4"/>
      <c r="X677" s="4"/>
      <c r="Y677" s="4"/>
      <c r="Z677" s="3"/>
      <c r="AB677" s="4"/>
      <c r="AC677" s="4"/>
    </row>
    <row r="678" spans="5:29" ht="14.25" customHeight="1">
      <c r="E678" s="4"/>
      <c r="F678" s="4"/>
      <c r="J678" s="4"/>
      <c r="K678" s="5"/>
      <c r="N678" s="4"/>
      <c r="O678" s="5"/>
      <c r="P678" s="5"/>
      <c r="R678" s="4"/>
      <c r="W678" s="4"/>
      <c r="X678" s="4"/>
      <c r="Y678" s="4"/>
      <c r="Z678" s="3"/>
      <c r="AB678" s="4"/>
      <c r="AC678" s="4"/>
    </row>
    <row r="679" spans="5:29" ht="14.25" customHeight="1">
      <c r="E679" s="4"/>
      <c r="F679" s="4"/>
      <c r="J679" s="4"/>
      <c r="K679" s="5"/>
      <c r="N679" s="4"/>
      <c r="O679" s="5"/>
      <c r="P679" s="5"/>
      <c r="R679" s="4"/>
      <c r="W679" s="4"/>
      <c r="X679" s="4"/>
      <c r="Y679" s="4"/>
      <c r="Z679" s="3"/>
      <c r="AB679" s="4"/>
      <c r="AC679" s="4"/>
    </row>
    <row r="680" spans="5:29" ht="14.25" customHeight="1">
      <c r="E680" s="4"/>
      <c r="F680" s="4"/>
      <c r="J680" s="4"/>
      <c r="K680" s="5"/>
      <c r="N680" s="4"/>
      <c r="O680" s="5"/>
      <c r="P680" s="5"/>
      <c r="R680" s="4"/>
      <c r="W680" s="4"/>
      <c r="X680" s="4"/>
      <c r="Y680" s="4"/>
      <c r="Z680" s="3"/>
      <c r="AB680" s="4"/>
      <c r="AC680" s="4"/>
    </row>
    <row r="681" spans="5:29" ht="14.25" customHeight="1">
      <c r="E681" s="4"/>
      <c r="F681" s="4"/>
      <c r="J681" s="4"/>
      <c r="K681" s="5"/>
      <c r="N681" s="4"/>
      <c r="O681" s="5"/>
      <c r="P681" s="5"/>
      <c r="R681" s="4"/>
      <c r="W681" s="4"/>
      <c r="X681" s="4"/>
      <c r="Y681" s="4"/>
      <c r="Z681" s="3"/>
      <c r="AB681" s="4"/>
      <c r="AC681" s="4"/>
    </row>
    <row r="682" spans="5:29" ht="14.25" customHeight="1">
      <c r="E682" s="4"/>
      <c r="F682" s="4"/>
      <c r="J682" s="4"/>
      <c r="K682" s="5"/>
      <c r="N682" s="4"/>
      <c r="O682" s="5"/>
      <c r="P682" s="5"/>
      <c r="R682" s="4"/>
      <c r="W682" s="4"/>
      <c r="X682" s="4"/>
      <c r="Y682" s="4"/>
      <c r="Z682" s="3"/>
      <c r="AB682" s="4"/>
      <c r="AC682" s="4"/>
    </row>
    <row r="683" spans="5:29" ht="14.25" customHeight="1">
      <c r="E683" s="4"/>
      <c r="F683" s="4"/>
      <c r="J683" s="4"/>
      <c r="K683" s="5"/>
      <c r="N683" s="4"/>
      <c r="O683" s="5"/>
      <c r="P683" s="5"/>
      <c r="R683" s="4"/>
      <c r="W683" s="4"/>
      <c r="X683" s="4"/>
      <c r="Y683" s="4"/>
      <c r="Z683" s="3"/>
      <c r="AB683" s="4"/>
      <c r="AC683" s="4"/>
    </row>
    <row r="684" spans="5:29" ht="14.25" customHeight="1">
      <c r="E684" s="4"/>
      <c r="F684" s="4"/>
      <c r="J684" s="4"/>
      <c r="K684" s="5"/>
      <c r="N684" s="4"/>
      <c r="O684" s="5"/>
      <c r="P684" s="5"/>
      <c r="R684" s="4"/>
      <c r="W684" s="4"/>
      <c r="X684" s="4"/>
      <c r="Y684" s="4"/>
      <c r="Z684" s="3"/>
      <c r="AB684" s="4"/>
      <c r="AC684" s="4"/>
    </row>
    <row r="685" spans="5:29" ht="14.25" customHeight="1">
      <c r="E685" s="4"/>
      <c r="F685" s="4"/>
      <c r="J685" s="4"/>
      <c r="K685" s="5"/>
      <c r="N685" s="4"/>
      <c r="O685" s="5"/>
      <c r="P685" s="5"/>
      <c r="R685" s="4"/>
      <c r="W685" s="4"/>
      <c r="X685" s="4"/>
      <c r="Y685" s="4"/>
      <c r="Z685" s="3"/>
      <c r="AB685" s="4"/>
      <c r="AC685" s="4"/>
    </row>
    <row r="686" spans="5:29" ht="14.25" customHeight="1">
      <c r="E686" s="4"/>
      <c r="F686" s="4"/>
      <c r="J686" s="4"/>
      <c r="K686" s="5"/>
      <c r="N686" s="4"/>
      <c r="O686" s="5"/>
      <c r="P686" s="5"/>
      <c r="R686" s="4"/>
      <c r="W686" s="4"/>
      <c r="X686" s="4"/>
      <c r="Y686" s="4"/>
      <c r="Z686" s="3"/>
      <c r="AB686" s="4"/>
      <c r="AC686" s="4"/>
    </row>
    <row r="687" spans="5:29" ht="14.25" customHeight="1">
      <c r="E687" s="4"/>
      <c r="F687" s="4"/>
      <c r="J687" s="4"/>
      <c r="K687" s="5"/>
      <c r="N687" s="4"/>
      <c r="O687" s="5"/>
      <c r="P687" s="5"/>
      <c r="R687" s="4"/>
      <c r="W687" s="4"/>
      <c r="X687" s="4"/>
      <c r="Y687" s="4"/>
      <c r="Z687" s="3"/>
      <c r="AB687" s="4"/>
      <c r="AC687" s="4"/>
    </row>
    <row r="688" spans="5:29" ht="14.25" customHeight="1">
      <c r="E688" s="4"/>
      <c r="F688" s="4"/>
      <c r="J688" s="4"/>
      <c r="K688" s="5"/>
      <c r="N688" s="4"/>
      <c r="O688" s="5"/>
      <c r="P688" s="5"/>
      <c r="R688" s="4"/>
      <c r="W688" s="4"/>
      <c r="X688" s="4"/>
      <c r="Y688" s="4"/>
      <c r="Z688" s="3"/>
      <c r="AB688" s="4"/>
      <c r="AC688" s="4"/>
    </row>
    <row r="689" spans="5:29" ht="14.25" customHeight="1">
      <c r="E689" s="4"/>
      <c r="F689" s="4"/>
      <c r="J689" s="4"/>
      <c r="K689" s="5"/>
      <c r="N689" s="4"/>
      <c r="O689" s="5"/>
      <c r="P689" s="5"/>
      <c r="R689" s="4"/>
      <c r="W689" s="4"/>
      <c r="X689" s="4"/>
      <c r="Y689" s="4"/>
      <c r="Z689" s="3"/>
      <c r="AB689" s="4"/>
      <c r="AC689" s="4"/>
    </row>
    <row r="690" spans="5:29" ht="14.25" customHeight="1">
      <c r="E690" s="4"/>
      <c r="F690" s="4"/>
      <c r="J690" s="4"/>
      <c r="K690" s="5"/>
      <c r="N690" s="4"/>
      <c r="O690" s="5"/>
      <c r="P690" s="5"/>
      <c r="R690" s="4"/>
      <c r="W690" s="4"/>
      <c r="X690" s="4"/>
      <c r="Y690" s="4"/>
      <c r="Z690" s="3"/>
      <c r="AB690" s="4"/>
      <c r="AC690" s="4"/>
    </row>
    <row r="691" spans="5:29" ht="14.25" customHeight="1">
      <c r="E691" s="4"/>
      <c r="F691" s="4"/>
      <c r="J691" s="4"/>
      <c r="K691" s="5"/>
      <c r="N691" s="4"/>
      <c r="O691" s="5"/>
      <c r="P691" s="5"/>
      <c r="R691" s="4"/>
      <c r="W691" s="4"/>
      <c r="X691" s="4"/>
      <c r="Y691" s="4"/>
      <c r="Z691" s="3"/>
      <c r="AB691" s="4"/>
      <c r="AC691" s="4"/>
    </row>
    <row r="692" spans="5:29" ht="14.25" customHeight="1">
      <c r="E692" s="4"/>
      <c r="F692" s="4"/>
      <c r="J692" s="4"/>
      <c r="K692" s="5"/>
      <c r="N692" s="4"/>
      <c r="O692" s="5"/>
      <c r="P692" s="5"/>
      <c r="R692" s="4"/>
      <c r="W692" s="4"/>
      <c r="X692" s="4"/>
      <c r="Y692" s="4"/>
      <c r="Z692" s="3"/>
      <c r="AB692" s="4"/>
      <c r="AC692" s="4"/>
    </row>
    <row r="693" spans="5:29" ht="14.25" customHeight="1">
      <c r="E693" s="4"/>
      <c r="F693" s="4"/>
      <c r="J693" s="4"/>
      <c r="K693" s="5"/>
      <c r="N693" s="4"/>
      <c r="O693" s="5"/>
      <c r="P693" s="5"/>
      <c r="R693" s="4"/>
      <c r="W693" s="4"/>
      <c r="X693" s="4"/>
      <c r="Y693" s="4"/>
      <c r="Z693" s="3"/>
      <c r="AB693" s="4"/>
      <c r="AC693" s="4"/>
    </row>
    <row r="694" spans="5:29" ht="14.25" customHeight="1">
      <c r="E694" s="4"/>
      <c r="F694" s="4"/>
      <c r="J694" s="4"/>
      <c r="K694" s="5"/>
      <c r="N694" s="4"/>
      <c r="O694" s="5"/>
      <c r="P694" s="5"/>
      <c r="R694" s="4"/>
      <c r="W694" s="4"/>
      <c r="X694" s="4"/>
      <c r="Y694" s="4"/>
      <c r="Z694" s="3"/>
      <c r="AB694" s="4"/>
      <c r="AC694" s="4"/>
    </row>
    <row r="695" spans="5:29" ht="14.25" customHeight="1">
      <c r="E695" s="4"/>
      <c r="F695" s="4"/>
      <c r="J695" s="4"/>
      <c r="K695" s="5"/>
      <c r="N695" s="4"/>
      <c r="O695" s="5"/>
      <c r="P695" s="5"/>
      <c r="R695" s="4"/>
      <c r="W695" s="4"/>
      <c r="X695" s="4"/>
      <c r="Y695" s="4"/>
      <c r="Z695" s="3"/>
      <c r="AB695" s="4"/>
      <c r="AC695" s="4"/>
    </row>
    <row r="696" spans="5:29" ht="14.25" customHeight="1">
      <c r="E696" s="4"/>
      <c r="F696" s="4"/>
      <c r="J696" s="4"/>
      <c r="K696" s="5"/>
      <c r="N696" s="4"/>
      <c r="O696" s="5"/>
      <c r="P696" s="5"/>
      <c r="R696" s="4"/>
      <c r="W696" s="4"/>
      <c r="X696" s="4"/>
      <c r="Y696" s="4"/>
      <c r="Z696" s="3"/>
      <c r="AB696" s="4"/>
      <c r="AC696" s="4"/>
    </row>
    <row r="697" spans="5:29" ht="14.25" customHeight="1">
      <c r="E697" s="4"/>
      <c r="F697" s="4"/>
      <c r="J697" s="4"/>
      <c r="K697" s="5"/>
      <c r="N697" s="4"/>
      <c r="O697" s="5"/>
      <c r="P697" s="5"/>
      <c r="R697" s="4"/>
      <c r="W697" s="4"/>
      <c r="X697" s="4"/>
      <c r="Y697" s="4"/>
      <c r="Z697" s="3"/>
      <c r="AB697" s="4"/>
      <c r="AC697" s="4"/>
    </row>
    <row r="698" spans="5:29" ht="14.25" customHeight="1">
      <c r="E698" s="4"/>
      <c r="F698" s="4"/>
      <c r="J698" s="4"/>
      <c r="K698" s="5"/>
      <c r="N698" s="4"/>
      <c r="O698" s="5"/>
      <c r="P698" s="5"/>
      <c r="R698" s="4"/>
      <c r="W698" s="4"/>
      <c r="X698" s="4"/>
      <c r="Y698" s="4"/>
      <c r="Z698" s="3"/>
      <c r="AB698" s="4"/>
      <c r="AC698" s="4"/>
    </row>
    <row r="699" spans="5:29" ht="14.25" customHeight="1">
      <c r="E699" s="4"/>
      <c r="F699" s="4"/>
      <c r="J699" s="4"/>
      <c r="K699" s="5"/>
      <c r="N699" s="4"/>
      <c r="O699" s="5"/>
      <c r="P699" s="5"/>
      <c r="R699" s="4"/>
      <c r="W699" s="4"/>
      <c r="X699" s="4"/>
      <c r="Y699" s="4"/>
      <c r="Z699" s="3"/>
      <c r="AB699" s="4"/>
      <c r="AC699" s="4"/>
    </row>
    <row r="700" spans="5:29" ht="14.25" customHeight="1">
      <c r="E700" s="4"/>
      <c r="F700" s="4"/>
      <c r="J700" s="4"/>
      <c r="K700" s="5"/>
      <c r="N700" s="4"/>
      <c r="O700" s="5"/>
      <c r="P700" s="5"/>
      <c r="R700" s="4"/>
      <c r="W700" s="4"/>
      <c r="X700" s="4"/>
      <c r="Y700" s="4"/>
      <c r="Z700" s="3"/>
      <c r="AB700" s="4"/>
      <c r="AC700" s="4"/>
    </row>
    <row r="701" spans="5:29" ht="14.25" customHeight="1">
      <c r="E701" s="4"/>
      <c r="F701" s="4"/>
      <c r="J701" s="4"/>
      <c r="K701" s="5"/>
      <c r="N701" s="4"/>
      <c r="O701" s="5"/>
      <c r="P701" s="5"/>
      <c r="R701" s="4"/>
      <c r="W701" s="4"/>
      <c r="X701" s="4"/>
      <c r="Y701" s="4"/>
      <c r="Z701" s="3"/>
      <c r="AB701" s="4"/>
      <c r="AC701" s="4"/>
    </row>
    <row r="702" spans="5:29" ht="14.25" customHeight="1">
      <c r="E702" s="4"/>
      <c r="F702" s="4"/>
      <c r="J702" s="4"/>
      <c r="K702" s="5"/>
      <c r="N702" s="4"/>
      <c r="O702" s="5"/>
      <c r="P702" s="5"/>
      <c r="R702" s="4"/>
      <c r="W702" s="4"/>
      <c r="X702" s="4"/>
      <c r="Y702" s="4"/>
      <c r="Z702" s="3"/>
      <c r="AB702" s="4"/>
      <c r="AC702" s="4"/>
    </row>
    <row r="703" spans="5:29" ht="14.25" customHeight="1">
      <c r="E703" s="4"/>
      <c r="F703" s="4"/>
      <c r="J703" s="4"/>
      <c r="K703" s="5"/>
      <c r="N703" s="4"/>
      <c r="O703" s="5"/>
      <c r="P703" s="5"/>
      <c r="R703" s="4"/>
      <c r="W703" s="4"/>
      <c r="X703" s="4"/>
      <c r="Y703" s="4"/>
      <c r="Z703" s="3"/>
      <c r="AB703" s="4"/>
      <c r="AC703" s="4"/>
    </row>
    <row r="704" spans="5:29" ht="14.25" customHeight="1">
      <c r="E704" s="4"/>
      <c r="F704" s="4"/>
      <c r="J704" s="4"/>
      <c r="K704" s="5"/>
      <c r="N704" s="4"/>
      <c r="O704" s="5"/>
      <c r="P704" s="5"/>
      <c r="R704" s="4"/>
      <c r="W704" s="4"/>
      <c r="X704" s="4"/>
      <c r="Y704" s="4"/>
      <c r="Z704" s="3"/>
      <c r="AB704" s="4"/>
      <c r="AC704" s="4"/>
    </row>
    <row r="705" spans="5:29" ht="14.25" customHeight="1">
      <c r="E705" s="4"/>
      <c r="F705" s="4"/>
      <c r="J705" s="4"/>
      <c r="K705" s="5"/>
      <c r="N705" s="4"/>
      <c r="O705" s="5"/>
      <c r="P705" s="5"/>
      <c r="R705" s="4"/>
      <c r="W705" s="4"/>
      <c r="X705" s="4"/>
      <c r="Y705" s="4"/>
      <c r="Z705" s="3"/>
      <c r="AB705" s="4"/>
      <c r="AC705" s="4"/>
    </row>
    <row r="706" spans="5:29" ht="14.25" customHeight="1">
      <c r="E706" s="4"/>
      <c r="F706" s="4"/>
      <c r="J706" s="4"/>
      <c r="K706" s="5"/>
      <c r="N706" s="4"/>
      <c r="O706" s="5"/>
      <c r="P706" s="5"/>
      <c r="R706" s="4"/>
      <c r="W706" s="4"/>
      <c r="X706" s="4"/>
      <c r="Y706" s="4"/>
      <c r="Z706" s="3"/>
      <c r="AB706" s="4"/>
      <c r="AC706" s="4"/>
    </row>
    <row r="707" spans="5:29" ht="14.25" customHeight="1">
      <c r="E707" s="4"/>
      <c r="F707" s="4"/>
      <c r="J707" s="4"/>
      <c r="K707" s="5"/>
      <c r="N707" s="4"/>
      <c r="O707" s="5"/>
      <c r="P707" s="5"/>
      <c r="R707" s="4"/>
      <c r="W707" s="4"/>
      <c r="X707" s="4"/>
      <c r="Y707" s="4"/>
      <c r="Z707" s="3"/>
      <c r="AB707" s="4"/>
      <c r="AC707" s="4"/>
    </row>
    <row r="708" spans="5:29" ht="14.25" customHeight="1">
      <c r="E708" s="4"/>
      <c r="F708" s="4"/>
      <c r="J708" s="4"/>
      <c r="K708" s="5"/>
      <c r="N708" s="4"/>
      <c r="O708" s="5"/>
      <c r="P708" s="5"/>
      <c r="R708" s="4"/>
      <c r="W708" s="4"/>
      <c r="X708" s="4"/>
      <c r="Y708" s="4"/>
      <c r="Z708" s="3"/>
      <c r="AB708" s="4"/>
      <c r="AC708" s="4"/>
    </row>
    <row r="709" spans="5:29" ht="14.25" customHeight="1">
      <c r="E709" s="4"/>
      <c r="F709" s="4"/>
      <c r="J709" s="4"/>
      <c r="K709" s="5"/>
      <c r="N709" s="4"/>
      <c r="O709" s="5"/>
      <c r="P709" s="5"/>
      <c r="R709" s="4"/>
      <c r="W709" s="4"/>
      <c r="X709" s="4"/>
      <c r="Y709" s="4"/>
      <c r="Z709" s="3"/>
      <c r="AB709" s="4"/>
      <c r="AC709" s="4"/>
    </row>
    <row r="710" spans="5:29" ht="14.25" customHeight="1">
      <c r="E710" s="4"/>
      <c r="F710" s="4"/>
      <c r="J710" s="4"/>
      <c r="K710" s="5"/>
      <c r="N710" s="4"/>
      <c r="O710" s="5"/>
      <c r="P710" s="5"/>
      <c r="R710" s="4"/>
      <c r="W710" s="4"/>
      <c r="X710" s="4"/>
      <c r="Y710" s="4"/>
      <c r="Z710" s="3"/>
      <c r="AB710" s="4"/>
      <c r="AC710" s="4"/>
    </row>
    <row r="711" spans="5:29" ht="14.25" customHeight="1">
      <c r="E711" s="4"/>
      <c r="F711" s="4"/>
      <c r="J711" s="4"/>
      <c r="K711" s="5"/>
      <c r="N711" s="4"/>
      <c r="O711" s="5"/>
      <c r="P711" s="5"/>
      <c r="R711" s="4"/>
      <c r="W711" s="4"/>
      <c r="X711" s="4"/>
      <c r="Y711" s="4"/>
      <c r="Z711" s="3"/>
      <c r="AB711" s="4"/>
      <c r="AC711" s="4"/>
    </row>
    <row r="712" spans="5:29" ht="14.25" customHeight="1">
      <c r="E712" s="4"/>
      <c r="F712" s="4"/>
      <c r="J712" s="4"/>
      <c r="K712" s="5"/>
      <c r="N712" s="4"/>
      <c r="O712" s="5"/>
      <c r="P712" s="5"/>
      <c r="R712" s="4"/>
      <c r="W712" s="4"/>
      <c r="X712" s="4"/>
      <c r="Y712" s="4"/>
      <c r="Z712" s="3"/>
      <c r="AB712" s="4"/>
      <c r="AC712" s="4"/>
    </row>
    <row r="713" spans="5:29" ht="14.25" customHeight="1">
      <c r="E713" s="4"/>
      <c r="F713" s="4"/>
      <c r="J713" s="4"/>
      <c r="K713" s="5"/>
      <c r="N713" s="4"/>
      <c r="O713" s="5"/>
      <c r="P713" s="5"/>
      <c r="R713" s="4"/>
      <c r="W713" s="4"/>
      <c r="X713" s="4"/>
      <c r="Y713" s="4"/>
      <c r="Z713" s="3"/>
      <c r="AB713" s="4"/>
      <c r="AC713" s="4"/>
    </row>
    <row r="714" spans="5:29" ht="14.25" customHeight="1">
      <c r="E714" s="4"/>
      <c r="F714" s="4"/>
      <c r="J714" s="4"/>
      <c r="K714" s="5"/>
      <c r="N714" s="4"/>
      <c r="O714" s="5"/>
      <c r="P714" s="5"/>
      <c r="R714" s="4"/>
      <c r="W714" s="4"/>
      <c r="X714" s="4"/>
      <c r="Y714" s="4"/>
      <c r="Z714" s="3"/>
      <c r="AB714" s="4"/>
      <c r="AC714" s="4"/>
    </row>
    <row r="715" spans="5:29" ht="14.25" customHeight="1">
      <c r="E715" s="4"/>
      <c r="F715" s="4"/>
      <c r="J715" s="4"/>
      <c r="K715" s="5"/>
      <c r="N715" s="4"/>
      <c r="O715" s="5"/>
      <c r="P715" s="5"/>
      <c r="R715" s="4"/>
      <c r="W715" s="4"/>
      <c r="X715" s="4"/>
      <c r="Y715" s="4"/>
      <c r="Z715" s="3"/>
      <c r="AB715" s="4"/>
      <c r="AC715" s="4"/>
    </row>
    <row r="716" spans="5:29" ht="14.25" customHeight="1">
      <c r="E716" s="4"/>
      <c r="F716" s="4"/>
      <c r="J716" s="4"/>
      <c r="K716" s="5"/>
      <c r="N716" s="4"/>
      <c r="O716" s="5"/>
      <c r="P716" s="5"/>
      <c r="R716" s="4"/>
      <c r="W716" s="4"/>
      <c r="X716" s="4"/>
      <c r="Y716" s="4"/>
      <c r="Z716" s="3"/>
      <c r="AB716" s="4"/>
      <c r="AC716" s="4"/>
    </row>
    <row r="717" spans="5:29" ht="14.25" customHeight="1">
      <c r="E717" s="4"/>
      <c r="F717" s="4"/>
      <c r="J717" s="4"/>
      <c r="K717" s="5"/>
      <c r="N717" s="4"/>
      <c r="O717" s="5"/>
      <c r="P717" s="5"/>
      <c r="R717" s="4"/>
      <c r="W717" s="4"/>
      <c r="X717" s="4"/>
      <c r="Y717" s="4"/>
      <c r="Z717" s="3"/>
      <c r="AB717" s="4"/>
      <c r="AC717" s="4"/>
    </row>
    <row r="718" spans="5:29" ht="14.25" customHeight="1">
      <c r="E718" s="4"/>
      <c r="F718" s="4"/>
      <c r="J718" s="4"/>
      <c r="K718" s="5"/>
      <c r="N718" s="4"/>
      <c r="O718" s="5"/>
      <c r="P718" s="5"/>
      <c r="R718" s="4"/>
      <c r="W718" s="4"/>
      <c r="X718" s="4"/>
      <c r="Y718" s="4"/>
      <c r="Z718" s="3"/>
      <c r="AB718" s="4"/>
      <c r="AC718" s="4"/>
    </row>
    <row r="719" spans="5:29" ht="14.25" customHeight="1">
      <c r="E719" s="4"/>
      <c r="F719" s="4"/>
      <c r="J719" s="4"/>
      <c r="K719" s="5"/>
      <c r="N719" s="4"/>
      <c r="O719" s="5"/>
      <c r="P719" s="5"/>
      <c r="R719" s="4"/>
      <c r="W719" s="4"/>
      <c r="X719" s="4"/>
      <c r="Y719" s="4"/>
      <c r="Z719" s="3"/>
      <c r="AB719" s="4"/>
      <c r="AC719" s="4"/>
    </row>
    <row r="720" spans="5:29" ht="14.25" customHeight="1">
      <c r="E720" s="4"/>
      <c r="F720" s="4"/>
      <c r="J720" s="4"/>
      <c r="K720" s="5"/>
      <c r="N720" s="4"/>
      <c r="O720" s="5"/>
      <c r="P720" s="5"/>
      <c r="R720" s="4"/>
      <c r="W720" s="4"/>
      <c r="X720" s="4"/>
      <c r="Y720" s="4"/>
      <c r="Z720" s="3"/>
      <c r="AB720" s="4"/>
      <c r="AC720" s="4"/>
    </row>
    <row r="721" spans="5:29" ht="14.25" customHeight="1">
      <c r="E721" s="4"/>
      <c r="F721" s="4"/>
      <c r="J721" s="4"/>
      <c r="K721" s="5"/>
      <c r="N721" s="4"/>
      <c r="O721" s="5"/>
      <c r="P721" s="5"/>
      <c r="R721" s="4"/>
      <c r="W721" s="4"/>
      <c r="X721" s="4"/>
      <c r="Y721" s="4"/>
      <c r="Z721" s="3"/>
      <c r="AB721" s="4"/>
      <c r="AC721" s="4"/>
    </row>
    <row r="722" spans="5:29" ht="14.25" customHeight="1">
      <c r="E722" s="4"/>
      <c r="F722" s="4"/>
      <c r="J722" s="4"/>
      <c r="K722" s="5"/>
      <c r="N722" s="4"/>
      <c r="O722" s="5"/>
      <c r="P722" s="5"/>
      <c r="R722" s="4"/>
      <c r="W722" s="4"/>
      <c r="X722" s="4"/>
      <c r="Y722" s="4"/>
      <c r="Z722" s="3"/>
      <c r="AB722" s="4"/>
      <c r="AC722" s="4"/>
    </row>
    <row r="723" spans="5:29" ht="14.25" customHeight="1">
      <c r="E723" s="4"/>
      <c r="F723" s="4"/>
      <c r="J723" s="4"/>
      <c r="K723" s="5"/>
      <c r="N723" s="4"/>
      <c r="O723" s="5"/>
      <c r="P723" s="5"/>
      <c r="R723" s="4"/>
      <c r="W723" s="4"/>
      <c r="X723" s="4"/>
      <c r="Y723" s="4"/>
      <c r="Z723" s="3"/>
      <c r="AB723" s="4"/>
      <c r="AC723" s="4"/>
    </row>
    <row r="724" spans="5:29" ht="14.25" customHeight="1">
      <c r="E724" s="4"/>
      <c r="F724" s="4"/>
      <c r="J724" s="4"/>
      <c r="K724" s="5"/>
      <c r="N724" s="4"/>
      <c r="O724" s="5"/>
      <c r="P724" s="5"/>
      <c r="R724" s="4"/>
      <c r="W724" s="4"/>
      <c r="X724" s="4"/>
      <c r="Y724" s="4"/>
      <c r="Z724" s="3"/>
      <c r="AB724" s="4"/>
      <c r="AC724" s="4"/>
    </row>
    <row r="725" spans="5:29" ht="14.25" customHeight="1">
      <c r="E725" s="4"/>
      <c r="F725" s="4"/>
      <c r="J725" s="4"/>
      <c r="K725" s="5"/>
      <c r="N725" s="4"/>
      <c r="O725" s="5"/>
      <c r="P725" s="5"/>
      <c r="R725" s="4"/>
      <c r="W725" s="4"/>
      <c r="X725" s="4"/>
      <c r="Y725" s="4"/>
      <c r="Z725" s="3"/>
      <c r="AB725" s="4"/>
      <c r="AC725" s="4"/>
    </row>
    <row r="726" spans="5:29" ht="14.25" customHeight="1">
      <c r="E726" s="4"/>
      <c r="F726" s="4"/>
      <c r="J726" s="4"/>
      <c r="K726" s="5"/>
      <c r="N726" s="4"/>
      <c r="O726" s="5"/>
      <c r="P726" s="5"/>
      <c r="R726" s="4"/>
      <c r="W726" s="4"/>
      <c r="X726" s="4"/>
      <c r="Y726" s="4"/>
      <c r="Z726" s="3"/>
      <c r="AB726" s="4"/>
      <c r="AC726" s="4"/>
    </row>
    <row r="727" spans="5:29" ht="14.25" customHeight="1">
      <c r="E727" s="4"/>
      <c r="F727" s="4"/>
      <c r="J727" s="4"/>
      <c r="K727" s="5"/>
      <c r="N727" s="4"/>
      <c r="O727" s="5"/>
      <c r="P727" s="5"/>
      <c r="R727" s="4"/>
      <c r="W727" s="4"/>
      <c r="X727" s="4"/>
      <c r="Y727" s="4"/>
      <c r="Z727" s="3"/>
      <c r="AB727" s="4"/>
      <c r="AC727" s="4"/>
    </row>
    <row r="728" spans="5:29" ht="14.25" customHeight="1">
      <c r="E728" s="4"/>
      <c r="F728" s="4"/>
      <c r="J728" s="4"/>
      <c r="K728" s="5"/>
      <c r="N728" s="4"/>
      <c r="O728" s="5"/>
      <c r="P728" s="5"/>
      <c r="R728" s="4"/>
      <c r="W728" s="4"/>
      <c r="X728" s="4"/>
      <c r="Y728" s="4"/>
      <c r="Z728" s="3"/>
      <c r="AB728" s="4"/>
      <c r="AC728" s="4"/>
    </row>
    <row r="729" spans="5:29" ht="14.25" customHeight="1">
      <c r="E729" s="4"/>
      <c r="F729" s="4"/>
      <c r="J729" s="4"/>
      <c r="K729" s="5"/>
      <c r="N729" s="4"/>
      <c r="O729" s="5"/>
      <c r="P729" s="5"/>
      <c r="R729" s="4"/>
      <c r="W729" s="4"/>
      <c r="X729" s="4"/>
      <c r="Y729" s="4"/>
      <c r="Z729" s="3"/>
      <c r="AB729" s="4"/>
      <c r="AC729" s="4"/>
    </row>
    <row r="730" spans="5:29" ht="14.25" customHeight="1">
      <c r="E730" s="4"/>
      <c r="F730" s="4"/>
      <c r="J730" s="4"/>
      <c r="K730" s="5"/>
      <c r="N730" s="4"/>
      <c r="O730" s="5"/>
      <c r="P730" s="5"/>
      <c r="R730" s="4"/>
      <c r="W730" s="4"/>
      <c r="X730" s="4"/>
      <c r="Y730" s="4"/>
      <c r="Z730" s="3"/>
      <c r="AB730" s="4"/>
      <c r="AC730" s="4"/>
    </row>
    <row r="731" spans="5:29" ht="14.25" customHeight="1">
      <c r="E731" s="4"/>
      <c r="F731" s="4"/>
      <c r="J731" s="4"/>
      <c r="K731" s="5"/>
      <c r="N731" s="4"/>
      <c r="O731" s="5"/>
      <c r="P731" s="5"/>
      <c r="R731" s="4"/>
      <c r="W731" s="4"/>
      <c r="X731" s="4"/>
      <c r="Y731" s="4"/>
      <c r="Z731" s="3"/>
      <c r="AB731" s="4"/>
      <c r="AC731" s="4"/>
    </row>
    <row r="732" spans="5:29" ht="14.25" customHeight="1">
      <c r="E732" s="4"/>
      <c r="F732" s="4"/>
      <c r="J732" s="4"/>
      <c r="K732" s="5"/>
      <c r="N732" s="4"/>
      <c r="O732" s="5"/>
      <c r="P732" s="5"/>
      <c r="R732" s="4"/>
      <c r="W732" s="4"/>
      <c r="X732" s="4"/>
      <c r="Y732" s="4"/>
      <c r="Z732" s="3"/>
      <c r="AB732" s="4"/>
      <c r="AC732" s="4"/>
    </row>
    <row r="733" spans="5:29" ht="14.25" customHeight="1">
      <c r="E733" s="4"/>
      <c r="F733" s="4"/>
      <c r="J733" s="4"/>
      <c r="K733" s="5"/>
      <c r="N733" s="4"/>
      <c r="O733" s="5"/>
      <c r="P733" s="5"/>
      <c r="R733" s="4"/>
      <c r="W733" s="4"/>
      <c r="X733" s="4"/>
      <c r="Y733" s="4"/>
      <c r="Z733" s="3"/>
      <c r="AB733" s="4"/>
      <c r="AC733" s="4"/>
    </row>
    <row r="734" spans="5:29" ht="14.25" customHeight="1">
      <c r="E734" s="4"/>
      <c r="F734" s="4"/>
      <c r="J734" s="4"/>
      <c r="K734" s="5"/>
      <c r="N734" s="4"/>
      <c r="O734" s="5"/>
      <c r="P734" s="5"/>
      <c r="R734" s="4"/>
      <c r="W734" s="4"/>
      <c r="X734" s="4"/>
      <c r="Y734" s="4"/>
      <c r="Z734" s="3"/>
      <c r="AB734" s="4"/>
      <c r="AC734" s="4"/>
    </row>
    <row r="735" spans="5:29" ht="14.25" customHeight="1">
      <c r="E735" s="4"/>
      <c r="F735" s="4"/>
      <c r="J735" s="4"/>
      <c r="K735" s="5"/>
      <c r="N735" s="4"/>
      <c r="O735" s="5"/>
      <c r="P735" s="5"/>
      <c r="R735" s="4"/>
      <c r="W735" s="4"/>
      <c r="X735" s="4"/>
      <c r="Y735" s="4"/>
      <c r="Z735" s="3"/>
      <c r="AB735" s="4"/>
      <c r="AC735" s="4"/>
    </row>
    <row r="736" spans="5:29" ht="14.25" customHeight="1">
      <c r="E736" s="4"/>
      <c r="F736" s="4"/>
      <c r="J736" s="4"/>
      <c r="K736" s="5"/>
      <c r="N736" s="4"/>
      <c r="O736" s="5"/>
      <c r="P736" s="5"/>
      <c r="R736" s="4"/>
      <c r="W736" s="4"/>
      <c r="X736" s="4"/>
      <c r="Y736" s="4"/>
      <c r="Z736" s="3"/>
      <c r="AB736" s="4"/>
      <c r="AC736" s="4"/>
    </row>
    <row r="737" spans="5:29" ht="14.25" customHeight="1">
      <c r="E737" s="4"/>
      <c r="F737" s="4"/>
      <c r="J737" s="4"/>
      <c r="K737" s="5"/>
      <c r="N737" s="4"/>
      <c r="O737" s="5"/>
      <c r="P737" s="5"/>
      <c r="R737" s="4"/>
      <c r="W737" s="4"/>
      <c r="X737" s="4"/>
      <c r="Y737" s="4"/>
      <c r="Z737" s="3"/>
      <c r="AB737" s="4"/>
      <c r="AC737" s="4"/>
    </row>
    <row r="738" spans="5:29" ht="14.25" customHeight="1">
      <c r="E738" s="4"/>
      <c r="F738" s="4"/>
      <c r="J738" s="4"/>
      <c r="K738" s="5"/>
      <c r="N738" s="4"/>
      <c r="O738" s="5"/>
      <c r="P738" s="5"/>
      <c r="R738" s="4"/>
      <c r="W738" s="4"/>
      <c r="X738" s="4"/>
      <c r="Y738" s="4"/>
      <c r="Z738" s="3"/>
      <c r="AB738" s="4"/>
      <c r="AC738" s="4"/>
    </row>
    <row r="739" spans="5:29" ht="14.25" customHeight="1">
      <c r="E739" s="4"/>
      <c r="F739" s="4"/>
      <c r="J739" s="4"/>
      <c r="K739" s="5"/>
      <c r="N739" s="4"/>
      <c r="O739" s="5"/>
      <c r="P739" s="5"/>
      <c r="R739" s="4"/>
      <c r="W739" s="4"/>
      <c r="X739" s="4"/>
      <c r="Y739" s="4"/>
      <c r="Z739" s="3"/>
      <c r="AB739" s="4"/>
      <c r="AC739" s="4"/>
    </row>
    <row r="740" spans="5:29" ht="14.25" customHeight="1">
      <c r="E740" s="4"/>
      <c r="F740" s="4"/>
      <c r="J740" s="4"/>
      <c r="K740" s="5"/>
      <c r="N740" s="4"/>
      <c r="O740" s="5"/>
      <c r="P740" s="5"/>
      <c r="R740" s="4"/>
      <c r="W740" s="4"/>
      <c r="X740" s="4"/>
      <c r="Y740" s="4"/>
      <c r="Z740" s="3"/>
      <c r="AB740" s="4"/>
      <c r="AC740" s="4"/>
    </row>
    <row r="741" spans="5:29" ht="14.25" customHeight="1">
      <c r="E741" s="4"/>
      <c r="F741" s="4"/>
      <c r="J741" s="4"/>
      <c r="K741" s="5"/>
      <c r="N741" s="4"/>
      <c r="O741" s="5"/>
      <c r="P741" s="5"/>
      <c r="R741" s="4"/>
      <c r="W741" s="4"/>
      <c r="X741" s="4"/>
      <c r="Y741" s="4"/>
      <c r="Z741" s="3"/>
      <c r="AB741" s="4"/>
      <c r="AC741" s="4"/>
    </row>
    <row r="742" spans="5:29" ht="14.25" customHeight="1">
      <c r="E742" s="4"/>
      <c r="F742" s="4"/>
      <c r="J742" s="4"/>
      <c r="K742" s="5"/>
      <c r="N742" s="4"/>
      <c r="O742" s="5"/>
      <c r="P742" s="5"/>
      <c r="R742" s="4"/>
      <c r="W742" s="4"/>
      <c r="X742" s="4"/>
      <c r="Y742" s="4"/>
      <c r="Z742" s="3"/>
      <c r="AB742" s="4"/>
      <c r="AC742" s="4"/>
    </row>
    <row r="743" spans="5:29" ht="14.25" customHeight="1">
      <c r="E743" s="4"/>
      <c r="F743" s="4"/>
      <c r="J743" s="4"/>
      <c r="K743" s="5"/>
      <c r="N743" s="4"/>
      <c r="O743" s="5"/>
      <c r="P743" s="5"/>
      <c r="R743" s="4"/>
      <c r="W743" s="4"/>
      <c r="X743" s="4"/>
      <c r="Y743" s="4"/>
      <c r="Z743" s="3"/>
      <c r="AB743" s="4"/>
      <c r="AC743" s="4"/>
    </row>
    <row r="744" spans="5:29" ht="14.25" customHeight="1">
      <c r="E744" s="4"/>
      <c r="F744" s="4"/>
      <c r="J744" s="4"/>
      <c r="K744" s="5"/>
      <c r="N744" s="4"/>
      <c r="O744" s="5"/>
      <c r="P744" s="5"/>
      <c r="R744" s="4"/>
      <c r="W744" s="4"/>
      <c r="X744" s="4"/>
      <c r="Y744" s="4"/>
      <c r="Z744" s="3"/>
      <c r="AB744" s="4"/>
      <c r="AC744" s="4"/>
    </row>
    <row r="745" spans="5:29" ht="14.25" customHeight="1">
      <c r="E745" s="4"/>
      <c r="F745" s="4"/>
      <c r="J745" s="4"/>
      <c r="K745" s="5"/>
      <c r="N745" s="4"/>
      <c r="O745" s="5"/>
      <c r="P745" s="5"/>
      <c r="R745" s="4"/>
      <c r="W745" s="4"/>
      <c r="X745" s="4"/>
      <c r="Y745" s="4"/>
      <c r="Z745" s="3"/>
      <c r="AB745" s="4"/>
      <c r="AC745" s="4"/>
    </row>
    <row r="746" spans="5:29" ht="14.25" customHeight="1">
      <c r="E746" s="4"/>
      <c r="F746" s="4"/>
      <c r="J746" s="4"/>
      <c r="K746" s="5"/>
      <c r="N746" s="4"/>
      <c r="O746" s="5"/>
      <c r="P746" s="5"/>
      <c r="R746" s="4"/>
      <c r="W746" s="4"/>
      <c r="X746" s="4"/>
      <c r="Y746" s="4"/>
      <c r="Z746" s="3"/>
      <c r="AB746" s="4"/>
      <c r="AC746" s="4"/>
    </row>
    <row r="747" spans="5:29" ht="14.25" customHeight="1">
      <c r="E747" s="4"/>
      <c r="F747" s="4"/>
      <c r="J747" s="4"/>
      <c r="K747" s="5"/>
      <c r="N747" s="4"/>
      <c r="O747" s="5"/>
      <c r="P747" s="5"/>
      <c r="R747" s="4"/>
      <c r="W747" s="4"/>
      <c r="X747" s="4"/>
      <c r="Y747" s="4"/>
      <c r="Z747" s="3"/>
      <c r="AB747" s="4"/>
      <c r="AC747" s="4"/>
    </row>
    <row r="748" spans="5:29" ht="14.25" customHeight="1">
      <c r="E748" s="4"/>
      <c r="F748" s="4"/>
      <c r="J748" s="4"/>
      <c r="K748" s="5"/>
      <c r="N748" s="4"/>
      <c r="O748" s="5"/>
      <c r="P748" s="5"/>
      <c r="R748" s="4"/>
      <c r="W748" s="4"/>
      <c r="X748" s="4"/>
      <c r="Y748" s="4"/>
      <c r="Z748" s="3"/>
      <c r="AB748" s="4"/>
      <c r="AC748" s="4"/>
    </row>
    <row r="749" spans="5:29" ht="14.25" customHeight="1">
      <c r="E749" s="4"/>
      <c r="F749" s="4"/>
      <c r="J749" s="4"/>
      <c r="K749" s="5"/>
      <c r="N749" s="4"/>
      <c r="O749" s="5"/>
      <c r="P749" s="5"/>
      <c r="R749" s="4"/>
      <c r="W749" s="4"/>
      <c r="X749" s="4"/>
      <c r="Y749" s="4"/>
      <c r="Z749" s="3"/>
      <c r="AB749" s="4"/>
      <c r="AC749" s="4"/>
    </row>
    <row r="750" spans="5:29" ht="14.25" customHeight="1">
      <c r="E750" s="4"/>
      <c r="F750" s="4"/>
      <c r="J750" s="4"/>
      <c r="K750" s="5"/>
      <c r="N750" s="4"/>
      <c r="O750" s="5"/>
      <c r="P750" s="5"/>
      <c r="R750" s="4"/>
      <c r="W750" s="4"/>
      <c r="X750" s="4"/>
      <c r="Y750" s="4"/>
      <c r="Z750" s="3"/>
      <c r="AB750" s="4"/>
      <c r="AC750" s="4"/>
    </row>
    <row r="751" spans="5:29" ht="14.25" customHeight="1">
      <c r="E751" s="4"/>
      <c r="F751" s="4"/>
      <c r="J751" s="4"/>
      <c r="K751" s="5"/>
      <c r="N751" s="4"/>
      <c r="O751" s="5"/>
      <c r="P751" s="5"/>
      <c r="R751" s="4"/>
      <c r="W751" s="4"/>
      <c r="X751" s="4"/>
      <c r="Y751" s="4"/>
      <c r="Z751" s="3"/>
      <c r="AB751" s="4"/>
      <c r="AC751" s="4"/>
    </row>
    <row r="752" spans="5:29" ht="14.25" customHeight="1">
      <c r="E752" s="4"/>
      <c r="F752" s="4"/>
      <c r="J752" s="4"/>
      <c r="K752" s="5"/>
      <c r="N752" s="4"/>
      <c r="O752" s="5"/>
      <c r="P752" s="5"/>
      <c r="R752" s="4"/>
      <c r="W752" s="4"/>
      <c r="X752" s="4"/>
      <c r="Y752" s="4"/>
      <c r="Z752" s="3"/>
      <c r="AB752" s="4"/>
      <c r="AC752" s="4"/>
    </row>
    <row r="753" spans="5:29" ht="14.25" customHeight="1">
      <c r="E753" s="4"/>
      <c r="F753" s="4"/>
      <c r="J753" s="4"/>
      <c r="K753" s="5"/>
      <c r="N753" s="4"/>
      <c r="O753" s="5"/>
      <c r="P753" s="5"/>
      <c r="R753" s="4"/>
      <c r="W753" s="4"/>
      <c r="X753" s="4"/>
      <c r="Y753" s="4"/>
      <c r="Z753" s="3"/>
      <c r="AB753" s="4"/>
      <c r="AC753" s="4"/>
    </row>
    <row r="754" spans="5:29" ht="14.25" customHeight="1">
      <c r="E754" s="4"/>
      <c r="F754" s="4"/>
      <c r="J754" s="4"/>
      <c r="K754" s="5"/>
      <c r="N754" s="4"/>
      <c r="O754" s="5"/>
      <c r="P754" s="5"/>
      <c r="R754" s="4"/>
      <c r="W754" s="4"/>
      <c r="X754" s="4"/>
      <c r="Y754" s="4"/>
      <c r="Z754" s="3"/>
      <c r="AB754" s="4"/>
      <c r="AC754" s="4"/>
    </row>
    <row r="755" spans="5:29" ht="14.25" customHeight="1">
      <c r="E755" s="4"/>
      <c r="F755" s="4"/>
      <c r="J755" s="4"/>
      <c r="K755" s="5"/>
      <c r="N755" s="4"/>
      <c r="O755" s="5"/>
      <c r="P755" s="5"/>
      <c r="R755" s="4"/>
      <c r="W755" s="4"/>
      <c r="X755" s="4"/>
      <c r="Y755" s="4"/>
      <c r="Z755" s="3"/>
      <c r="AB755" s="4"/>
      <c r="AC755" s="4"/>
    </row>
    <row r="756" spans="5:29" ht="14.25" customHeight="1">
      <c r="E756" s="4"/>
      <c r="F756" s="4"/>
      <c r="J756" s="4"/>
      <c r="K756" s="5"/>
      <c r="N756" s="4"/>
      <c r="O756" s="5"/>
      <c r="P756" s="5"/>
      <c r="R756" s="4"/>
      <c r="W756" s="4"/>
      <c r="X756" s="4"/>
      <c r="Y756" s="4"/>
      <c r="Z756" s="3"/>
      <c r="AB756" s="4"/>
      <c r="AC756" s="4"/>
    </row>
    <row r="757" spans="5:29" ht="14.25" customHeight="1">
      <c r="E757" s="4"/>
      <c r="F757" s="4"/>
      <c r="J757" s="4"/>
      <c r="K757" s="5"/>
      <c r="N757" s="4"/>
      <c r="O757" s="5"/>
      <c r="P757" s="5"/>
      <c r="R757" s="4"/>
      <c r="W757" s="4"/>
      <c r="X757" s="4"/>
      <c r="Y757" s="4"/>
      <c r="Z757" s="3"/>
      <c r="AB757" s="4"/>
      <c r="AC757" s="4"/>
    </row>
    <row r="758" spans="5:29" ht="14.25" customHeight="1">
      <c r="E758" s="4"/>
      <c r="F758" s="4"/>
      <c r="J758" s="4"/>
      <c r="K758" s="5"/>
      <c r="N758" s="4"/>
      <c r="O758" s="5"/>
      <c r="P758" s="5"/>
      <c r="R758" s="4"/>
      <c r="W758" s="4"/>
      <c r="X758" s="4"/>
      <c r="Y758" s="4"/>
      <c r="Z758" s="3"/>
      <c r="AB758" s="4"/>
      <c r="AC758" s="4"/>
    </row>
    <row r="759" spans="5:29" ht="14.25" customHeight="1">
      <c r="E759" s="4"/>
      <c r="F759" s="4"/>
      <c r="J759" s="4"/>
      <c r="K759" s="5"/>
      <c r="N759" s="4"/>
      <c r="O759" s="5"/>
      <c r="P759" s="5"/>
      <c r="R759" s="4"/>
      <c r="W759" s="4"/>
      <c r="X759" s="4"/>
      <c r="Y759" s="4"/>
      <c r="Z759" s="3"/>
      <c r="AB759" s="4"/>
      <c r="AC759" s="4"/>
    </row>
    <row r="760" spans="5:29" ht="14.25" customHeight="1">
      <c r="E760" s="4"/>
      <c r="F760" s="4"/>
      <c r="J760" s="4"/>
      <c r="K760" s="5"/>
      <c r="N760" s="4"/>
      <c r="O760" s="5"/>
      <c r="P760" s="5"/>
      <c r="R760" s="4"/>
      <c r="W760" s="4"/>
      <c r="X760" s="4"/>
      <c r="Y760" s="4"/>
      <c r="Z760" s="3"/>
      <c r="AB760" s="4"/>
      <c r="AC760" s="4"/>
    </row>
    <row r="761" spans="5:29" ht="14.25" customHeight="1">
      <c r="E761" s="4"/>
      <c r="F761" s="4"/>
      <c r="J761" s="4"/>
      <c r="K761" s="5"/>
      <c r="N761" s="4"/>
      <c r="O761" s="5"/>
      <c r="P761" s="5"/>
      <c r="R761" s="4"/>
      <c r="W761" s="4"/>
      <c r="X761" s="4"/>
      <c r="Y761" s="4"/>
      <c r="Z761" s="3"/>
      <c r="AB761" s="4"/>
      <c r="AC761" s="4"/>
    </row>
    <row r="762" spans="5:29" ht="14.25" customHeight="1">
      <c r="E762" s="4"/>
      <c r="F762" s="4"/>
      <c r="J762" s="4"/>
      <c r="K762" s="5"/>
      <c r="N762" s="4"/>
      <c r="O762" s="5"/>
      <c r="P762" s="5"/>
      <c r="R762" s="4"/>
      <c r="W762" s="4"/>
      <c r="X762" s="4"/>
      <c r="Y762" s="4"/>
      <c r="Z762" s="3"/>
      <c r="AB762" s="4"/>
      <c r="AC762" s="4"/>
    </row>
    <row r="763" spans="5:29" ht="14.25" customHeight="1">
      <c r="E763" s="4"/>
      <c r="F763" s="4"/>
      <c r="J763" s="4"/>
      <c r="K763" s="5"/>
      <c r="N763" s="4"/>
      <c r="O763" s="5"/>
      <c r="P763" s="5"/>
      <c r="R763" s="4"/>
      <c r="W763" s="4"/>
      <c r="X763" s="4"/>
      <c r="Y763" s="4"/>
      <c r="Z763" s="3"/>
      <c r="AB763" s="4"/>
      <c r="AC763" s="4"/>
    </row>
    <row r="764" spans="5:29" ht="14.25" customHeight="1">
      <c r="E764" s="4"/>
      <c r="F764" s="4"/>
      <c r="J764" s="4"/>
      <c r="K764" s="5"/>
      <c r="N764" s="4"/>
      <c r="O764" s="5"/>
      <c r="P764" s="5"/>
      <c r="R764" s="4"/>
      <c r="W764" s="4"/>
      <c r="X764" s="4"/>
      <c r="Y764" s="4"/>
      <c r="Z764" s="3"/>
      <c r="AB764" s="4"/>
      <c r="AC764" s="4"/>
    </row>
    <row r="765" spans="5:29" ht="14.25" customHeight="1">
      <c r="E765" s="4"/>
      <c r="F765" s="4"/>
      <c r="J765" s="4"/>
      <c r="K765" s="5"/>
      <c r="N765" s="4"/>
      <c r="O765" s="5"/>
      <c r="P765" s="5"/>
      <c r="R765" s="4"/>
      <c r="W765" s="4"/>
      <c r="X765" s="4"/>
      <c r="Y765" s="4"/>
      <c r="Z765" s="3"/>
      <c r="AB765" s="4"/>
      <c r="AC765" s="4"/>
    </row>
    <row r="766" spans="5:29" ht="14.25" customHeight="1">
      <c r="E766" s="4"/>
      <c r="F766" s="4"/>
      <c r="J766" s="4"/>
      <c r="K766" s="5"/>
      <c r="N766" s="4"/>
      <c r="O766" s="5"/>
      <c r="P766" s="5"/>
      <c r="R766" s="4"/>
      <c r="W766" s="4"/>
      <c r="X766" s="4"/>
      <c r="Y766" s="4"/>
      <c r="Z766" s="3"/>
      <c r="AB766" s="4"/>
      <c r="AC766" s="4"/>
    </row>
    <row r="767" spans="5:29" ht="14.25" customHeight="1">
      <c r="E767" s="4"/>
      <c r="F767" s="4"/>
      <c r="J767" s="4"/>
      <c r="K767" s="5"/>
      <c r="N767" s="4"/>
      <c r="O767" s="5"/>
      <c r="P767" s="5"/>
      <c r="R767" s="4"/>
      <c r="W767" s="4"/>
      <c r="X767" s="4"/>
      <c r="Y767" s="4"/>
      <c r="Z767" s="3"/>
      <c r="AB767" s="4"/>
      <c r="AC767" s="4"/>
    </row>
    <row r="768" spans="5:29" ht="14.25" customHeight="1">
      <c r="E768" s="4"/>
      <c r="F768" s="4"/>
      <c r="J768" s="4"/>
      <c r="K768" s="5"/>
      <c r="N768" s="4"/>
      <c r="O768" s="5"/>
      <c r="P768" s="5"/>
      <c r="R768" s="4"/>
      <c r="W768" s="4"/>
      <c r="X768" s="4"/>
      <c r="Y768" s="4"/>
      <c r="Z768" s="3"/>
      <c r="AB768" s="4"/>
      <c r="AC768" s="4"/>
    </row>
    <row r="769" spans="5:29" ht="14.25" customHeight="1">
      <c r="E769" s="4"/>
      <c r="F769" s="4"/>
      <c r="J769" s="4"/>
      <c r="K769" s="5"/>
      <c r="N769" s="4"/>
      <c r="O769" s="5"/>
      <c r="P769" s="5"/>
      <c r="R769" s="4"/>
      <c r="W769" s="4"/>
      <c r="X769" s="4"/>
      <c r="Y769" s="4"/>
      <c r="Z769" s="3"/>
      <c r="AB769" s="4"/>
      <c r="AC769" s="4"/>
    </row>
    <row r="770" spans="5:29" ht="14.25" customHeight="1">
      <c r="E770" s="4"/>
      <c r="F770" s="4"/>
      <c r="J770" s="4"/>
      <c r="K770" s="5"/>
      <c r="N770" s="4"/>
      <c r="O770" s="5"/>
      <c r="P770" s="5"/>
      <c r="R770" s="4"/>
      <c r="W770" s="4"/>
      <c r="X770" s="4"/>
      <c r="Y770" s="4"/>
      <c r="Z770" s="3"/>
      <c r="AB770" s="4"/>
      <c r="AC770" s="4"/>
    </row>
    <row r="771" spans="5:29" ht="14.25" customHeight="1">
      <c r="E771" s="4"/>
      <c r="F771" s="4"/>
      <c r="J771" s="4"/>
      <c r="K771" s="5"/>
      <c r="N771" s="4"/>
      <c r="O771" s="5"/>
      <c r="P771" s="5"/>
      <c r="R771" s="4"/>
      <c r="W771" s="4"/>
      <c r="X771" s="4"/>
      <c r="Y771" s="4"/>
      <c r="Z771" s="3"/>
      <c r="AB771" s="4"/>
      <c r="AC771" s="4"/>
    </row>
    <row r="772" spans="5:29" ht="14.25" customHeight="1">
      <c r="E772" s="4"/>
      <c r="F772" s="4"/>
      <c r="J772" s="4"/>
      <c r="K772" s="5"/>
      <c r="N772" s="4"/>
      <c r="O772" s="5"/>
      <c r="P772" s="5"/>
      <c r="R772" s="4"/>
      <c r="W772" s="4"/>
      <c r="X772" s="4"/>
      <c r="Y772" s="4"/>
      <c r="Z772" s="3"/>
      <c r="AB772" s="4"/>
      <c r="AC772" s="4"/>
    </row>
    <row r="773" spans="5:29" ht="14.25" customHeight="1">
      <c r="E773" s="4"/>
      <c r="F773" s="4"/>
      <c r="J773" s="4"/>
      <c r="K773" s="5"/>
      <c r="N773" s="4"/>
      <c r="O773" s="5"/>
      <c r="P773" s="5"/>
      <c r="R773" s="4"/>
      <c r="W773" s="4"/>
      <c r="X773" s="4"/>
      <c r="Y773" s="4"/>
      <c r="Z773" s="3"/>
      <c r="AB773" s="4"/>
      <c r="AC773" s="4"/>
    </row>
    <row r="774" spans="5:29" ht="14.25" customHeight="1">
      <c r="E774" s="4"/>
      <c r="F774" s="4"/>
      <c r="J774" s="4"/>
      <c r="K774" s="5"/>
      <c r="N774" s="4"/>
      <c r="O774" s="5"/>
      <c r="P774" s="5"/>
      <c r="R774" s="4"/>
      <c r="W774" s="4"/>
      <c r="X774" s="4"/>
      <c r="Y774" s="4"/>
      <c r="Z774" s="3"/>
      <c r="AB774" s="4"/>
      <c r="AC774" s="4"/>
    </row>
    <row r="775" spans="5:29" ht="14.25" customHeight="1">
      <c r="E775" s="4"/>
      <c r="F775" s="4"/>
      <c r="J775" s="4"/>
      <c r="K775" s="5"/>
      <c r="N775" s="4"/>
      <c r="O775" s="5"/>
      <c r="P775" s="5"/>
      <c r="R775" s="4"/>
      <c r="W775" s="4"/>
      <c r="X775" s="4"/>
      <c r="Y775" s="4"/>
      <c r="Z775" s="3"/>
      <c r="AB775" s="4"/>
      <c r="AC775" s="4"/>
    </row>
    <row r="776" spans="5:29" ht="14.25" customHeight="1">
      <c r="E776" s="4"/>
      <c r="F776" s="4"/>
      <c r="J776" s="4"/>
      <c r="K776" s="5"/>
      <c r="N776" s="4"/>
      <c r="O776" s="5"/>
      <c r="P776" s="5"/>
      <c r="R776" s="4"/>
      <c r="W776" s="4"/>
      <c r="X776" s="4"/>
      <c r="Y776" s="4"/>
      <c r="Z776" s="3"/>
      <c r="AB776" s="4"/>
      <c r="AC776" s="4"/>
    </row>
    <row r="777" spans="5:29" ht="14.25" customHeight="1">
      <c r="E777" s="4"/>
      <c r="F777" s="4"/>
      <c r="J777" s="4"/>
      <c r="K777" s="5"/>
      <c r="N777" s="4"/>
      <c r="O777" s="5"/>
      <c r="P777" s="5"/>
      <c r="R777" s="4"/>
      <c r="W777" s="4"/>
      <c r="X777" s="4"/>
      <c r="Y777" s="4"/>
      <c r="Z777" s="3"/>
      <c r="AB777" s="4"/>
      <c r="AC777" s="4"/>
    </row>
    <row r="778" spans="5:29" ht="14.25" customHeight="1">
      <c r="E778" s="4"/>
      <c r="F778" s="4"/>
      <c r="J778" s="4"/>
      <c r="K778" s="5"/>
      <c r="N778" s="4"/>
      <c r="O778" s="5"/>
      <c r="P778" s="5"/>
      <c r="R778" s="4"/>
      <c r="W778" s="4"/>
      <c r="X778" s="4"/>
      <c r="Y778" s="4"/>
      <c r="Z778" s="3"/>
      <c r="AB778" s="4"/>
      <c r="AC778" s="4"/>
    </row>
    <row r="779" spans="5:29" ht="14.25" customHeight="1">
      <c r="E779" s="4"/>
      <c r="F779" s="4"/>
      <c r="J779" s="4"/>
      <c r="K779" s="5"/>
      <c r="N779" s="4"/>
      <c r="O779" s="5"/>
      <c r="P779" s="5"/>
      <c r="R779" s="4"/>
      <c r="W779" s="4"/>
      <c r="X779" s="4"/>
      <c r="Y779" s="4"/>
      <c r="Z779" s="3"/>
      <c r="AB779" s="4"/>
      <c r="AC779" s="4"/>
    </row>
    <row r="780" spans="5:29" ht="14.25" customHeight="1">
      <c r="E780" s="4"/>
      <c r="F780" s="4"/>
      <c r="J780" s="4"/>
      <c r="K780" s="5"/>
      <c r="N780" s="4"/>
      <c r="O780" s="5"/>
      <c r="P780" s="5"/>
      <c r="R780" s="4"/>
      <c r="W780" s="4"/>
      <c r="X780" s="4"/>
      <c r="Y780" s="4"/>
      <c r="Z780" s="3"/>
      <c r="AB780" s="4"/>
      <c r="AC780" s="4"/>
    </row>
    <row r="781" spans="5:29" ht="14.25" customHeight="1">
      <c r="E781" s="4"/>
      <c r="F781" s="4"/>
      <c r="J781" s="4"/>
      <c r="K781" s="5"/>
      <c r="N781" s="4"/>
      <c r="O781" s="5"/>
      <c r="P781" s="5"/>
      <c r="R781" s="4"/>
      <c r="W781" s="4"/>
      <c r="X781" s="4"/>
      <c r="Y781" s="4"/>
      <c r="Z781" s="3"/>
      <c r="AB781" s="4"/>
      <c r="AC781" s="4"/>
    </row>
    <row r="782" spans="5:29" ht="14.25" customHeight="1">
      <c r="E782" s="4"/>
      <c r="F782" s="4"/>
      <c r="J782" s="4"/>
      <c r="K782" s="5"/>
      <c r="N782" s="4"/>
      <c r="O782" s="5"/>
      <c r="P782" s="5"/>
      <c r="R782" s="4"/>
      <c r="W782" s="4"/>
      <c r="X782" s="4"/>
      <c r="Y782" s="4"/>
      <c r="Z782" s="3"/>
      <c r="AB782" s="4"/>
      <c r="AC782" s="4"/>
    </row>
    <row r="783" spans="5:29" ht="14.25" customHeight="1">
      <c r="E783" s="4"/>
      <c r="F783" s="4"/>
      <c r="J783" s="4"/>
      <c r="K783" s="5"/>
      <c r="N783" s="4"/>
      <c r="O783" s="5"/>
      <c r="P783" s="5"/>
      <c r="R783" s="4"/>
      <c r="W783" s="4"/>
      <c r="X783" s="4"/>
      <c r="Y783" s="4"/>
      <c r="Z783" s="3"/>
      <c r="AB783" s="4"/>
      <c r="AC783" s="4"/>
    </row>
    <row r="784" spans="5:29" ht="14.25" customHeight="1">
      <c r="E784" s="4"/>
      <c r="F784" s="4"/>
      <c r="J784" s="4"/>
      <c r="K784" s="5"/>
      <c r="N784" s="4"/>
      <c r="O784" s="5"/>
      <c r="P784" s="5"/>
      <c r="R784" s="4"/>
      <c r="W784" s="4"/>
      <c r="X784" s="4"/>
      <c r="Y784" s="4"/>
      <c r="Z784" s="3"/>
      <c r="AB784" s="4"/>
      <c r="AC784" s="4"/>
    </row>
    <row r="785" spans="5:29" ht="14.25" customHeight="1">
      <c r="E785" s="4"/>
      <c r="F785" s="4"/>
      <c r="J785" s="4"/>
      <c r="K785" s="5"/>
      <c r="N785" s="4"/>
      <c r="O785" s="5"/>
      <c r="P785" s="5"/>
      <c r="R785" s="4"/>
      <c r="W785" s="4"/>
      <c r="X785" s="4"/>
      <c r="Y785" s="4"/>
      <c r="Z785" s="3"/>
      <c r="AB785" s="4"/>
      <c r="AC785" s="4"/>
    </row>
    <row r="786" spans="5:29" ht="14.25" customHeight="1">
      <c r="E786" s="4"/>
      <c r="F786" s="4"/>
      <c r="J786" s="4"/>
      <c r="K786" s="5"/>
      <c r="N786" s="4"/>
      <c r="O786" s="5"/>
      <c r="P786" s="5"/>
      <c r="R786" s="4"/>
      <c r="W786" s="4"/>
      <c r="X786" s="4"/>
      <c r="Y786" s="4"/>
      <c r="Z786" s="3"/>
      <c r="AB786" s="4"/>
      <c r="AC786" s="4"/>
    </row>
    <row r="787" spans="5:29" ht="14.25" customHeight="1">
      <c r="E787" s="4"/>
      <c r="F787" s="4"/>
      <c r="J787" s="4"/>
      <c r="K787" s="5"/>
      <c r="N787" s="4"/>
      <c r="O787" s="5"/>
      <c r="P787" s="5"/>
      <c r="R787" s="4"/>
      <c r="W787" s="4"/>
      <c r="X787" s="4"/>
      <c r="Y787" s="4"/>
      <c r="Z787" s="3"/>
      <c r="AB787" s="4"/>
      <c r="AC787" s="4"/>
    </row>
    <row r="788" spans="5:29" ht="14.25" customHeight="1">
      <c r="E788" s="4"/>
      <c r="F788" s="4"/>
      <c r="J788" s="4"/>
      <c r="K788" s="5"/>
      <c r="N788" s="4"/>
      <c r="O788" s="5"/>
      <c r="P788" s="5"/>
      <c r="R788" s="4"/>
      <c r="W788" s="4"/>
      <c r="X788" s="4"/>
      <c r="Y788" s="4"/>
      <c r="Z788" s="3"/>
      <c r="AB788" s="4"/>
      <c r="AC788" s="4"/>
    </row>
    <row r="789" spans="5:29" ht="14.25" customHeight="1">
      <c r="E789" s="4"/>
      <c r="F789" s="4"/>
      <c r="J789" s="4"/>
      <c r="K789" s="5"/>
      <c r="N789" s="4"/>
      <c r="O789" s="5"/>
      <c r="P789" s="5"/>
      <c r="R789" s="4"/>
      <c r="W789" s="4"/>
      <c r="X789" s="4"/>
      <c r="Y789" s="4"/>
      <c r="Z789" s="3"/>
      <c r="AB789" s="4"/>
      <c r="AC789" s="4"/>
    </row>
    <row r="790" spans="5:29" ht="14.25" customHeight="1">
      <c r="E790" s="4"/>
      <c r="F790" s="4"/>
      <c r="J790" s="4"/>
      <c r="K790" s="5"/>
      <c r="N790" s="4"/>
      <c r="O790" s="5"/>
      <c r="P790" s="5"/>
      <c r="R790" s="4"/>
      <c r="W790" s="4"/>
      <c r="X790" s="4"/>
      <c r="Y790" s="4"/>
      <c r="Z790" s="3"/>
      <c r="AB790" s="4"/>
      <c r="AC790" s="4"/>
    </row>
    <row r="791" spans="5:29" ht="14.25" customHeight="1">
      <c r="E791" s="4"/>
      <c r="F791" s="4"/>
      <c r="J791" s="4"/>
      <c r="K791" s="5"/>
      <c r="N791" s="4"/>
      <c r="O791" s="5"/>
      <c r="P791" s="5"/>
      <c r="R791" s="4"/>
      <c r="W791" s="4"/>
      <c r="X791" s="4"/>
      <c r="Y791" s="4"/>
      <c r="Z791" s="3"/>
      <c r="AB791" s="4"/>
      <c r="AC791" s="4"/>
    </row>
    <row r="792" spans="5:29" ht="14.25" customHeight="1">
      <c r="E792" s="4"/>
      <c r="F792" s="4"/>
      <c r="J792" s="4"/>
      <c r="K792" s="5"/>
      <c r="N792" s="4"/>
      <c r="O792" s="5"/>
      <c r="P792" s="5"/>
      <c r="R792" s="4"/>
      <c r="W792" s="4"/>
      <c r="X792" s="4"/>
      <c r="Y792" s="4"/>
      <c r="Z792" s="3"/>
      <c r="AB792" s="4"/>
      <c r="AC792" s="4"/>
    </row>
    <row r="793" spans="5:29" ht="14.25" customHeight="1">
      <c r="E793" s="4"/>
      <c r="F793" s="4"/>
      <c r="J793" s="4"/>
      <c r="K793" s="5"/>
      <c r="N793" s="4"/>
      <c r="O793" s="5"/>
      <c r="P793" s="5"/>
      <c r="R793" s="4"/>
      <c r="W793" s="4"/>
      <c r="X793" s="4"/>
      <c r="Y793" s="4"/>
      <c r="Z793" s="3"/>
      <c r="AB793" s="4"/>
      <c r="AC793" s="4"/>
    </row>
    <row r="794" spans="5:29" ht="14.25" customHeight="1">
      <c r="E794" s="4"/>
      <c r="F794" s="4"/>
      <c r="J794" s="4"/>
      <c r="K794" s="5"/>
      <c r="N794" s="4"/>
      <c r="O794" s="5"/>
      <c r="P794" s="5"/>
      <c r="R794" s="4"/>
      <c r="W794" s="4"/>
      <c r="X794" s="4"/>
      <c r="Y794" s="4"/>
      <c r="Z794" s="3"/>
      <c r="AB794" s="4"/>
      <c r="AC794" s="4"/>
    </row>
    <row r="795" spans="5:29" ht="14.25" customHeight="1">
      <c r="E795" s="4"/>
      <c r="F795" s="4"/>
      <c r="J795" s="4"/>
      <c r="K795" s="5"/>
      <c r="N795" s="4"/>
      <c r="O795" s="5"/>
      <c r="P795" s="5"/>
      <c r="R795" s="4"/>
      <c r="W795" s="4"/>
      <c r="X795" s="4"/>
      <c r="Y795" s="4"/>
      <c r="Z795" s="3"/>
      <c r="AB795" s="4"/>
      <c r="AC795" s="4"/>
    </row>
    <row r="796" spans="5:29" ht="14.25" customHeight="1">
      <c r="E796" s="4"/>
      <c r="F796" s="4"/>
      <c r="J796" s="4"/>
      <c r="K796" s="5"/>
      <c r="N796" s="4"/>
      <c r="O796" s="5"/>
      <c r="P796" s="5"/>
      <c r="R796" s="4"/>
      <c r="W796" s="4"/>
      <c r="X796" s="4"/>
      <c r="Y796" s="4"/>
      <c r="Z796" s="3"/>
      <c r="AB796" s="4"/>
      <c r="AC796" s="4"/>
    </row>
    <row r="797" spans="5:29" ht="14.25" customHeight="1">
      <c r="E797" s="4"/>
      <c r="F797" s="4"/>
      <c r="J797" s="4"/>
      <c r="K797" s="5"/>
      <c r="N797" s="4"/>
      <c r="O797" s="5"/>
      <c r="P797" s="5"/>
      <c r="R797" s="4"/>
      <c r="W797" s="4"/>
      <c r="X797" s="4"/>
      <c r="Y797" s="4"/>
      <c r="Z797" s="3"/>
      <c r="AB797" s="4"/>
      <c r="AC797" s="4"/>
    </row>
    <row r="798" spans="5:29" ht="14.25" customHeight="1">
      <c r="E798" s="4"/>
      <c r="F798" s="4"/>
      <c r="J798" s="4"/>
      <c r="K798" s="5"/>
      <c r="N798" s="4"/>
      <c r="O798" s="5"/>
      <c r="P798" s="5"/>
      <c r="R798" s="4"/>
      <c r="W798" s="4"/>
      <c r="X798" s="4"/>
      <c r="Y798" s="4"/>
      <c r="Z798" s="3"/>
      <c r="AB798" s="4"/>
      <c r="AC798" s="4"/>
    </row>
    <row r="799" spans="5:29" ht="14.25" customHeight="1">
      <c r="E799" s="4"/>
      <c r="F799" s="4"/>
      <c r="J799" s="4"/>
      <c r="K799" s="5"/>
      <c r="N799" s="4"/>
      <c r="O799" s="5"/>
      <c r="P799" s="5"/>
      <c r="R799" s="4"/>
      <c r="W799" s="4"/>
      <c r="X799" s="4"/>
      <c r="Y799" s="4"/>
      <c r="Z799" s="3"/>
      <c r="AB799" s="4"/>
      <c r="AC799" s="4"/>
    </row>
    <row r="800" spans="5:29" ht="14.25" customHeight="1">
      <c r="E800" s="4"/>
      <c r="F800" s="4"/>
      <c r="J800" s="4"/>
      <c r="K800" s="5"/>
      <c r="N800" s="4"/>
      <c r="O800" s="5"/>
      <c r="P800" s="5"/>
      <c r="R800" s="4"/>
      <c r="W800" s="4"/>
      <c r="X800" s="4"/>
      <c r="Y800" s="4"/>
      <c r="Z800" s="3"/>
      <c r="AB800" s="4"/>
      <c r="AC800" s="4"/>
    </row>
    <row r="801" spans="5:29" ht="14.25" customHeight="1">
      <c r="E801" s="4"/>
      <c r="F801" s="4"/>
      <c r="J801" s="4"/>
      <c r="K801" s="5"/>
      <c r="N801" s="4"/>
      <c r="O801" s="5"/>
      <c r="P801" s="5"/>
      <c r="R801" s="4"/>
      <c r="W801" s="4"/>
      <c r="X801" s="4"/>
      <c r="Y801" s="4"/>
      <c r="Z801" s="3"/>
      <c r="AB801" s="4"/>
      <c r="AC801" s="4"/>
    </row>
    <row r="802" spans="5:29" ht="14.25" customHeight="1">
      <c r="E802" s="4"/>
      <c r="F802" s="4"/>
      <c r="J802" s="4"/>
      <c r="K802" s="5"/>
      <c r="N802" s="4"/>
      <c r="O802" s="5"/>
      <c r="P802" s="5"/>
      <c r="R802" s="4"/>
      <c r="W802" s="4"/>
      <c r="X802" s="4"/>
      <c r="Y802" s="4"/>
      <c r="Z802" s="3"/>
      <c r="AB802" s="4"/>
      <c r="AC802" s="4"/>
    </row>
    <row r="803" spans="5:29" ht="14.25" customHeight="1">
      <c r="E803" s="4"/>
      <c r="F803" s="4"/>
      <c r="J803" s="4"/>
      <c r="K803" s="5"/>
      <c r="N803" s="4"/>
      <c r="O803" s="5"/>
      <c r="P803" s="5"/>
      <c r="R803" s="4"/>
      <c r="W803" s="4"/>
      <c r="X803" s="4"/>
      <c r="Y803" s="4"/>
      <c r="Z803" s="3"/>
      <c r="AB803" s="4"/>
      <c r="AC803" s="4"/>
    </row>
    <row r="804" spans="5:29" ht="14.25" customHeight="1">
      <c r="E804" s="4"/>
      <c r="F804" s="4"/>
      <c r="J804" s="4"/>
      <c r="K804" s="5"/>
      <c r="N804" s="4"/>
      <c r="O804" s="5"/>
      <c r="P804" s="5"/>
      <c r="R804" s="4"/>
      <c r="W804" s="4"/>
      <c r="X804" s="4"/>
      <c r="Y804" s="4"/>
      <c r="Z804" s="3"/>
      <c r="AB804" s="4"/>
      <c r="AC804" s="4"/>
    </row>
    <row r="805" spans="5:29" ht="14.25" customHeight="1">
      <c r="E805" s="4"/>
      <c r="F805" s="4"/>
      <c r="J805" s="4"/>
      <c r="K805" s="5"/>
      <c r="N805" s="4"/>
      <c r="O805" s="5"/>
      <c r="P805" s="5"/>
      <c r="R805" s="4"/>
      <c r="W805" s="4"/>
      <c r="X805" s="4"/>
      <c r="Y805" s="4"/>
      <c r="Z805" s="3"/>
      <c r="AB805" s="4"/>
      <c r="AC805" s="4"/>
    </row>
    <row r="806" spans="5:29" ht="14.25" customHeight="1">
      <c r="E806" s="4"/>
      <c r="F806" s="4"/>
      <c r="J806" s="4"/>
      <c r="K806" s="5"/>
      <c r="N806" s="4"/>
      <c r="O806" s="5"/>
      <c r="P806" s="5"/>
      <c r="R806" s="4"/>
      <c r="W806" s="4"/>
      <c r="X806" s="4"/>
      <c r="Y806" s="4"/>
      <c r="Z806" s="3"/>
      <c r="AB806" s="4"/>
      <c r="AC806" s="4"/>
    </row>
    <row r="807" spans="5:29" ht="14.25" customHeight="1">
      <c r="E807" s="4"/>
      <c r="F807" s="4"/>
      <c r="J807" s="4"/>
      <c r="K807" s="5"/>
      <c r="N807" s="4"/>
      <c r="O807" s="5"/>
      <c r="P807" s="5"/>
      <c r="R807" s="4"/>
      <c r="W807" s="4"/>
      <c r="X807" s="4"/>
      <c r="Y807" s="4"/>
      <c r="Z807" s="3"/>
      <c r="AB807" s="4"/>
      <c r="AC807" s="4"/>
    </row>
    <row r="808" spans="5:29" ht="14.25" customHeight="1">
      <c r="E808" s="4"/>
      <c r="F808" s="4"/>
      <c r="J808" s="4"/>
      <c r="K808" s="5"/>
      <c r="N808" s="4"/>
      <c r="O808" s="5"/>
      <c r="P808" s="5"/>
      <c r="R808" s="4"/>
      <c r="W808" s="4"/>
      <c r="X808" s="4"/>
      <c r="Y808" s="4"/>
      <c r="Z808" s="3"/>
      <c r="AB808" s="4"/>
      <c r="AC808" s="4"/>
    </row>
    <row r="809" spans="5:29" ht="14.25" customHeight="1">
      <c r="E809" s="4"/>
      <c r="F809" s="4"/>
      <c r="J809" s="4"/>
      <c r="K809" s="5"/>
      <c r="N809" s="4"/>
      <c r="O809" s="5"/>
      <c r="P809" s="5"/>
      <c r="R809" s="4"/>
      <c r="W809" s="4"/>
      <c r="X809" s="4"/>
      <c r="Y809" s="4"/>
      <c r="Z809" s="3"/>
      <c r="AB809" s="4"/>
      <c r="AC809" s="4"/>
    </row>
    <row r="810" spans="5:29" ht="14.25" customHeight="1">
      <c r="E810" s="4"/>
      <c r="F810" s="4"/>
      <c r="J810" s="4"/>
      <c r="K810" s="5"/>
      <c r="N810" s="4"/>
      <c r="O810" s="5"/>
      <c r="P810" s="5"/>
      <c r="R810" s="4"/>
      <c r="W810" s="4"/>
      <c r="X810" s="4"/>
      <c r="Y810" s="4"/>
      <c r="Z810" s="3"/>
      <c r="AB810" s="4"/>
      <c r="AC810" s="4"/>
    </row>
    <row r="811" spans="5:29" ht="14.25" customHeight="1">
      <c r="E811" s="4"/>
      <c r="F811" s="4"/>
      <c r="J811" s="4"/>
      <c r="K811" s="5"/>
      <c r="N811" s="4"/>
      <c r="O811" s="5"/>
      <c r="P811" s="5"/>
      <c r="R811" s="4"/>
      <c r="W811" s="4"/>
      <c r="X811" s="4"/>
      <c r="Y811" s="4"/>
      <c r="Z811" s="3"/>
      <c r="AB811" s="4"/>
      <c r="AC811" s="4"/>
    </row>
    <row r="812" spans="5:29" ht="14.25" customHeight="1">
      <c r="E812" s="4"/>
      <c r="F812" s="4"/>
      <c r="J812" s="4"/>
      <c r="K812" s="5"/>
      <c r="N812" s="4"/>
      <c r="O812" s="5"/>
      <c r="P812" s="5"/>
      <c r="R812" s="4"/>
      <c r="W812" s="4"/>
      <c r="X812" s="4"/>
      <c r="Y812" s="4"/>
      <c r="Z812" s="3"/>
      <c r="AB812" s="4"/>
      <c r="AC812" s="4"/>
    </row>
    <row r="813" spans="5:29" ht="14.25" customHeight="1">
      <c r="E813" s="4"/>
      <c r="F813" s="4"/>
      <c r="J813" s="4"/>
      <c r="K813" s="5"/>
      <c r="N813" s="4"/>
      <c r="O813" s="5"/>
      <c r="P813" s="5"/>
      <c r="R813" s="4"/>
      <c r="W813" s="4"/>
      <c r="X813" s="4"/>
      <c r="Y813" s="4"/>
      <c r="Z813" s="3"/>
      <c r="AB813" s="4"/>
      <c r="AC813" s="4"/>
    </row>
    <row r="814" spans="5:29" ht="14.25" customHeight="1">
      <c r="E814" s="4"/>
      <c r="F814" s="4"/>
      <c r="J814" s="4"/>
      <c r="K814" s="5"/>
      <c r="N814" s="4"/>
      <c r="O814" s="5"/>
      <c r="P814" s="5"/>
      <c r="R814" s="4"/>
      <c r="W814" s="4"/>
      <c r="X814" s="4"/>
      <c r="Y814" s="4"/>
      <c r="Z814" s="3"/>
      <c r="AB814" s="4"/>
      <c r="AC814" s="4"/>
    </row>
    <row r="815" spans="5:29" ht="14.25" customHeight="1">
      <c r="E815" s="4"/>
      <c r="F815" s="4"/>
      <c r="J815" s="4"/>
      <c r="K815" s="5"/>
      <c r="N815" s="4"/>
      <c r="O815" s="5"/>
      <c r="P815" s="5"/>
      <c r="R815" s="4"/>
      <c r="W815" s="4"/>
      <c r="X815" s="4"/>
      <c r="Y815" s="4"/>
      <c r="Z815" s="3"/>
      <c r="AB815" s="4"/>
      <c r="AC815" s="4"/>
    </row>
    <row r="816" spans="5:29" ht="14.25" customHeight="1">
      <c r="E816" s="4"/>
      <c r="F816" s="4"/>
      <c r="J816" s="4"/>
      <c r="K816" s="5"/>
      <c r="N816" s="4"/>
      <c r="O816" s="5"/>
      <c r="P816" s="5"/>
      <c r="R816" s="4"/>
      <c r="W816" s="4"/>
      <c r="X816" s="4"/>
      <c r="Y816" s="4"/>
      <c r="Z816" s="3"/>
      <c r="AB816" s="4"/>
      <c r="AC816" s="4"/>
    </row>
    <row r="817" spans="5:29" ht="14.25" customHeight="1">
      <c r="E817" s="4"/>
      <c r="F817" s="4"/>
      <c r="J817" s="4"/>
      <c r="K817" s="5"/>
      <c r="N817" s="4"/>
      <c r="O817" s="5"/>
      <c r="P817" s="5"/>
      <c r="R817" s="4"/>
      <c r="W817" s="4"/>
      <c r="X817" s="4"/>
      <c r="Y817" s="4"/>
      <c r="Z817" s="3"/>
      <c r="AB817" s="4"/>
      <c r="AC817" s="4"/>
    </row>
    <row r="818" spans="5:29" ht="14.25" customHeight="1">
      <c r="E818" s="4"/>
      <c r="F818" s="4"/>
      <c r="J818" s="4"/>
      <c r="K818" s="5"/>
      <c r="N818" s="4"/>
      <c r="O818" s="5"/>
      <c r="P818" s="5"/>
      <c r="R818" s="4"/>
      <c r="W818" s="4"/>
      <c r="X818" s="4"/>
      <c r="Y818" s="4"/>
      <c r="Z818" s="3"/>
      <c r="AB818" s="4"/>
      <c r="AC818" s="4"/>
    </row>
    <row r="819" spans="5:29" ht="14.25" customHeight="1">
      <c r="E819" s="4"/>
      <c r="F819" s="4"/>
      <c r="J819" s="4"/>
      <c r="K819" s="5"/>
      <c r="N819" s="4"/>
      <c r="O819" s="5"/>
      <c r="P819" s="5"/>
      <c r="R819" s="4"/>
      <c r="W819" s="4"/>
      <c r="X819" s="4"/>
      <c r="Y819" s="4"/>
      <c r="Z819" s="3"/>
      <c r="AB819" s="4"/>
      <c r="AC819" s="4"/>
    </row>
    <row r="820" spans="5:29" ht="14.25" customHeight="1">
      <c r="E820" s="4"/>
      <c r="F820" s="4"/>
      <c r="J820" s="4"/>
      <c r="K820" s="5"/>
      <c r="N820" s="4"/>
      <c r="O820" s="5"/>
      <c r="P820" s="5"/>
      <c r="R820" s="4"/>
      <c r="W820" s="4"/>
      <c r="X820" s="4"/>
      <c r="Y820" s="4"/>
      <c r="Z820" s="3"/>
      <c r="AB820" s="4"/>
      <c r="AC820" s="4"/>
    </row>
    <row r="821" spans="5:29" ht="14.25" customHeight="1">
      <c r="E821" s="4"/>
      <c r="F821" s="4"/>
      <c r="J821" s="4"/>
      <c r="K821" s="5"/>
      <c r="N821" s="4"/>
      <c r="O821" s="5"/>
      <c r="P821" s="5"/>
      <c r="R821" s="4"/>
      <c r="W821" s="4"/>
      <c r="X821" s="4"/>
      <c r="Y821" s="4"/>
      <c r="Z821" s="3"/>
      <c r="AB821" s="4"/>
      <c r="AC821" s="4"/>
    </row>
    <row r="822" spans="5:29" ht="14.25" customHeight="1">
      <c r="E822" s="4"/>
      <c r="F822" s="4"/>
      <c r="J822" s="4"/>
      <c r="K822" s="5"/>
      <c r="N822" s="4"/>
      <c r="O822" s="5"/>
      <c r="P822" s="5"/>
      <c r="R822" s="4"/>
      <c r="W822" s="4"/>
      <c r="X822" s="4"/>
      <c r="Y822" s="4"/>
      <c r="Z822" s="3"/>
      <c r="AB822" s="4"/>
      <c r="AC822" s="4"/>
    </row>
    <row r="823" spans="5:29" ht="14.25" customHeight="1">
      <c r="E823" s="4"/>
      <c r="F823" s="4"/>
      <c r="J823" s="4"/>
      <c r="K823" s="5"/>
      <c r="N823" s="4"/>
      <c r="O823" s="5"/>
      <c r="P823" s="5"/>
      <c r="R823" s="4"/>
      <c r="W823" s="4"/>
      <c r="X823" s="4"/>
      <c r="Y823" s="4"/>
      <c r="Z823" s="3"/>
      <c r="AB823" s="4"/>
      <c r="AC823" s="4"/>
    </row>
    <row r="824" spans="5:29" ht="14.25" customHeight="1">
      <c r="E824" s="4"/>
      <c r="F824" s="4"/>
      <c r="J824" s="4"/>
      <c r="K824" s="5"/>
      <c r="N824" s="4"/>
      <c r="O824" s="5"/>
      <c r="P824" s="5"/>
      <c r="R824" s="4"/>
      <c r="W824" s="4"/>
      <c r="X824" s="4"/>
      <c r="Y824" s="4"/>
      <c r="Z824" s="3"/>
      <c r="AB824" s="4"/>
      <c r="AC824" s="4"/>
    </row>
    <row r="825" spans="5:29" ht="14.25" customHeight="1">
      <c r="E825" s="4"/>
      <c r="F825" s="4"/>
      <c r="J825" s="4"/>
      <c r="K825" s="5"/>
      <c r="N825" s="4"/>
      <c r="O825" s="5"/>
      <c r="P825" s="5"/>
      <c r="R825" s="4"/>
      <c r="W825" s="4"/>
      <c r="X825" s="4"/>
      <c r="Y825" s="4"/>
      <c r="Z825" s="3"/>
      <c r="AB825" s="4"/>
      <c r="AC825" s="4"/>
    </row>
    <row r="826" spans="5:29" ht="14.25" customHeight="1">
      <c r="E826" s="4"/>
      <c r="F826" s="4"/>
      <c r="J826" s="4"/>
      <c r="K826" s="5"/>
      <c r="N826" s="4"/>
      <c r="O826" s="5"/>
      <c r="P826" s="5"/>
      <c r="R826" s="4"/>
      <c r="W826" s="4"/>
      <c r="X826" s="4"/>
      <c r="Y826" s="4"/>
      <c r="Z826" s="3"/>
      <c r="AB826" s="4"/>
      <c r="AC826" s="4"/>
    </row>
    <row r="827" spans="5:29" ht="14.25" customHeight="1">
      <c r="E827" s="4"/>
      <c r="F827" s="4"/>
      <c r="J827" s="4"/>
      <c r="K827" s="5"/>
      <c r="N827" s="4"/>
      <c r="O827" s="5"/>
      <c r="P827" s="5"/>
      <c r="R827" s="4"/>
      <c r="W827" s="4"/>
      <c r="X827" s="4"/>
      <c r="Y827" s="4"/>
      <c r="Z827" s="3"/>
      <c r="AB827" s="4"/>
      <c r="AC827" s="4"/>
    </row>
    <row r="828" spans="5:29" ht="14.25" customHeight="1">
      <c r="E828" s="4"/>
      <c r="F828" s="4"/>
      <c r="J828" s="4"/>
      <c r="K828" s="5"/>
      <c r="N828" s="4"/>
      <c r="O828" s="5"/>
      <c r="P828" s="5"/>
      <c r="R828" s="4"/>
      <c r="W828" s="4"/>
      <c r="X828" s="4"/>
      <c r="Y828" s="4"/>
      <c r="Z828" s="3"/>
      <c r="AB828" s="4"/>
      <c r="AC828" s="4"/>
    </row>
    <row r="829" spans="5:29" ht="14.25" customHeight="1">
      <c r="E829" s="4"/>
      <c r="F829" s="4"/>
      <c r="J829" s="4"/>
      <c r="K829" s="5"/>
      <c r="N829" s="4"/>
      <c r="O829" s="5"/>
      <c r="P829" s="5"/>
      <c r="R829" s="4"/>
      <c r="W829" s="4"/>
      <c r="X829" s="4"/>
      <c r="Y829" s="4"/>
      <c r="Z829" s="3"/>
      <c r="AB829" s="4"/>
      <c r="AC829" s="4"/>
    </row>
    <row r="830" spans="5:29" ht="14.25" customHeight="1">
      <c r="E830" s="4"/>
      <c r="F830" s="4"/>
      <c r="J830" s="4"/>
      <c r="K830" s="5"/>
      <c r="N830" s="4"/>
      <c r="O830" s="5"/>
      <c r="P830" s="5"/>
      <c r="R830" s="4"/>
      <c r="W830" s="4"/>
      <c r="X830" s="4"/>
      <c r="Y830" s="4"/>
      <c r="Z830" s="3"/>
      <c r="AB830" s="4"/>
      <c r="AC830" s="4"/>
    </row>
    <row r="831" spans="5:29" ht="14.25" customHeight="1">
      <c r="E831" s="4"/>
      <c r="F831" s="4"/>
      <c r="J831" s="4"/>
      <c r="K831" s="5"/>
      <c r="N831" s="4"/>
      <c r="O831" s="5"/>
      <c r="P831" s="5"/>
      <c r="R831" s="4"/>
      <c r="W831" s="4"/>
      <c r="X831" s="4"/>
      <c r="Y831" s="4"/>
      <c r="Z831" s="3"/>
      <c r="AB831" s="4"/>
      <c r="AC831" s="4"/>
    </row>
    <row r="832" spans="5:29" ht="14.25" customHeight="1">
      <c r="E832" s="4"/>
      <c r="F832" s="4"/>
      <c r="J832" s="4"/>
      <c r="K832" s="5"/>
      <c r="N832" s="4"/>
      <c r="O832" s="5"/>
      <c r="P832" s="5"/>
      <c r="R832" s="4"/>
      <c r="W832" s="4"/>
      <c r="X832" s="4"/>
      <c r="Y832" s="4"/>
      <c r="Z832" s="3"/>
      <c r="AB832" s="4"/>
      <c r="AC832" s="4"/>
    </row>
    <row r="833" spans="5:29" ht="14.25" customHeight="1">
      <c r="E833" s="4"/>
      <c r="F833" s="4"/>
      <c r="J833" s="4"/>
      <c r="K833" s="5"/>
      <c r="N833" s="4"/>
      <c r="O833" s="5"/>
      <c r="P833" s="5"/>
      <c r="R833" s="4"/>
      <c r="W833" s="4"/>
      <c r="X833" s="4"/>
      <c r="Y833" s="4"/>
      <c r="Z833" s="3"/>
      <c r="AB833" s="4"/>
      <c r="AC833" s="4"/>
    </row>
    <row r="834" spans="5:29" ht="14.25" customHeight="1">
      <c r="E834" s="4"/>
      <c r="F834" s="4"/>
      <c r="J834" s="4"/>
      <c r="K834" s="5"/>
      <c r="N834" s="4"/>
      <c r="O834" s="5"/>
      <c r="P834" s="5"/>
      <c r="R834" s="4"/>
      <c r="W834" s="4"/>
      <c r="X834" s="4"/>
      <c r="Y834" s="4"/>
      <c r="Z834" s="3"/>
      <c r="AB834" s="4"/>
      <c r="AC834" s="4"/>
    </row>
    <row r="835" spans="5:29" ht="14.25" customHeight="1">
      <c r="E835" s="4"/>
      <c r="F835" s="4"/>
      <c r="J835" s="4"/>
      <c r="K835" s="5"/>
      <c r="N835" s="4"/>
      <c r="O835" s="5"/>
      <c r="P835" s="5"/>
      <c r="R835" s="4"/>
      <c r="W835" s="4"/>
      <c r="X835" s="4"/>
      <c r="Y835" s="4"/>
      <c r="Z835" s="3"/>
      <c r="AB835" s="4"/>
      <c r="AC835" s="4"/>
    </row>
    <row r="836" spans="5:29" ht="14.25" customHeight="1">
      <c r="E836" s="4"/>
      <c r="F836" s="4"/>
      <c r="J836" s="4"/>
      <c r="K836" s="5"/>
      <c r="N836" s="4"/>
      <c r="O836" s="5"/>
      <c r="P836" s="5"/>
      <c r="R836" s="4"/>
      <c r="W836" s="4"/>
      <c r="X836" s="4"/>
      <c r="Y836" s="4"/>
      <c r="Z836" s="3"/>
      <c r="AB836" s="4"/>
      <c r="AC836" s="4"/>
    </row>
    <row r="837" spans="5:29" ht="14.25" customHeight="1">
      <c r="E837" s="4"/>
      <c r="F837" s="4"/>
      <c r="J837" s="4"/>
      <c r="K837" s="5"/>
      <c r="N837" s="4"/>
      <c r="O837" s="5"/>
      <c r="P837" s="5"/>
      <c r="R837" s="4"/>
      <c r="W837" s="4"/>
      <c r="X837" s="4"/>
      <c r="Y837" s="4"/>
      <c r="Z837" s="3"/>
      <c r="AB837" s="4"/>
      <c r="AC837" s="4"/>
    </row>
    <row r="838" spans="5:29" ht="14.25" customHeight="1">
      <c r="E838" s="4"/>
      <c r="F838" s="4"/>
      <c r="J838" s="4"/>
      <c r="K838" s="5"/>
      <c r="N838" s="4"/>
      <c r="O838" s="5"/>
      <c r="P838" s="5"/>
      <c r="R838" s="4"/>
      <c r="W838" s="4"/>
      <c r="X838" s="4"/>
      <c r="Y838" s="4"/>
      <c r="Z838" s="3"/>
      <c r="AB838" s="4"/>
      <c r="AC838" s="4"/>
    </row>
    <row r="839" spans="5:29" ht="14.25" customHeight="1">
      <c r="E839" s="4"/>
      <c r="F839" s="4"/>
      <c r="J839" s="4"/>
      <c r="K839" s="5"/>
      <c r="N839" s="4"/>
      <c r="O839" s="5"/>
      <c r="P839" s="5"/>
      <c r="R839" s="4"/>
      <c r="W839" s="4"/>
      <c r="X839" s="4"/>
      <c r="Y839" s="4"/>
      <c r="Z839" s="3"/>
      <c r="AB839" s="4"/>
      <c r="AC839" s="4"/>
    </row>
    <row r="840" spans="5:29" ht="14.25" customHeight="1">
      <c r="E840" s="4"/>
      <c r="F840" s="4"/>
      <c r="J840" s="4"/>
      <c r="K840" s="5"/>
      <c r="N840" s="4"/>
      <c r="O840" s="5"/>
      <c r="P840" s="5"/>
      <c r="R840" s="4"/>
      <c r="W840" s="4"/>
      <c r="X840" s="4"/>
      <c r="Y840" s="4"/>
      <c r="Z840" s="3"/>
      <c r="AB840" s="4"/>
      <c r="AC840" s="4"/>
    </row>
    <row r="841" spans="5:29" ht="14.25" customHeight="1">
      <c r="E841" s="4"/>
      <c r="F841" s="4"/>
      <c r="J841" s="4"/>
      <c r="K841" s="5"/>
      <c r="N841" s="4"/>
      <c r="O841" s="5"/>
      <c r="P841" s="5"/>
      <c r="R841" s="4"/>
      <c r="W841" s="4"/>
      <c r="X841" s="4"/>
      <c r="Y841" s="4"/>
      <c r="Z841" s="3"/>
      <c r="AB841" s="4"/>
      <c r="AC841" s="4"/>
    </row>
    <row r="842" spans="5:29" ht="14.25" customHeight="1">
      <c r="E842" s="4"/>
      <c r="F842" s="4"/>
      <c r="J842" s="4"/>
      <c r="K842" s="5"/>
      <c r="N842" s="4"/>
      <c r="O842" s="5"/>
      <c r="P842" s="5"/>
      <c r="R842" s="4"/>
      <c r="W842" s="4"/>
      <c r="X842" s="4"/>
      <c r="Y842" s="4"/>
      <c r="Z842" s="3"/>
      <c r="AB842" s="4"/>
      <c r="AC842" s="4"/>
    </row>
    <row r="843" spans="5:29" ht="14.25" customHeight="1">
      <c r="E843" s="4"/>
      <c r="F843" s="4"/>
      <c r="J843" s="4"/>
      <c r="K843" s="5"/>
      <c r="N843" s="4"/>
      <c r="O843" s="5"/>
      <c r="P843" s="5"/>
      <c r="R843" s="4"/>
      <c r="W843" s="4"/>
      <c r="X843" s="4"/>
      <c r="Y843" s="4"/>
      <c r="Z843" s="3"/>
      <c r="AB843" s="4"/>
      <c r="AC843" s="4"/>
    </row>
    <row r="844" spans="5:29" ht="14.25" customHeight="1">
      <c r="E844" s="4"/>
      <c r="F844" s="4"/>
      <c r="J844" s="4"/>
      <c r="K844" s="5"/>
      <c r="N844" s="4"/>
      <c r="O844" s="5"/>
      <c r="P844" s="5"/>
      <c r="R844" s="4"/>
      <c r="W844" s="4"/>
      <c r="X844" s="4"/>
      <c r="Y844" s="4"/>
      <c r="Z844" s="3"/>
      <c r="AB844" s="4"/>
      <c r="AC844" s="4"/>
    </row>
    <row r="845" spans="5:29" ht="14.25" customHeight="1">
      <c r="E845" s="4"/>
      <c r="F845" s="4"/>
      <c r="J845" s="4"/>
      <c r="K845" s="5"/>
      <c r="N845" s="4"/>
      <c r="O845" s="5"/>
      <c r="P845" s="5"/>
      <c r="R845" s="4"/>
      <c r="W845" s="4"/>
      <c r="X845" s="4"/>
      <c r="Y845" s="4"/>
      <c r="Z845" s="3"/>
      <c r="AB845" s="4"/>
      <c r="AC845" s="4"/>
    </row>
    <row r="846" spans="5:29" ht="14.25" customHeight="1">
      <c r="E846" s="4"/>
      <c r="F846" s="4"/>
      <c r="J846" s="4"/>
      <c r="K846" s="5"/>
      <c r="N846" s="4"/>
      <c r="O846" s="5"/>
      <c r="P846" s="5"/>
      <c r="R846" s="4"/>
      <c r="W846" s="4"/>
      <c r="X846" s="4"/>
      <c r="Y846" s="4"/>
      <c r="Z846" s="3"/>
      <c r="AB846" s="4"/>
      <c r="AC846" s="4"/>
    </row>
    <row r="847" spans="5:29" ht="14.25" customHeight="1">
      <c r="E847" s="4"/>
      <c r="F847" s="4"/>
      <c r="J847" s="4"/>
      <c r="K847" s="5"/>
      <c r="N847" s="4"/>
      <c r="O847" s="5"/>
      <c r="P847" s="5"/>
      <c r="R847" s="4"/>
      <c r="W847" s="4"/>
      <c r="X847" s="4"/>
      <c r="Y847" s="4"/>
      <c r="Z847" s="3"/>
      <c r="AB847" s="4"/>
      <c r="AC847" s="4"/>
    </row>
    <row r="848" spans="5:29" ht="14.25" customHeight="1">
      <c r="E848" s="4"/>
      <c r="F848" s="4"/>
      <c r="J848" s="4"/>
      <c r="K848" s="5"/>
      <c r="N848" s="4"/>
      <c r="O848" s="5"/>
      <c r="P848" s="5"/>
      <c r="R848" s="4"/>
      <c r="W848" s="4"/>
      <c r="X848" s="4"/>
      <c r="Y848" s="4"/>
      <c r="Z848" s="3"/>
      <c r="AB848" s="4"/>
      <c r="AC848" s="4"/>
    </row>
    <row r="849" spans="5:29" ht="14.25" customHeight="1">
      <c r="E849" s="4"/>
      <c r="F849" s="4"/>
      <c r="J849" s="4"/>
      <c r="K849" s="5"/>
      <c r="N849" s="4"/>
      <c r="O849" s="5"/>
      <c r="P849" s="5"/>
      <c r="R849" s="4"/>
      <c r="W849" s="4"/>
      <c r="X849" s="4"/>
      <c r="Y849" s="4"/>
      <c r="Z849" s="3"/>
      <c r="AB849" s="4"/>
      <c r="AC849" s="4"/>
    </row>
    <row r="850" spans="5:29" ht="14.25" customHeight="1">
      <c r="E850" s="4"/>
      <c r="F850" s="4"/>
      <c r="J850" s="4"/>
      <c r="K850" s="5"/>
      <c r="N850" s="4"/>
      <c r="O850" s="5"/>
      <c r="P850" s="5"/>
      <c r="R850" s="4"/>
      <c r="W850" s="4"/>
      <c r="X850" s="4"/>
      <c r="Y850" s="4"/>
      <c r="Z850" s="3"/>
      <c r="AB850" s="4"/>
      <c r="AC850" s="4"/>
    </row>
    <row r="851" spans="5:29" ht="14.25" customHeight="1">
      <c r="E851" s="4"/>
      <c r="F851" s="4"/>
      <c r="J851" s="4"/>
      <c r="K851" s="5"/>
      <c r="N851" s="4"/>
      <c r="O851" s="5"/>
      <c r="P851" s="5"/>
      <c r="R851" s="4"/>
      <c r="W851" s="4"/>
      <c r="X851" s="4"/>
      <c r="Y851" s="4"/>
      <c r="Z851" s="3"/>
      <c r="AB851" s="4"/>
      <c r="AC851" s="4"/>
    </row>
    <row r="852" spans="5:29" ht="14.25" customHeight="1">
      <c r="E852" s="4"/>
      <c r="F852" s="4"/>
      <c r="J852" s="4"/>
      <c r="K852" s="5"/>
      <c r="N852" s="4"/>
      <c r="O852" s="5"/>
      <c r="P852" s="5"/>
      <c r="R852" s="4"/>
      <c r="W852" s="4"/>
      <c r="X852" s="4"/>
      <c r="Y852" s="4"/>
      <c r="Z852" s="3"/>
      <c r="AB852" s="4"/>
      <c r="AC852" s="4"/>
    </row>
    <row r="853" spans="5:29" ht="14.25" customHeight="1">
      <c r="E853" s="4"/>
      <c r="F853" s="4"/>
      <c r="J853" s="4"/>
      <c r="K853" s="5"/>
      <c r="N853" s="4"/>
      <c r="O853" s="5"/>
      <c r="P853" s="5"/>
      <c r="R853" s="4"/>
      <c r="W853" s="4"/>
      <c r="X853" s="4"/>
      <c r="Y853" s="4"/>
      <c r="Z853" s="3"/>
      <c r="AB853" s="4"/>
      <c r="AC853" s="4"/>
    </row>
    <row r="854" spans="5:29" ht="14.25" customHeight="1">
      <c r="E854" s="4"/>
      <c r="F854" s="4"/>
      <c r="J854" s="4"/>
      <c r="K854" s="5"/>
      <c r="N854" s="4"/>
      <c r="O854" s="5"/>
      <c r="P854" s="5"/>
      <c r="R854" s="4"/>
      <c r="W854" s="4"/>
      <c r="X854" s="4"/>
      <c r="Y854" s="4"/>
      <c r="Z854" s="3"/>
      <c r="AB854" s="4"/>
      <c r="AC854" s="4"/>
    </row>
    <row r="855" spans="5:29" ht="14.25" customHeight="1">
      <c r="E855" s="4"/>
      <c r="F855" s="4"/>
      <c r="J855" s="4"/>
      <c r="K855" s="5"/>
      <c r="N855" s="4"/>
      <c r="O855" s="5"/>
      <c r="P855" s="5"/>
      <c r="R855" s="4"/>
      <c r="W855" s="4"/>
      <c r="X855" s="4"/>
      <c r="Y855" s="4"/>
      <c r="Z855" s="3"/>
      <c r="AB855" s="4"/>
      <c r="AC855" s="4"/>
    </row>
    <row r="856" spans="5:29" ht="14.25" customHeight="1">
      <c r="E856" s="4"/>
      <c r="F856" s="4"/>
      <c r="J856" s="4"/>
      <c r="K856" s="5"/>
      <c r="N856" s="4"/>
      <c r="O856" s="5"/>
      <c r="P856" s="5"/>
      <c r="R856" s="4"/>
      <c r="W856" s="4"/>
      <c r="X856" s="4"/>
      <c r="Y856" s="4"/>
      <c r="Z856" s="3"/>
      <c r="AB856" s="4"/>
      <c r="AC856" s="4"/>
    </row>
    <row r="857" spans="5:29" ht="14.25" customHeight="1">
      <c r="E857" s="4"/>
      <c r="F857" s="4"/>
      <c r="J857" s="4"/>
      <c r="K857" s="5"/>
      <c r="N857" s="4"/>
      <c r="O857" s="5"/>
      <c r="P857" s="5"/>
      <c r="R857" s="4"/>
      <c r="W857" s="4"/>
      <c r="X857" s="4"/>
      <c r="Y857" s="4"/>
      <c r="Z857" s="3"/>
      <c r="AB857" s="4"/>
      <c r="AC857" s="4"/>
    </row>
    <row r="858" spans="5:29" ht="14.25" customHeight="1">
      <c r="E858" s="4"/>
      <c r="F858" s="4"/>
      <c r="J858" s="4"/>
      <c r="K858" s="5"/>
      <c r="N858" s="4"/>
      <c r="O858" s="5"/>
      <c r="P858" s="5"/>
      <c r="R858" s="4"/>
      <c r="W858" s="4"/>
      <c r="X858" s="4"/>
      <c r="Y858" s="4"/>
      <c r="Z858" s="3"/>
      <c r="AB858" s="4"/>
      <c r="AC858" s="4"/>
    </row>
    <row r="859" spans="5:29" ht="14.25" customHeight="1">
      <c r="E859" s="4"/>
      <c r="F859" s="4"/>
      <c r="J859" s="4"/>
      <c r="K859" s="5"/>
      <c r="N859" s="4"/>
      <c r="O859" s="5"/>
      <c r="P859" s="5"/>
      <c r="R859" s="4"/>
      <c r="W859" s="4"/>
      <c r="X859" s="4"/>
      <c r="Y859" s="4"/>
      <c r="Z859" s="3"/>
      <c r="AB859" s="4"/>
      <c r="AC859" s="4"/>
    </row>
    <row r="860" spans="5:29" ht="14.25" customHeight="1">
      <c r="E860" s="4"/>
      <c r="F860" s="4"/>
      <c r="J860" s="4"/>
      <c r="K860" s="5"/>
      <c r="N860" s="4"/>
      <c r="O860" s="5"/>
      <c r="P860" s="5"/>
      <c r="R860" s="4"/>
      <c r="W860" s="4"/>
      <c r="X860" s="4"/>
      <c r="Y860" s="4"/>
      <c r="Z860" s="3"/>
      <c r="AB860" s="4"/>
      <c r="AC860" s="4"/>
    </row>
    <row r="861" spans="5:29" ht="14.25" customHeight="1">
      <c r="E861" s="4"/>
      <c r="F861" s="4"/>
      <c r="J861" s="4"/>
      <c r="K861" s="5"/>
      <c r="N861" s="4"/>
      <c r="O861" s="5"/>
      <c r="P861" s="5"/>
      <c r="R861" s="4"/>
      <c r="W861" s="4"/>
      <c r="X861" s="4"/>
      <c r="Y861" s="4"/>
      <c r="Z861" s="3"/>
      <c r="AB861" s="4"/>
      <c r="AC861" s="4"/>
    </row>
    <row r="862" spans="5:29" ht="14.25" customHeight="1">
      <c r="E862" s="4"/>
      <c r="F862" s="4"/>
      <c r="J862" s="4"/>
      <c r="K862" s="5"/>
      <c r="N862" s="4"/>
      <c r="O862" s="5"/>
      <c r="P862" s="5"/>
      <c r="R862" s="4"/>
      <c r="W862" s="4"/>
      <c r="X862" s="4"/>
      <c r="Y862" s="4"/>
      <c r="Z862" s="3"/>
      <c r="AB862" s="4"/>
      <c r="AC862" s="4"/>
    </row>
    <row r="863" spans="5:29" ht="14.25" customHeight="1">
      <c r="E863" s="4"/>
      <c r="F863" s="4"/>
      <c r="J863" s="4"/>
      <c r="K863" s="5"/>
      <c r="N863" s="4"/>
      <c r="O863" s="5"/>
      <c r="P863" s="5"/>
      <c r="R863" s="4"/>
      <c r="W863" s="4"/>
      <c r="X863" s="4"/>
      <c r="Y863" s="4"/>
      <c r="Z863" s="3"/>
      <c r="AB863" s="4"/>
      <c r="AC863" s="4"/>
    </row>
    <row r="864" spans="5:29" ht="14.25" customHeight="1">
      <c r="E864" s="4"/>
      <c r="F864" s="4"/>
      <c r="J864" s="4"/>
      <c r="K864" s="5"/>
      <c r="N864" s="4"/>
      <c r="O864" s="5"/>
      <c r="P864" s="5"/>
      <c r="R864" s="4"/>
      <c r="W864" s="4"/>
      <c r="X864" s="4"/>
      <c r="Y864" s="4"/>
      <c r="Z864" s="3"/>
      <c r="AB864" s="4"/>
      <c r="AC864" s="4"/>
    </row>
    <row r="865" spans="5:29" ht="14.25" customHeight="1">
      <c r="E865" s="4"/>
      <c r="F865" s="4"/>
      <c r="J865" s="4"/>
      <c r="K865" s="5"/>
      <c r="N865" s="4"/>
      <c r="O865" s="5"/>
      <c r="P865" s="5"/>
      <c r="R865" s="4"/>
      <c r="W865" s="4"/>
      <c r="X865" s="4"/>
      <c r="Y865" s="4"/>
      <c r="Z865" s="3"/>
      <c r="AB865" s="4"/>
      <c r="AC865" s="4"/>
    </row>
    <row r="866" spans="5:29" ht="14.25" customHeight="1">
      <c r="E866" s="4"/>
      <c r="F866" s="4"/>
      <c r="J866" s="4"/>
      <c r="K866" s="5"/>
      <c r="N866" s="4"/>
      <c r="O866" s="5"/>
      <c r="P866" s="5"/>
      <c r="R866" s="4"/>
      <c r="W866" s="4"/>
      <c r="X866" s="4"/>
      <c r="Y866" s="4"/>
      <c r="Z866" s="3"/>
      <c r="AB866" s="4"/>
      <c r="AC866" s="4"/>
    </row>
    <row r="867" spans="5:29" ht="14.25" customHeight="1">
      <c r="E867" s="4"/>
      <c r="F867" s="4"/>
      <c r="J867" s="4"/>
      <c r="K867" s="5"/>
      <c r="N867" s="4"/>
      <c r="O867" s="5"/>
      <c r="P867" s="5"/>
      <c r="R867" s="4"/>
      <c r="W867" s="4"/>
      <c r="X867" s="4"/>
      <c r="Y867" s="4"/>
      <c r="Z867" s="3"/>
      <c r="AB867" s="4"/>
      <c r="AC867" s="4"/>
    </row>
    <row r="868" spans="5:29" ht="14.25" customHeight="1">
      <c r="E868" s="4"/>
      <c r="F868" s="4"/>
      <c r="J868" s="4"/>
      <c r="K868" s="5"/>
      <c r="N868" s="4"/>
      <c r="O868" s="5"/>
      <c r="P868" s="5"/>
      <c r="R868" s="4"/>
      <c r="W868" s="4"/>
      <c r="X868" s="4"/>
      <c r="Y868" s="4"/>
      <c r="Z868" s="3"/>
      <c r="AB868" s="4"/>
      <c r="AC868" s="4"/>
    </row>
    <row r="869" spans="5:29" ht="14.25" customHeight="1">
      <c r="E869" s="4"/>
      <c r="F869" s="4"/>
      <c r="J869" s="4"/>
      <c r="K869" s="5"/>
      <c r="N869" s="4"/>
      <c r="O869" s="5"/>
      <c r="P869" s="5"/>
      <c r="R869" s="4"/>
      <c r="W869" s="4"/>
      <c r="X869" s="4"/>
      <c r="Y869" s="4"/>
      <c r="Z869" s="3"/>
      <c r="AB869" s="4"/>
      <c r="AC869" s="4"/>
    </row>
    <row r="870" spans="5:29" ht="14.25" customHeight="1">
      <c r="E870" s="4"/>
      <c r="F870" s="4"/>
      <c r="J870" s="4"/>
      <c r="K870" s="5"/>
      <c r="N870" s="4"/>
      <c r="O870" s="5"/>
      <c r="P870" s="5"/>
      <c r="R870" s="4"/>
      <c r="W870" s="4"/>
      <c r="X870" s="4"/>
      <c r="Y870" s="4"/>
      <c r="Z870" s="3"/>
      <c r="AB870" s="4"/>
      <c r="AC870" s="4"/>
    </row>
    <row r="871" spans="5:29" ht="14.25" customHeight="1">
      <c r="E871" s="4"/>
      <c r="F871" s="4"/>
      <c r="J871" s="4"/>
      <c r="K871" s="5"/>
      <c r="N871" s="4"/>
      <c r="O871" s="5"/>
      <c r="P871" s="5"/>
      <c r="R871" s="4"/>
      <c r="W871" s="4"/>
      <c r="X871" s="4"/>
      <c r="Y871" s="4"/>
      <c r="Z871" s="3"/>
      <c r="AB871" s="4"/>
      <c r="AC871" s="4"/>
    </row>
    <row r="872" spans="5:29" ht="14.25" customHeight="1">
      <c r="E872" s="4"/>
      <c r="F872" s="4"/>
      <c r="J872" s="4"/>
      <c r="K872" s="5"/>
      <c r="N872" s="4"/>
      <c r="O872" s="5"/>
      <c r="P872" s="5"/>
      <c r="R872" s="4"/>
      <c r="W872" s="4"/>
      <c r="X872" s="4"/>
      <c r="Y872" s="4"/>
      <c r="Z872" s="3"/>
      <c r="AB872" s="4"/>
      <c r="AC872" s="4"/>
    </row>
    <row r="873" spans="5:29" ht="14.25" customHeight="1">
      <c r="E873" s="4"/>
      <c r="F873" s="4"/>
      <c r="J873" s="4"/>
      <c r="K873" s="5"/>
      <c r="N873" s="4"/>
      <c r="O873" s="5"/>
      <c r="P873" s="5"/>
      <c r="R873" s="4"/>
      <c r="W873" s="4"/>
      <c r="X873" s="4"/>
      <c r="Y873" s="4"/>
      <c r="Z873" s="3"/>
      <c r="AB873" s="4"/>
      <c r="AC873" s="4"/>
    </row>
    <row r="874" spans="5:29" ht="14.25" customHeight="1">
      <c r="E874" s="4"/>
      <c r="F874" s="4"/>
      <c r="J874" s="4"/>
      <c r="K874" s="5"/>
      <c r="N874" s="4"/>
      <c r="O874" s="5"/>
      <c r="P874" s="5"/>
      <c r="R874" s="4"/>
      <c r="W874" s="4"/>
      <c r="X874" s="4"/>
      <c r="Y874" s="4"/>
      <c r="Z874" s="3"/>
      <c r="AB874" s="4"/>
      <c r="AC874" s="4"/>
    </row>
    <row r="875" spans="5:29" ht="14.25" customHeight="1">
      <c r="E875" s="4"/>
      <c r="F875" s="4"/>
      <c r="J875" s="4"/>
      <c r="K875" s="5"/>
      <c r="N875" s="4"/>
      <c r="O875" s="5"/>
      <c r="P875" s="5"/>
      <c r="R875" s="4"/>
      <c r="W875" s="4"/>
      <c r="X875" s="4"/>
      <c r="Y875" s="4"/>
      <c r="Z875" s="3"/>
      <c r="AB875" s="4"/>
      <c r="AC875" s="4"/>
    </row>
    <row r="876" spans="5:29" ht="14.25" customHeight="1">
      <c r="E876" s="4"/>
      <c r="F876" s="4"/>
      <c r="J876" s="4"/>
      <c r="K876" s="5"/>
      <c r="N876" s="4"/>
      <c r="O876" s="5"/>
      <c r="P876" s="5"/>
      <c r="R876" s="4"/>
      <c r="W876" s="4"/>
      <c r="X876" s="4"/>
      <c r="Y876" s="4"/>
      <c r="Z876" s="3"/>
      <c r="AB876" s="4"/>
      <c r="AC876" s="4"/>
    </row>
    <row r="877" spans="5:29" ht="14.25" customHeight="1">
      <c r="E877" s="4"/>
      <c r="F877" s="4"/>
      <c r="J877" s="4"/>
      <c r="K877" s="5"/>
      <c r="N877" s="4"/>
      <c r="O877" s="5"/>
      <c r="P877" s="5"/>
      <c r="R877" s="4"/>
      <c r="W877" s="4"/>
      <c r="X877" s="4"/>
      <c r="Y877" s="4"/>
      <c r="Z877" s="3"/>
      <c r="AB877" s="4"/>
      <c r="AC877" s="4"/>
    </row>
    <row r="878" spans="5:29" ht="14.25" customHeight="1">
      <c r="E878" s="4"/>
      <c r="F878" s="4"/>
      <c r="J878" s="4"/>
      <c r="K878" s="5"/>
      <c r="N878" s="4"/>
      <c r="O878" s="5"/>
      <c r="P878" s="5"/>
      <c r="R878" s="4"/>
      <c r="W878" s="4"/>
      <c r="X878" s="4"/>
      <c r="Y878" s="4"/>
      <c r="Z878" s="3"/>
      <c r="AB878" s="4"/>
      <c r="AC878" s="4"/>
    </row>
    <row r="879" spans="5:29" ht="14.25" customHeight="1">
      <c r="E879" s="4"/>
      <c r="F879" s="4"/>
      <c r="J879" s="4"/>
      <c r="K879" s="5"/>
      <c r="N879" s="4"/>
      <c r="O879" s="5"/>
      <c r="P879" s="5"/>
      <c r="R879" s="4"/>
      <c r="W879" s="4"/>
      <c r="X879" s="4"/>
      <c r="Y879" s="4"/>
      <c r="Z879" s="3"/>
      <c r="AB879" s="4"/>
      <c r="AC879" s="4"/>
    </row>
    <row r="880" spans="5:29" ht="14.25" customHeight="1">
      <c r="E880" s="4"/>
      <c r="F880" s="4"/>
      <c r="J880" s="4"/>
      <c r="K880" s="5"/>
      <c r="N880" s="4"/>
      <c r="O880" s="5"/>
      <c r="P880" s="5"/>
      <c r="R880" s="4"/>
      <c r="W880" s="4"/>
      <c r="X880" s="4"/>
      <c r="Y880" s="4"/>
      <c r="Z880" s="3"/>
      <c r="AB880" s="4"/>
      <c r="AC880" s="4"/>
    </row>
    <row r="881" spans="5:29" ht="14.25" customHeight="1">
      <c r="E881" s="4"/>
      <c r="F881" s="4"/>
      <c r="J881" s="4"/>
      <c r="K881" s="5"/>
      <c r="N881" s="4"/>
      <c r="O881" s="5"/>
      <c r="P881" s="5"/>
      <c r="R881" s="4"/>
      <c r="W881" s="4"/>
      <c r="X881" s="4"/>
      <c r="Y881" s="4"/>
      <c r="Z881" s="3"/>
      <c r="AB881" s="4"/>
      <c r="AC881" s="4"/>
    </row>
    <row r="882" spans="5:29" ht="14.25" customHeight="1">
      <c r="E882" s="4"/>
      <c r="F882" s="4"/>
      <c r="J882" s="4"/>
      <c r="K882" s="5"/>
      <c r="N882" s="4"/>
      <c r="O882" s="5"/>
      <c r="P882" s="5"/>
      <c r="R882" s="4"/>
      <c r="W882" s="4"/>
      <c r="X882" s="4"/>
      <c r="Y882" s="4"/>
      <c r="Z882" s="3"/>
      <c r="AB882" s="4"/>
      <c r="AC882" s="4"/>
    </row>
    <row r="883" spans="5:29" ht="14.25" customHeight="1">
      <c r="E883" s="4"/>
      <c r="F883" s="4"/>
      <c r="J883" s="4"/>
      <c r="K883" s="5"/>
      <c r="N883" s="4"/>
      <c r="O883" s="5"/>
      <c r="P883" s="5"/>
      <c r="R883" s="4"/>
      <c r="W883" s="4"/>
      <c r="X883" s="4"/>
      <c r="Y883" s="4"/>
      <c r="Z883" s="3"/>
      <c r="AB883" s="4"/>
      <c r="AC883" s="4"/>
    </row>
    <row r="884" spans="5:29" ht="14.25" customHeight="1">
      <c r="E884" s="4"/>
      <c r="F884" s="4"/>
      <c r="J884" s="4"/>
      <c r="K884" s="5"/>
      <c r="N884" s="4"/>
      <c r="O884" s="5"/>
      <c r="P884" s="5"/>
      <c r="R884" s="4"/>
      <c r="W884" s="4"/>
      <c r="X884" s="4"/>
      <c r="Y884" s="4"/>
      <c r="Z884" s="3"/>
      <c r="AB884" s="4"/>
      <c r="AC884" s="4"/>
    </row>
    <row r="885" spans="5:29" ht="14.25" customHeight="1">
      <c r="E885" s="4"/>
      <c r="F885" s="4"/>
      <c r="J885" s="4"/>
      <c r="K885" s="5"/>
      <c r="N885" s="4"/>
      <c r="O885" s="5"/>
      <c r="P885" s="5"/>
      <c r="R885" s="4"/>
      <c r="W885" s="4"/>
      <c r="X885" s="4"/>
      <c r="Y885" s="4"/>
      <c r="Z885" s="3"/>
      <c r="AB885" s="4"/>
      <c r="AC885" s="4"/>
    </row>
    <row r="886" spans="5:29" ht="14.25" customHeight="1">
      <c r="E886" s="4"/>
      <c r="F886" s="4"/>
      <c r="J886" s="4"/>
      <c r="K886" s="5"/>
      <c r="N886" s="4"/>
      <c r="O886" s="5"/>
      <c r="P886" s="5"/>
      <c r="R886" s="4"/>
      <c r="W886" s="4"/>
      <c r="X886" s="4"/>
      <c r="Y886" s="4"/>
      <c r="Z886" s="3"/>
      <c r="AB886" s="4"/>
      <c r="AC886" s="4"/>
    </row>
    <row r="887" spans="5:29" ht="14.25" customHeight="1">
      <c r="E887" s="4"/>
      <c r="F887" s="4"/>
      <c r="J887" s="4"/>
      <c r="K887" s="5"/>
      <c r="N887" s="4"/>
      <c r="O887" s="5"/>
      <c r="P887" s="5"/>
      <c r="R887" s="4"/>
      <c r="W887" s="4"/>
      <c r="X887" s="4"/>
      <c r="Y887" s="4"/>
      <c r="Z887" s="3"/>
      <c r="AB887" s="4"/>
      <c r="AC887" s="4"/>
    </row>
    <row r="888" spans="5:29" ht="14.25" customHeight="1">
      <c r="E888" s="4"/>
      <c r="F888" s="4"/>
      <c r="J888" s="4"/>
      <c r="K888" s="5"/>
      <c r="N888" s="4"/>
      <c r="O888" s="5"/>
      <c r="P888" s="5"/>
      <c r="R888" s="4"/>
      <c r="W888" s="4"/>
      <c r="X888" s="4"/>
      <c r="Y888" s="4"/>
      <c r="Z888" s="3"/>
      <c r="AB888" s="4"/>
      <c r="AC888" s="4"/>
    </row>
    <row r="889" spans="5:29" ht="14.25" customHeight="1">
      <c r="E889" s="4"/>
      <c r="F889" s="4"/>
      <c r="J889" s="4"/>
      <c r="K889" s="5"/>
      <c r="N889" s="4"/>
      <c r="O889" s="5"/>
      <c r="P889" s="5"/>
      <c r="R889" s="4"/>
      <c r="W889" s="4"/>
      <c r="X889" s="4"/>
      <c r="Y889" s="4"/>
      <c r="Z889" s="3"/>
      <c r="AB889" s="4"/>
      <c r="AC889" s="4"/>
    </row>
    <row r="890" spans="5:29" ht="14.25" customHeight="1">
      <c r="E890" s="4"/>
      <c r="F890" s="4"/>
      <c r="J890" s="4"/>
      <c r="K890" s="5"/>
      <c r="N890" s="4"/>
      <c r="O890" s="5"/>
      <c r="P890" s="5"/>
      <c r="R890" s="4"/>
      <c r="W890" s="4"/>
      <c r="X890" s="4"/>
      <c r="Y890" s="4"/>
      <c r="Z890" s="3"/>
      <c r="AB890" s="4"/>
      <c r="AC890" s="4"/>
    </row>
    <row r="891" spans="5:29" ht="14.25" customHeight="1">
      <c r="E891" s="4"/>
      <c r="F891" s="4"/>
      <c r="J891" s="4"/>
      <c r="K891" s="5"/>
      <c r="N891" s="4"/>
      <c r="O891" s="5"/>
      <c r="P891" s="5"/>
      <c r="R891" s="4"/>
      <c r="W891" s="4"/>
      <c r="X891" s="4"/>
      <c r="Y891" s="4"/>
      <c r="Z891" s="3"/>
      <c r="AB891" s="4"/>
      <c r="AC891" s="4"/>
    </row>
    <row r="892" spans="5:29" ht="14.25" customHeight="1">
      <c r="E892" s="4"/>
      <c r="F892" s="4"/>
      <c r="J892" s="4"/>
      <c r="K892" s="5"/>
      <c r="N892" s="4"/>
      <c r="O892" s="5"/>
      <c r="P892" s="5"/>
      <c r="R892" s="4"/>
      <c r="W892" s="4"/>
      <c r="X892" s="4"/>
      <c r="Y892" s="4"/>
      <c r="Z892" s="3"/>
      <c r="AB892" s="4"/>
      <c r="AC892" s="4"/>
    </row>
    <row r="893" spans="5:29" ht="14.25" customHeight="1">
      <c r="E893" s="4"/>
      <c r="F893" s="4"/>
      <c r="J893" s="4"/>
      <c r="K893" s="5"/>
      <c r="N893" s="4"/>
      <c r="O893" s="5"/>
      <c r="P893" s="5"/>
      <c r="R893" s="4"/>
      <c r="W893" s="4"/>
      <c r="X893" s="4"/>
      <c r="Y893" s="4"/>
      <c r="Z893" s="3"/>
      <c r="AB893" s="4"/>
      <c r="AC893" s="4"/>
    </row>
    <row r="894" spans="5:29" ht="14.25" customHeight="1">
      <c r="E894" s="4"/>
      <c r="F894" s="4"/>
      <c r="J894" s="4"/>
      <c r="K894" s="5"/>
      <c r="N894" s="4"/>
      <c r="O894" s="5"/>
      <c r="P894" s="5"/>
      <c r="R894" s="4"/>
      <c r="W894" s="4"/>
      <c r="X894" s="4"/>
      <c r="Y894" s="4"/>
      <c r="Z894" s="3"/>
      <c r="AB894" s="4"/>
      <c r="AC894" s="4"/>
    </row>
    <row r="895" spans="5:29" ht="14.25" customHeight="1">
      <c r="E895" s="4"/>
      <c r="F895" s="4"/>
      <c r="J895" s="4"/>
      <c r="K895" s="5"/>
      <c r="N895" s="4"/>
      <c r="O895" s="5"/>
      <c r="P895" s="5"/>
      <c r="R895" s="4"/>
      <c r="W895" s="4"/>
      <c r="X895" s="4"/>
      <c r="Y895" s="4"/>
      <c r="Z895" s="3"/>
      <c r="AB895" s="4"/>
      <c r="AC895" s="4"/>
    </row>
    <row r="896" spans="5:29" ht="14.25" customHeight="1">
      <c r="E896" s="4"/>
      <c r="F896" s="4"/>
      <c r="J896" s="4"/>
      <c r="K896" s="5"/>
      <c r="N896" s="4"/>
      <c r="O896" s="5"/>
      <c r="P896" s="5"/>
      <c r="R896" s="4"/>
      <c r="W896" s="4"/>
      <c r="X896" s="4"/>
      <c r="Y896" s="4"/>
      <c r="Z896" s="3"/>
      <c r="AB896" s="4"/>
      <c r="AC896" s="4"/>
    </row>
    <row r="897" spans="5:29" ht="14.25" customHeight="1">
      <c r="E897" s="4"/>
      <c r="F897" s="4"/>
      <c r="J897" s="4"/>
      <c r="K897" s="5"/>
      <c r="N897" s="4"/>
      <c r="O897" s="5"/>
      <c r="P897" s="5"/>
      <c r="R897" s="4"/>
      <c r="W897" s="4"/>
      <c r="X897" s="4"/>
      <c r="Y897" s="4"/>
      <c r="Z897" s="3"/>
      <c r="AB897" s="4"/>
      <c r="AC897" s="4"/>
    </row>
    <row r="898" spans="5:29" ht="14.25" customHeight="1">
      <c r="E898" s="4"/>
      <c r="F898" s="4"/>
      <c r="J898" s="4"/>
      <c r="K898" s="5"/>
      <c r="N898" s="4"/>
      <c r="O898" s="5"/>
      <c r="P898" s="5"/>
      <c r="R898" s="4"/>
      <c r="W898" s="4"/>
      <c r="X898" s="4"/>
      <c r="Y898" s="4"/>
      <c r="Z898" s="3"/>
      <c r="AB898" s="4"/>
      <c r="AC898" s="4"/>
    </row>
    <row r="899" spans="5:29" ht="14.25" customHeight="1">
      <c r="E899" s="4"/>
      <c r="F899" s="4"/>
      <c r="J899" s="4"/>
      <c r="K899" s="5"/>
      <c r="N899" s="4"/>
      <c r="O899" s="5"/>
      <c r="P899" s="5"/>
      <c r="R899" s="4"/>
      <c r="W899" s="4"/>
      <c r="X899" s="4"/>
      <c r="Y899" s="4"/>
      <c r="Z899" s="3"/>
      <c r="AB899" s="4"/>
      <c r="AC899" s="4"/>
    </row>
    <row r="900" spans="5:29" ht="14.25" customHeight="1">
      <c r="E900" s="4"/>
      <c r="F900" s="4"/>
      <c r="J900" s="4"/>
      <c r="K900" s="5"/>
      <c r="N900" s="4"/>
      <c r="O900" s="5"/>
      <c r="P900" s="5"/>
      <c r="R900" s="4"/>
      <c r="W900" s="4"/>
      <c r="X900" s="4"/>
      <c r="Y900" s="4"/>
      <c r="Z900" s="3"/>
      <c r="AB900" s="4"/>
      <c r="AC900" s="4"/>
    </row>
    <row r="901" spans="5:29" ht="14.25" customHeight="1">
      <c r="E901" s="4"/>
      <c r="F901" s="4"/>
      <c r="J901" s="4"/>
      <c r="K901" s="5"/>
      <c r="N901" s="4"/>
      <c r="O901" s="5"/>
      <c r="P901" s="5"/>
      <c r="R901" s="4"/>
      <c r="W901" s="4"/>
      <c r="X901" s="4"/>
      <c r="Y901" s="4"/>
      <c r="Z901" s="3"/>
      <c r="AB901" s="4"/>
      <c r="AC901" s="4"/>
    </row>
    <row r="902" spans="5:29" ht="14.25" customHeight="1">
      <c r="E902" s="4"/>
      <c r="F902" s="4"/>
      <c r="J902" s="4"/>
      <c r="K902" s="5"/>
      <c r="N902" s="4"/>
      <c r="O902" s="5"/>
      <c r="P902" s="5"/>
      <c r="R902" s="4"/>
      <c r="W902" s="4"/>
      <c r="X902" s="4"/>
      <c r="Y902" s="4"/>
      <c r="Z902" s="3"/>
      <c r="AB902" s="4"/>
      <c r="AC902" s="4"/>
    </row>
    <row r="903" spans="5:29" ht="14.25" customHeight="1">
      <c r="E903" s="4"/>
      <c r="F903" s="4"/>
      <c r="J903" s="4"/>
      <c r="K903" s="5"/>
      <c r="N903" s="4"/>
      <c r="O903" s="5"/>
      <c r="P903" s="5"/>
      <c r="R903" s="4"/>
      <c r="W903" s="4"/>
      <c r="X903" s="4"/>
      <c r="Y903" s="4"/>
      <c r="Z903" s="3"/>
      <c r="AB903" s="4"/>
      <c r="AC903" s="4"/>
    </row>
    <row r="904" spans="5:29" ht="14.25" customHeight="1">
      <c r="E904" s="4"/>
      <c r="F904" s="4"/>
      <c r="J904" s="4"/>
      <c r="K904" s="5"/>
      <c r="N904" s="4"/>
      <c r="O904" s="5"/>
      <c r="P904" s="5"/>
      <c r="R904" s="4"/>
      <c r="W904" s="4"/>
      <c r="X904" s="4"/>
      <c r="Y904" s="4"/>
      <c r="Z904" s="3"/>
      <c r="AB904" s="4"/>
      <c r="AC904" s="4"/>
    </row>
    <row r="905" spans="5:29" ht="14.25" customHeight="1">
      <c r="E905" s="4"/>
      <c r="F905" s="4"/>
      <c r="J905" s="4"/>
      <c r="K905" s="5"/>
      <c r="N905" s="4"/>
      <c r="O905" s="5"/>
      <c r="P905" s="5"/>
      <c r="R905" s="4"/>
      <c r="W905" s="4"/>
      <c r="X905" s="4"/>
      <c r="Y905" s="4"/>
      <c r="Z905" s="3"/>
      <c r="AB905" s="4"/>
      <c r="AC905" s="4"/>
    </row>
    <row r="906" spans="5:29" ht="14.25" customHeight="1">
      <c r="E906" s="4"/>
      <c r="F906" s="4"/>
      <c r="J906" s="4"/>
      <c r="K906" s="5"/>
      <c r="N906" s="4"/>
      <c r="O906" s="5"/>
      <c r="P906" s="5"/>
      <c r="R906" s="4"/>
      <c r="W906" s="4"/>
      <c r="X906" s="4"/>
      <c r="Y906" s="4"/>
      <c r="Z906" s="3"/>
      <c r="AB906" s="4"/>
      <c r="AC906" s="4"/>
    </row>
    <row r="907" spans="5:29" ht="14.25" customHeight="1">
      <c r="E907" s="4"/>
      <c r="F907" s="4"/>
      <c r="J907" s="4"/>
      <c r="K907" s="5"/>
      <c r="N907" s="4"/>
      <c r="O907" s="5"/>
      <c r="P907" s="5"/>
      <c r="R907" s="4"/>
      <c r="W907" s="4"/>
      <c r="X907" s="4"/>
      <c r="Y907" s="4"/>
      <c r="Z907" s="3"/>
      <c r="AB907" s="4"/>
      <c r="AC907" s="4"/>
    </row>
    <row r="908" spans="5:29" ht="14.25" customHeight="1">
      <c r="E908" s="4"/>
      <c r="F908" s="4"/>
      <c r="J908" s="4"/>
      <c r="K908" s="5"/>
      <c r="N908" s="4"/>
      <c r="O908" s="5"/>
      <c r="P908" s="5"/>
      <c r="R908" s="4"/>
      <c r="W908" s="4"/>
      <c r="X908" s="4"/>
      <c r="Y908" s="4"/>
      <c r="Z908" s="3"/>
      <c r="AB908" s="4"/>
      <c r="AC908" s="4"/>
    </row>
    <row r="909" spans="5:29" ht="14.25" customHeight="1">
      <c r="E909" s="4"/>
      <c r="F909" s="4"/>
      <c r="J909" s="4"/>
      <c r="K909" s="5"/>
      <c r="N909" s="4"/>
      <c r="O909" s="5"/>
      <c r="P909" s="5"/>
      <c r="R909" s="4"/>
      <c r="W909" s="4"/>
      <c r="X909" s="4"/>
      <c r="Y909" s="4"/>
      <c r="Z909" s="3"/>
      <c r="AB909" s="4"/>
      <c r="AC909" s="4"/>
    </row>
    <row r="910" spans="5:29" ht="14.25" customHeight="1">
      <c r="E910" s="4"/>
      <c r="F910" s="4"/>
      <c r="J910" s="4"/>
      <c r="K910" s="5"/>
      <c r="N910" s="4"/>
      <c r="O910" s="5"/>
      <c r="P910" s="5"/>
      <c r="R910" s="4"/>
      <c r="W910" s="4"/>
      <c r="X910" s="4"/>
      <c r="Y910" s="4"/>
      <c r="Z910" s="3"/>
      <c r="AB910" s="4"/>
      <c r="AC910" s="4"/>
    </row>
    <row r="911" spans="5:29" ht="14.25" customHeight="1">
      <c r="E911" s="4"/>
      <c r="F911" s="4"/>
      <c r="J911" s="4"/>
      <c r="K911" s="5"/>
      <c r="N911" s="4"/>
      <c r="O911" s="5"/>
      <c r="P911" s="5"/>
      <c r="R911" s="4"/>
      <c r="W911" s="4"/>
      <c r="X911" s="4"/>
      <c r="Y911" s="4"/>
      <c r="Z911" s="3"/>
      <c r="AB911" s="4"/>
      <c r="AC911" s="4"/>
    </row>
    <row r="912" spans="5:29" ht="14.25" customHeight="1">
      <c r="E912" s="4"/>
      <c r="F912" s="4"/>
      <c r="J912" s="4"/>
      <c r="K912" s="5"/>
      <c r="N912" s="4"/>
      <c r="O912" s="5"/>
      <c r="P912" s="5"/>
      <c r="R912" s="4"/>
      <c r="W912" s="4"/>
      <c r="X912" s="4"/>
      <c r="Y912" s="4"/>
      <c r="Z912" s="3"/>
      <c r="AB912" s="4"/>
      <c r="AC912" s="4"/>
    </row>
    <row r="913" spans="5:29" ht="14.25" customHeight="1">
      <c r="E913" s="4"/>
      <c r="F913" s="4"/>
      <c r="J913" s="4"/>
      <c r="K913" s="5"/>
      <c r="N913" s="4"/>
      <c r="O913" s="5"/>
      <c r="P913" s="5"/>
      <c r="R913" s="4"/>
      <c r="W913" s="4"/>
      <c r="X913" s="4"/>
      <c r="Y913" s="4"/>
      <c r="Z913" s="3"/>
      <c r="AB913" s="4"/>
      <c r="AC913" s="4"/>
    </row>
    <row r="914" spans="5:29" ht="14.25" customHeight="1">
      <c r="E914" s="4"/>
      <c r="F914" s="4"/>
      <c r="J914" s="4"/>
      <c r="K914" s="5"/>
      <c r="N914" s="4"/>
      <c r="O914" s="5"/>
      <c r="P914" s="5"/>
      <c r="R914" s="4"/>
      <c r="W914" s="4"/>
      <c r="X914" s="4"/>
      <c r="Y914" s="4"/>
      <c r="Z914" s="3"/>
      <c r="AB914" s="4"/>
      <c r="AC914" s="4"/>
    </row>
    <row r="915" spans="5:29" ht="14.25" customHeight="1">
      <c r="E915" s="4"/>
      <c r="F915" s="4"/>
      <c r="J915" s="4"/>
      <c r="K915" s="5"/>
      <c r="N915" s="4"/>
      <c r="O915" s="5"/>
      <c r="P915" s="5"/>
      <c r="R915" s="4"/>
      <c r="W915" s="4"/>
      <c r="X915" s="4"/>
      <c r="Y915" s="4"/>
      <c r="Z915" s="3"/>
      <c r="AB915" s="4"/>
      <c r="AC915" s="4"/>
    </row>
    <row r="916" spans="5:29" ht="14.25" customHeight="1">
      <c r="E916" s="4"/>
      <c r="F916" s="4"/>
      <c r="J916" s="4"/>
      <c r="K916" s="5"/>
      <c r="N916" s="4"/>
      <c r="O916" s="5"/>
      <c r="P916" s="5"/>
      <c r="R916" s="4"/>
      <c r="W916" s="4"/>
      <c r="X916" s="4"/>
      <c r="Y916" s="4"/>
      <c r="Z916" s="3"/>
      <c r="AB916" s="4"/>
      <c r="AC916" s="4"/>
    </row>
    <row r="917" spans="5:29" ht="14.25" customHeight="1">
      <c r="E917" s="4"/>
      <c r="F917" s="4"/>
      <c r="J917" s="4"/>
      <c r="K917" s="5"/>
      <c r="N917" s="4"/>
      <c r="O917" s="5"/>
      <c r="P917" s="5"/>
      <c r="R917" s="4"/>
      <c r="W917" s="4"/>
      <c r="X917" s="4"/>
      <c r="Y917" s="4"/>
      <c r="Z917" s="3"/>
      <c r="AB917" s="4"/>
      <c r="AC917" s="4"/>
    </row>
    <row r="918" spans="5:29" ht="14.25" customHeight="1">
      <c r="E918" s="4"/>
      <c r="F918" s="4"/>
      <c r="J918" s="4"/>
      <c r="K918" s="5"/>
      <c r="N918" s="4"/>
      <c r="O918" s="5"/>
      <c r="P918" s="5"/>
      <c r="R918" s="4"/>
      <c r="W918" s="4"/>
      <c r="X918" s="4"/>
      <c r="Y918" s="4"/>
      <c r="Z918" s="3"/>
      <c r="AB918" s="4"/>
      <c r="AC918" s="4"/>
    </row>
    <row r="919" spans="5:29" ht="14.25" customHeight="1">
      <c r="E919" s="4"/>
      <c r="F919" s="4"/>
      <c r="J919" s="4"/>
      <c r="K919" s="5"/>
      <c r="N919" s="4"/>
      <c r="O919" s="5"/>
      <c r="P919" s="5"/>
      <c r="R919" s="4"/>
      <c r="W919" s="4"/>
      <c r="X919" s="4"/>
      <c r="Y919" s="4"/>
      <c r="Z919" s="3"/>
      <c r="AB919" s="4"/>
      <c r="AC919" s="4"/>
    </row>
    <row r="920" spans="5:29" ht="14.25" customHeight="1">
      <c r="E920" s="4"/>
      <c r="F920" s="4"/>
      <c r="J920" s="4"/>
      <c r="K920" s="5"/>
      <c r="N920" s="4"/>
      <c r="O920" s="5"/>
      <c r="P920" s="5"/>
      <c r="R920" s="4"/>
      <c r="W920" s="4"/>
      <c r="X920" s="4"/>
      <c r="Y920" s="4"/>
      <c r="Z920" s="3"/>
      <c r="AB920" s="4"/>
      <c r="AC920" s="4"/>
    </row>
    <row r="921" spans="5:29" ht="14.25" customHeight="1">
      <c r="E921" s="4"/>
      <c r="F921" s="4"/>
      <c r="J921" s="4"/>
      <c r="K921" s="5"/>
      <c r="N921" s="4"/>
      <c r="O921" s="5"/>
      <c r="P921" s="5"/>
      <c r="R921" s="4"/>
      <c r="W921" s="4"/>
      <c r="X921" s="4"/>
      <c r="Y921" s="4"/>
      <c r="Z921" s="3"/>
      <c r="AB921" s="4"/>
      <c r="AC921" s="4"/>
    </row>
    <row r="922" spans="5:29" ht="14.25" customHeight="1">
      <c r="E922" s="4"/>
      <c r="F922" s="4"/>
      <c r="J922" s="4"/>
      <c r="K922" s="5"/>
      <c r="N922" s="4"/>
      <c r="O922" s="5"/>
      <c r="P922" s="5"/>
      <c r="R922" s="4"/>
      <c r="W922" s="4"/>
      <c r="X922" s="4"/>
      <c r="Y922" s="4"/>
      <c r="Z922" s="3"/>
      <c r="AB922" s="4"/>
      <c r="AC922" s="4"/>
    </row>
    <row r="923" spans="5:29" ht="14.25" customHeight="1">
      <c r="E923" s="4"/>
      <c r="F923" s="4"/>
      <c r="J923" s="4"/>
      <c r="K923" s="5"/>
      <c r="N923" s="4"/>
      <c r="O923" s="5"/>
      <c r="P923" s="5"/>
      <c r="R923" s="4"/>
      <c r="W923" s="4"/>
      <c r="X923" s="4"/>
      <c r="Y923" s="4"/>
      <c r="Z923" s="3"/>
      <c r="AB923" s="4"/>
      <c r="AC923" s="4"/>
    </row>
    <row r="924" spans="5:29" ht="14.25" customHeight="1">
      <c r="E924" s="4"/>
      <c r="F924" s="4"/>
      <c r="J924" s="4"/>
      <c r="K924" s="5"/>
      <c r="N924" s="4"/>
      <c r="O924" s="5"/>
      <c r="P924" s="5"/>
      <c r="R924" s="4"/>
      <c r="W924" s="4"/>
      <c r="X924" s="4"/>
      <c r="Y924" s="4"/>
      <c r="Z924" s="3"/>
      <c r="AB924" s="4"/>
      <c r="AC924" s="4"/>
    </row>
    <row r="925" spans="5:29" ht="14.25" customHeight="1">
      <c r="E925" s="4"/>
      <c r="F925" s="4"/>
      <c r="J925" s="4"/>
      <c r="K925" s="5"/>
      <c r="N925" s="4"/>
      <c r="O925" s="5"/>
      <c r="P925" s="5"/>
      <c r="R925" s="4"/>
      <c r="W925" s="4"/>
      <c r="X925" s="4"/>
      <c r="Y925" s="4"/>
      <c r="Z925" s="3"/>
      <c r="AB925" s="4"/>
      <c r="AC925" s="4"/>
    </row>
    <row r="926" spans="5:29" ht="14.25" customHeight="1">
      <c r="E926" s="4"/>
      <c r="F926" s="4"/>
      <c r="J926" s="4"/>
      <c r="K926" s="5"/>
      <c r="N926" s="4"/>
      <c r="O926" s="5"/>
      <c r="P926" s="5"/>
      <c r="R926" s="4"/>
      <c r="W926" s="4"/>
      <c r="X926" s="4"/>
      <c r="Y926" s="4"/>
      <c r="Z926" s="3"/>
      <c r="AB926" s="4"/>
      <c r="AC926" s="4"/>
    </row>
    <row r="927" spans="5:29" ht="14.25" customHeight="1">
      <c r="E927" s="4"/>
      <c r="F927" s="4"/>
      <c r="J927" s="4"/>
      <c r="K927" s="5"/>
      <c r="N927" s="4"/>
      <c r="O927" s="5"/>
      <c r="P927" s="5"/>
      <c r="R927" s="4"/>
      <c r="W927" s="4"/>
      <c r="X927" s="4"/>
      <c r="Y927" s="4"/>
      <c r="Z927" s="3"/>
      <c r="AB927" s="4"/>
      <c r="AC927" s="4"/>
    </row>
    <row r="928" spans="5:29" ht="14.25" customHeight="1">
      <c r="E928" s="4"/>
      <c r="F928" s="4"/>
      <c r="J928" s="4"/>
      <c r="K928" s="5"/>
      <c r="N928" s="4"/>
      <c r="O928" s="5"/>
      <c r="P928" s="5"/>
      <c r="R928" s="4"/>
      <c r="W928" s="4"/>
      <c r="X928" s="4"/>
      <c r="Y928" s="4"/>
      <c r="Z928" s="3"/>
      <c r="AB928" s="4"/>
      <c r="AC928" s="4"/>
    </row>
    <row r="929" spans="5:29" ht="14.25" customHeight="1">
      <c r="E929" s="4"/>
      <c r="F929" s="4"/>
      <c r="J929" s="4"/>
      <c r="K929" s="5"/>
      <c r="N929" s="4"/>
      <c r="O929" s="5"/>
      <c r="P929" s="5"/>
      <c r="R929" s="4"/>
      <c r="W929" s="4"/>
      <c r="X929" s="4"/>
      <c r="Y929" s="4"/>
      <c r="Z929" s="3"/>
      <c r="AB929" s="4"/>
      <c r="AC929" s="4"/>
    </row>
    <row r="930" spans="5:29" ht="14.25" customHeight="1">
      <c r="E930" s="4"/>
      <c r="F930" s="4"/>
      <c r="J930" s="4"/>
      <c r="K930" s="5"/>
      <c r="N930" s="4"/>
      <c r="O930" s="5"/>
      <c r="P930" s="5"/>
      <c r="R930" s="4"/>
      <c r="W930" s="4"/>
      <c r="X930" s="4"/>
      <c r="Y930" s="4"/>
      <c r="Z930" s="3"/>
      <c r="AB930" s="4"/>
      <c r="AC930" s="4"/>
    </row>
    <row r="931" spans="5:29" ht="14.25" customHeight="1">
      <c r="E931" s="4"/>
      <c r="F931" s="4"/>
      <c r="J931" s="4"/>
      <c r="K931" s="5"/>
      <c r="N931" s="4"/>
      <c r="O931" s="5"/>
      <c r="P931" s="5"/>
      <c r="R931" s="4"/>
      <c r="W931" s="4"/>
      <c r="X931" s="4"/>
      <c r="Y931" s="4"/>
      <c r="Z931" s="3"/>
      <c r="AB931" s="4"/>
      <c r="AC931" s="4"/>
    </row>
    <row r="932" spans="5:29" ht="14.25" customHeight="1">
      <c r="E932" s="4"/>
      <c r="F932" s="4"/>
      <c r="J932" s="4"/>
      <c r="K932" s="5"/>
      <c r="N932" s="4"/>
      <c r="O932" s="5"/>
      <c r="P932" s="5"/>
      <c r="R932" s="4"/>
      <c r="W932" s="4"/>
      <c r="X932" s="4"/>
      <c r="Y932" s="4"/>
      <c r="Z932" s="3"/>
      <c r="AB932" s="4"/>
      <c r="AC932" s="4"/>
    </row>
    <row r="933" spans="5:29" ht="14.25" customHeight="1">
      <c r="E933" s="4"/>
      <c r="F933" s="4"/>
      <c r="J933" s="4"/>
      <c r="K933" s="5"/>
      <c r="N933" s="4"/>
      <c r="O933" s="5"/>
      <c r="P933" s="5"/>
      <c r="R933" s="4"/>
      <c r="W933" s="4"/>
      <c r="X933" s="4"/>
      <c r="Y933" s="4"/>
      <c r="Z933" s="3"/>
      <c r="AB933" s="4"/>
      <c r="AC933" s="4"/>
    </row>
    <row r="934" spans="5:29" ht="14.25" customHeight="1">
      <c r="E934" s="4"/>
      <c r="F934" s="4"/>
      <c r="J934" s="4"/>
      <c r="K934" s="5"/>
      <c r="N934" s="4"/>
      <c r="O934" s="5"/>
      <c r="P934" s="5"/>
      <c r="R934" s="4"/>
      <c r="W934" s="4"/>
      <c r="X934" s="4"/>
      <c r="Y934" s="4"/>
      <c r="Z934" s="3"/>
      <c r="AB934" s="4"/>
      <c r="AC934" s="4"/>
    </row>
    <row r="935" spans="5:29" ht="14.25" customHeight="1">
      <c r="E935" s="4"/>
      <c r="F935" s="4"/>
      <c r="J935" s="4"/>
      <c r="K935" s="5"/>
      <c r="N935" s="4"/>
      <c r="O935" s="5"/>
      <c r="P935" s="5"/>
      <c r="R935" s="4"/>
      <c r="W935" s="4"/>
      <c r="X935" s="4"/>
      <c r="Y935" s="4"/>
      <c r="Z935" s="3"/>
      <c r="AB935" s="4"/>
      <c r="AC935" s="4"/>
    </row>
    <row r="936" spans="5:29" ht="14.25" customHeight="1">
      <c r="E936" s="4"/>
      <c r="F936" s="4"/>
      <c r="J936" s="4"/>
      <c r="K936" s="5"/>
      <c r="N936" s="4"/>
      <c r="O936" s="5"/>
      <c r="P936" s="5"/>
      <c r="R936" s="4"/>
      <c r="W936" s="4"/>
      <c r="X936" s="4"/>
      <c r="Y936" s="4"/>
      <c r="Z936" s="3"/>
      <c r="AB936" s="4"/>
      <c r="AC936" s="4"/>
    </row>
    <row r="937" spans="5:29" ht="14.25" customHeight="1">
      <c r="E937" s="4"/>
      <c r="F937" s="4"/>
      <c r="J937" s="4"/>
      <c r="K937" s="5"/>
      <c r="N937" s="4"/>
      <c r="O937" s="5"/>
      <c r="P937" s="5"/>
      <c r="R937" s="4"/>
      <c r="W937" s="4"/>
      <c r="X937" s="4"/>
      <c r="Y937" s="4"/>
      <c r="Z937" s="3"/>
      <c r="AB937" s="4"/>
      <c r="AC937" s="4"/>
    </row>
    <row r="938" spans="5:29" ht="14.25" customHeight="1">
      <c r="E938" s="4"/>
      <c r="F938" s="4"/>
      <c r="J938" s="4"/>
      <c r="K938" s="5"/>
      <c r="N938" s="4"/>
      <c r="O938" s="5"/>
      <c r="P938" s="5"/>
      <c r="R938" s="4"/>
      <c r="W938" s="4"/>
      <c r="X938" s="4"/>
      <c r="Y938" s="4"/>
      <c r="Z938" s="3"/>
      <c r="AB938" s="4"/>
      <c r="AC938" s="4"/>
    </row>
    <row r="939" spans="5:29" ht="14.25" customHeight="1">
      <c r="E939" s="4"/>
      <c r="F939" s="4"/>
      <c r="J939" s="4"/>
      <c r="K939" s="5"/>
      <c r="N939" s="4"/>
      <c r="O939" s="5"/>
      <c r="P939" s="5"/>
      <c r="R939" s="4"/>
      <c r="W939" s="4"/>
      <c r="X939" s="4"/>
      <c r="Y939" s="4"/>
      <c r="Z939" s="3"/>
      <c r="AB939" s="4"/>
      <c r="AC939" s="4"/>
    </row>
    <row r="940" spans="5:29" ht="14.25" customHeight="1">
      <c r="E940" s="4"/>
      <c r="F940" s="4"/>
      <c r="J940" s="4"/>
      <c r="K940" s="5"/>
      <c r="N940" s="4"/>
      <c r="O940" s="5"/>
      <c r="P940" s="5"/>
      <c r="R940" s="4"/>
      <c r="W940" s="4"/>
      <c r="X940" s="4"/>
      <c r="Y940" s="4"/>
      <c r="Z940" s="3"/>
      <c r="AB940" s="4"/>
      <c r="AC940" s="4"/>
    </row>
    <row r="941" spans="5:29" ht="14.25" customHeight="1">
      <c r="E941" s="4"/>
      <c r="F941" s="4"/>
      <c r="J941" s="4"/>
      <c r="K941" s="5"/>
      <c r="N941" s="4"/>
      <c r="O941" s="5"/>
      <c r="P941" s="5"/>
      <c r="R941" s="4"/>
      <c r="W941" s="4"/>
      <c r="X941" s="4"/>
      <c r="Y941" s="4"/>
      <c r="Z941" s="3"/>
      <c r="AB941" s="4"/>
      <c r="AC941" s="4"/>
    </row>
    <row r="942" spans="5:29" ht="14.25" customHeight="1">
      <c r="E942" s="4"/>
      <c r="F942" s="4"/>
      <c r="J942" s="4"/>
      <c r="K942" s="5"/>
      <c r="N942" s="4"/>
      <c r="O942" s="5"/>
      <c r="P942" s="5"/>
      <c r="R942" s="4"/>
      <c r="W942" s="4"/>
      <c r="X942" s="4"/>
      <c r="Y942" s="4"/>
      <c r="Z942" s="3"/>
      <c r="AB942" s="4"/>
      <c r="AC942" s="4"/>
    </row>
    <row r="943" spans="5:29" ht="14.25" customHeight="1">
      <c r="E943" s="4"/>
      <c r="F943" s="4"/>
      <c r="J943" s="4"/>
      <c r="K943" s="5"/>
      <c r="N943" s="4"/>
      <c r="O943" s="5"/>
      <c r="P943" s="5"/>
      <c r="R943" s="4"/>
      <c r="W943" s="4"/>
      <c r="X943" s="4"/>
      <c r="Y943" s="4"/>
      <c r="Z943" s="3"/>
      <c r="AB943" s="4"/>
      <c r="AC943" s="4"/>
    </row>
    <row r="944" spans="5:29" ht="14.25" customHeight="1">
      <c r="E944" s="4"/>
      <c r="F944" s="4"/>
      <c r="J944" s="4"/>
      <c r="K944" s="5"/>
      <c r="N944" s="4"/>
      <c r="O944" s="5"/>
      <c r="P944" s="5"/>
      <c r="R944" s="4"/>
      <c r="W944" s="4"/>
      <c r="X944" s="4"/>
      <c r="Y944" s="4"/>
      <c r="Z944" s="3"/>
      <c r="AB944" s="4"/>
      <c r="AC944" s="4"/>
    </row>
    <row r="945" spans="5:29" ht="14.25" customHeight="1">
      <c r="E945" s="4"/>
      <c r="F945" s="4"/>
      <c r="J945" s="4"/>
      <c r="K945" s="5"/>
      <c r="N945" s="4"/>
      <c r="O945" s="5"/>
      <c r="P945" s="5"/>
      <c r="R945" s="4"/>
      <c r="W945" s="4"/>
      <c r="X945" s="4"/>
      <c r="Y945" s="4"/>
      <c r="Z945" s="3"/>
      <c r="AB945" s="4"/>
      <c r="AC945" s="4"/>
    </row>
    <row r="946" spans="5:29" ht="14.25" customHeight="1">
      <c r="E946" s="4"/>
      <c r="F946" s="4"/>
      <c r="J946" s="4"/>
      <c r="K946" s="5"/>
      <c r="N946" s="4"/>
      <c r="O946" s="5"/>
      <c r="P946" s="5"/>
      <c r="R946" s="4"/>
      <c r="W946" s="4"/>
      <c r="X946" s="4"/>
      <c r="Y946" s="4"/>
      <c r="Z946" s="3"/>
      <c r="AB946" s="4"/>
      <c r="AC946" s="4"/>
    </row>
    <row r="947" spans="5:29" ht="14.25" customHeight="1">
      <c r="E947" s="4"/>
      <c r="F947" s="4"/>
      <c r="J947" s="4"/>
      <c r="K947" s="5"/>
      <c r="N947" s="4"/>
      <c r="O947" s="5"/>
      <c r="P947" s="5"/>
      <c r="R947" s="4"/>
      <c r="W947" s="4"/>
      <c r="X947" s="4"/>
      <c r="Y947" s="4"/>
      <c r="Z947" s="3"/>
      <c r="AB947" s="4"/>
      <c r="AC947" s="4"/>
    </row>
    <row r="948" spans="5:29" ht="14.25" customHeight="1">
      <c r="E948" s="4"/>
      <c r="F948" s="4"/>
      <c r="J948" s="4"/>
      <c r="K948" s="5"/>
      <c r="N948" s="4"/>
      <c r="O948" s="5"/>
      <c r="P948" s="5"/>
      <c r="R948" s="4"/>
      <c r="W948" s="4"/>
      <c r="X948" s="4"/>
      <c r="Y948" s="4"/>
      <c r="Z948" s="3"/>
      <c r="AB948" s="4"/>
      <c r="AC948" s="4"/>
    </row>
    <row r="949" spans="5:29" ht="14.25" customHeight="1">
      <c r="E949" s="4"/>
      <c r="F949" s="4"/>
      <c r="J949" s="4"/>
      <c r="K949" s="5"/>
      <c r="N949" s="4"/>
      <c r="O949" s="5"/>
      <c r="P949" s="5"/>
      <c r="R949" s="4"/>
      <c r="W949" s="4"/>
      <c r="X949" s="4"/>
      <c r="Y949" s="4"/>
      <c r="Z949" s="3"/>
      <c r="AB949" s="4"/>
      <c r="AC949" s="4"/>
    </row>
    <row r="950" spans="5:29" ht="14.25" customHeight="1">
      <c r="E950" s="4"/>
      <c r="F950" s="4"/>
      <c r="J950" s="4"/>
      <c r="K950" s="5"/>
      <c r="N950" s="4"/>
      <c r="O950" s="5"/>
      <c r="P950" s="5"/>
      <c r="R950" s="4"/>
      <c r="W950" s="4"/>
      <c r="X950" s="4"/>
      <c r="Y950" s="4"/>
      <c r="Z950" s="3"/>
      <c r="AB950" s="4"/>
      <c r="AC950" s="4"/>
    </row>
    <row r="951" spans="5:29" ht="14.25" customHeight="1">
      <c r="E951" s="4"/>
      <c r="F951" s="4"/>
      <c r="J951" s="4"/>
      <c r="K951" s="5"/>
      <c r="N951" s="4"/>
      <c r="O951" s="5"/>
      <c r="P951" s="5"/>
      <c r="R951" s="4"/>
      <c r="W951" s="4"/>
      <c r="X951" s="4"/>
      <c r="Y951" s="4"/>
      <c r="Z951" s="3"/>
      <c r="AB951" s="4"/>
      <c r="AC951" s="4"/>
    </row>
    <row r="952" spans="5:29" ht="14.25" customHeight="1">
      <c r="E952" s="4"/>
      <c r="F952" s="4"/>
      <c r="J952" s="4"/>
      <c r="K952" s="5"/>
      <c r="N952" s="4"/>
      <c r="O952" s="5"/>
      <c r="P952" s="5"/>
      <c r="R952" s="4"/>
      <c r="W952" s="4"/>
      <c r="X952" s="4"/>
      <c r="Y952" s="4"/>
      <c r="Z952" s="3"/>
      <c r="AB952" s="4"/>
      <c r="AC952" s="4"/>
    </row>
    <row r="953" spans="5:29" ht="14.25" customHeight="1">
      <c r="E953" s="4"/>
      <c r="F953" s="4"/>
      <c r="J953" s="4"/>
      <c r="K953" s="5"/>
      <c r="N953" s="4"/>
      <c r="O953" s="5"/>
      <c r="P953" s="5"/>
      <c r="R953" s="4"/>
      <c r="W953" s="4"/>
      <c r="X953" s="4"/>
      <c r="Y953" s="4"/>
      <c r="Z953" s="3"/>
      <c r="AB953" s="4"/>
      <c r="AC953" s="4"/>
    </row>
    <row r="954" spans="5:29" ht="14.25" customHeight="1">
      <c r="E954" s="4"/>
      <c r="F954" s="4"/>
      <c r="J954" s="4"/>
      <c r="K954" s="5"/>
      <c r="N954" s="4"/>
      <c r="O954" s="5"/>
      <c r="P954" s="5"/>
      <c r="R954" s="4"/>
      <c r="W954" s="4"/>
      <c r="X954" s="4"/>
      <c r="Y954" s="4"/>
      <c r="Z954" s="3"/>
      <c r="AB954" s="4"/>
      <c r="AC954" s="4"/>
    </row>
    <row r="955" spans="5:29" ht="14.25" customHeight="1">
      <c r="E955" s="4"/>
      <c r="F955" s="4"/>
      <c r="J955" s="4"/>
      <c r="K955" s="5"/>
      <c r="N955" s="4"/>
      <c r="O955" s="5"/>
      <c r="P955" s="5"/>
      <c r="R955" s="4"/>
      <c r="W955" s="4"/>
      <c r="X955" s="4"/>
      <c r="Y955" s="4"/>
      <c r="Z955" s="3"/>
      <c r="AB955" s="4"/>
      <c r="AC955" s="4"/>
    </row>
    <row r="956" spans="5:29" ht="14.25" customHeight="1">
      <c r="E956" s="4"/>
      <c r="F956" s="4"/>
      <c r="J956" s="4"/>
      <c r="K956" s="5"/>
      <c r="N956" s="4"/>
      <c r="O956" s="5"/>
      <c r="P956" s="5"/>
      <c r="R956" s="4"/>
      <c r="W956" s="4"/>
      <c r="X956" s="4"/>
      <c r="Y956" s="4"/>
      <c r="Z956" s="3"/>
      <c r="AB956" s="4"/>
      <c r="AC956" s="4"/>
    </row>
    <row r="957" spans="5:29" ht="14.25" customHeight="1">
      <c r="E957" s="4"/>
      <c r="F957" s="4"/>
      <c r="J957" s="4"/>
      <c r="K957" s="5"/>
      <c r="N957" s="4"/>
      <c r="O957" s="5"/>
      <c r="P957" s="5"/>
      <c r="R957" s="4"/>
      <c r="W957" s="4"/>
      <c r="X957" s="4"/>
      <c r="Y957" s="4"/>
      <c r="Z957" s="3"/>
      <c r="AB957" s="4"/>
      <c r="AC957" s="4"/>
    </row>
    <row r="958" spans="5:29" ht="14.25" customHeight="1">
      <c r="E958" s="4"/>
      <c r="F958" s="4"/>
      <c r="J958" s="4"/>
      <c r="K958" s="5"/>
      <c r="N958" s="4"/>
      <c r="O958" s="5"/>
      <c r="P958" s="5"/>
      <c r="R958" s="4"/>
      <c r="W958" s="4"/>
      <c r="X958" s="4"/>
      <c r="Y958" s="4"/>
      <c r="Z958" s="3"/>
      <c r="AB958" s="4"/>
      <c r="AC958" s="4"/>
    </row>
    <row r="959" spans="5:29" ht="14.25" customHeight="1">
      <c r="E959" s="4"/>
      <c r="F959" s="4"/>
      <c r="J959" s="4"/>
      <c r="K959" s="5"/>
      <c r="N959" s="4"/>
      <c r="O959" s="5"/>
      <c r="P959" s="5"/>
      <c r="R959" s="4"/>
      <c r="W959" s="4"/>
      <c r="X959" s="4"/>
      <c r="Y959" s="4"/>
      <c r="Z959" s="3"/>
      <c r="AB959" s="4"/>
      <c r="AC959" s="4"/>
    </row>
    <row r="960" spans="5:29" ht="14.25" customHeight="1">
      <c r="E960" s="4"/>
      <c r="F960" s="4"/>
      <c r="J960" s="4"/>
      <c r="K960" s="5"/>
      <c r="N960" s="4"/>
      <c r="O960" s="5"/>
      <c r="P960" s="5"/>
      <c r="R960" s="4"/>
      <c r="W960" s="4"/>
      <c r="X960" s="4"/>
      <c r="Y960" s="4"/>
      <c r="Z960" s="3"/>
      <c r="AB960" s="4"/>
      <c r="AC960" s="4"/>
    </row>
    <row r="961" spans="5:29" ht="14.25" customHeight="1">
      <c r="E961" s="4"/>
      <c r="F961" s="4"/>
      <c r="J961" s="4"/>
      <c r="K961" s="5"/>
      <c r="N961" s="4"/>
      <c r="O961" s="5"/>
      <c r="P961" s="5"/>
      <c r="R961" s="4"/>
      <c r="W961" s="4"/>
      <c r="X961" s="4"/>
      <c r="Y961" s="4"/>
      <c r="Z961" s="3"/>
      <c r="AB961" s="4"/>
      <c r="AC961" s="4"/>
    </row>
    <row r="962" spans="5:29" ht="14.25" customHeight="1">
      <c r="E962" s="4"/>
      <c r="F962" s="4"/>
      <c r="J962" s="4"/>
      <c r="K962" s="5"/>
      <c r="N962" s="4"/>
      <c r="O962" s="5"/>
      <c r="P962" s="5"/>
      <c r="R962" s="4"/>
      <c r="W962" s="4"/>
      <c r="X962" s="4"/>
      <c r="Y962" s="4"/>
      <c r="Z962" s="3"/>
      <c r="AB962" s="4"/>
      <c r="AC962" s="4"/>
    </row>
    <row r="963" spans="5:29" ht="14.25" customHeight="1">
      <c r="E963" s="4"/>
      <c r="F963" s="4"/>
      <c r="J963" s="4"/>
      <c r="K963" s="5"/>
      <c r="N963" s="4"/>
      <c r="O963" s="5"/>
      <c r="P963" s="5"/>
      <c r="R963" s="4"/>
      <c r="W963" s="4"/>
      <c r="X963" s="4"/>
      <c r="Y963" s="4"/>
      <c r="Z963" s="3"/>
      <c r="AB963" s="4"/>
      <c r="AC963" s="4"/>
    </row>
    <row r="964" spans="5:29" ht="14.25" customHeight="1">
      <c r="E964" s="4"/>
      <c r="F964" s="4"/>
      <c r="J964" s="4"/>
      <c r="K964" s="5"/>
      <c r="N964" s="4"/>
      <c r="O964" s="5"/>
      <c r="P964" s="5"/>
      <c r="R964" s="4"/>
      <c r="W964" s="4"/>
      <c r="X964" s="4"/>
      <c r="Y964" s="4"/>
      <c r="Z964" s="3"/>
      <c r="AB964" s="4"/>
      <c r="AC964" s="4"/>
    </row>
    <row r="965" spans="5:29" ht="14.25" customHeight="1">
      <c r="E965" s="4"/>
      <c r="F965" s="4"/>
      <c r="J965" s="4"/>
      <c r="K965" s="5"/>
      <c r="N965" s="4"/>
      <c r="O965" s="5"/>
      <c r="P965" s="5"/>
      <c r="R965" s="4"/>
      <c r="W965" s="4"/>
      <c r="X965" s="4"/>
      <c r="Y965" s="4"/>
      <c r="Z965" s="3"/>
      <c r="AB965" s="4"/>
      <c r="AC965" s="4"/>
    </row>
    <row r="966" spans="5:29" ht="14.25" customHeight="1">
      <c r="E966" s="4"/>
      <c r="F966" s="4"/>
      <c r="J966" s="4"/>
      <c r="K966" s="5"/>
      <c r="N966" s="4"/>
      <c r="O966" s="5"/>
      <c r="P966" s="5"/>
      <c r="R966" s="4"/>
      <c r="W966" s="4"/>
      <c r="X966" s="4"/>
      <c r="Y966" s="4"/>
      <c r="Z966" s="3"/>
      <c r="AB966" s="4"/>
      <c r="AC966" s="4"/>
    </row>
    <row r="967" spans="5:29" ht="14.25" customHeight="1">
      <c r="E967" s="4"/>
      <c r="F967" s="4"/>
      <c r="J967" s="4"/>
      <c r="K967" s="5"/>
      <c r="N967" s="4"/>
      <c r="O967" s="5"/>
      <c r="P967" s="5"/>
      <c r="R967" s="4"/>
      <c r="W967" s="4"/>
      <c r="X967" s="4"/>
      <c r="Y967" s="4"/>
      <c r="Z967" s="3"/>
      <c r="AB967" s="4"/>
      <c r="AC967" s="4"/>
    </row>
    <row r="968" spans="5:29" ht="14.25" customHeight="1">
      <c r="E968" s="4"/>
      <c r="F968" s="4"/>
      <c r="J968" s="4"/>
      <c r="K968" s="5"/>
      <c r="N968" s="4"/>
      <c r="O968" s="5"/>
      <c r="P968" s="5"/>
      <c r="R968" s="4"/>
      <c r="W968" s="4"/>
      <c r="X968" s="4"/>
      <c r="Y968" s="4"/>
      <c r="Z968" s="3"/>
      <c r="AB968" s="4"/>
      <c r="AC968" s="4"/>
    </row>
    <row r="969" spans="5:29" ht="14.25" customHeight="1">
      <c r="E969" s="4"/>
      <c r="F969" s="4"/>
      <c r="J969" s="4"/>
      <c r="K969" s="5"/>
      <c r="N969" s="4"/>
      <c r="O969" s="5"/>
      <c r="P969" s="5"/>
      <c r="R969" s="4"/>
      <c r="W969" s="4"/>
      <c r="X969" s="4"/>
      <c r="Y969" s="4"/>
      <c r="Z969" s="3"/>
      <c r="AB969" s="4"/>
      <c r="AC969" s="4"/>
    </row>
    <row r="970" spans="5:29" ht="14.25" customHeight="1">
      <c r="E970" s="4"/>
      <c r="F970" s="4"/>
      <c r="J970" s="4"/>
      <c r="K970" s="5"/>
      <c r="N970" s="4"/>
      <c r="O970" s="5"/>
      <c r="P970" s="5"/>
      <c r="R970" s="4"/>
      <c r="W970" s="4"/>
      <c r="X970" s="4"/>
      <c r="Y970" s="4"/>
      <c r="Z970" s="3"/>
      <c r="AB970" s="4"/>
      <c r="AC970" s="4"/>
    </row>
    <row r="971" spans="5:29" ht="14.25" customHeight="1">
      <c r="E971" s="4"/>
      <c r="F971" s="4"/>
      <c r="J971" s="4"/>
      <c r="K971" s="5"/>
      <c r="N971" s="4"/>
      <c r="O971" s="5"/>
      <c r="P971" s="5"/>
      <c r="R971" s="4"/>
      <c r="W971" s="4"/>
      <c r="X971" s="4"/>
      <c r="Y971" s="4"/>
      <c r="Z971" s="3"/>
      <c r="AB971" s="4"/>
      <c r="AC971" s="4"/>
    </row>
    <row r="972" spans="5:29" ht="14.25" customHeight="1">
      <c r="E972" s="4"/>
      <c r="F972" s="4"/>
      <c r="J972" s="4"/>
      <c r="K972" s="5"/>
      <c r="N972" s="4"/>
      <c r="O972" s="5"/>
      <c r="P972" s="5"/>
      <c r="R972" s="4"/>
      <c r="W972" s="4"/>
      <c r="X972" s="4"/>
      <c r="Y972" s="4"/>
      <c r="Z972" s="3"/>
      <c r="AB972" s="4"/>
      <c r="AC972" s="4"/>
    </row>
    <row r="973" spans="5:29" ht="14.25" customHeight="1">
      <c r="E973" s="4"/>
      <c r="F973" s="4"/>
      <c r="J973" s="4"/>
      <c r="K973" s="5"/>
      <c r="N973" s="4"/>
      <c r="O973" s="5"/>
      <c r="P973" s="5"/>
      <c r="R973" s="4"/>
      <c r="W973" s="4"/>
      <c r="X973" s="4"/>
      <c r="Y973" s="4"/>
      <c r="Z973" s="3"/>
      <c r="AB973" s="4"/>
      <c r="AC973" s="4"/>
    </row>
    <row r="974" spans="5:29" ht="14.25" customHeight="1">
      <c r="E974" s="4"/>
      <c r="F974" s="4"/>
      <c r="J974" s="4"/>
      <c r="K974" s="5"/>
      <c r="N974" s="4"/>
      <c r="O974" s="5"/>
      <c r="P974" s="5"/>
      <c r="R974" s="4"/>
      <c r="W974" s="4"/>
      <c r="X974" s="4"/>
      <c r="Y974" s="4"/>
      <c r="Z974" s="3"/>
      <c r="AB974" s="4"/>
      <c r="AC974" s="4"/>
    </row>
    <row r="975" spans="5:29" ht="14.25" customHeight="1">
      <c r="E975" s="4"/>
      <c r="F975" s="4"/>
      <c r="J975" s="4"/>
      <c r="K975" s="5"/>
      <c r="N975" s="4"/>
      <c r="O975" s="5"/>
      <c r="P975" s="5"/>
      <c r="R975" s="4"/>
      <c r="W975" s="4"/>
      <c r="X975" s="4"/>
      <c r="Y975" s="4"/>
      <c r="Z975" s="3"/>
      <c r="AB975" s="4"/>
      <c r="AC975" s="4"/>
    </row>
    <row r="976" spans="5:29" ht="14.25" customHeight="1">
      <c r="E976" s="4"/>
      <c r="F976" s="4"/>
      <c r="J976" s="4"/>
      <c r="K976" s="5"/>
      <c r="N976" s="4"/>
      <c r="O976" s="5"/>
      <c r="P976" s="5"/>
      <c r="R976" s="4"/>
      <c r="W976" s="4"/>
      <c r="X976" s="4"/>
      <c r="Y976" s="4"/>
      <c r="Z976" s="3"/>
      <c r="AB976" s="4"/>
      <c r="AC976" s="4"/>
    </row>
    <row r="977" spans="5:29" ht="14.25" customHeight="1">
      <c r="E977" s="4"/>
      <c r="F977" s="4"/>
      <c r="J977" s="4"/>
      <c r="K977" s="5"/>
      <c r="N977" s="4"/>
      <c r="O977" s="5"/>
      <c r="P977" s="5"/>
      <c r="R977" s="4"/>
      <c r="W977" s="4"/>
      <c r="X977" s="4"/>
      <c r="Y977" s="4"/>
      <c r="Z977" s="3"/>
      <c r="AB977" s="4"/>
      <c r="AC977" s="4"/>
    </row>
    <row r="978" spans="5:29" ht="14.25" customHeight="1">
      <c r="E978" s="4"/>
      <c r="F978" s="4"/>
      <c r="J978" s="4"/>
      <c r="K978" s="5"/>
      <c r="N978" s="4"/>
      <c r="O978" s="5"/>
      <c r="P978" s="5"/>
      <c r="R978" s="4"/>
      <c r="W978" s="4"/>
      <c r="X978" s="4"/>
      <c r="Y978" s="4"/>
      <c r="Z978" s="3"/>
      <c r="AB978" s="4"/>
      <c r="AC978" s="4"/>
    </row>
    <row r="979" spans="5:29" ht="14.25" customHeight="1">
      <c r="E979" s="4"/>
      <c r="F979" s="4"/>
      <c r="J979" s="4"/>
      <c r="K979" s="5"/>
      <c r="N979" s="4"/>
      <c r="O979" s="5"/>
      <c r="P979" s="5"/>
      <c r="R979" s="4"/>
      <c r="W979" s="4"/>
      <c r="X979" s="4"/>
      <c r="Y979" s="4"/>
      <c r="Z979" s="3"/>
      <c r="AB979" s="4"/>
      <c r="AC979" s="4"/>
    </row>
    <row r="980" spans="5:29" ht="14.25" customHeight="1">
      <c r="E980" s="4"/>
      <c r="F980" s="4"/>
      <c r="J980" s="4"/>
      <c r="K980" s="5"/>
      <c r="N980" s="4"/>
      <c r="O980" s="5"/>
      <c r="P980" s="5"/>
      <c r="R980" s="4"/>
      <c r="W980" s="4"/>
      <c r="X980" s="4"/>
      <c r="Y980" s="4"/>
      <c r="Z980" s="3"/>
      <c r="AB980" s="4"/>
      <c r="AC980" s="4"/>
    </row>
    <row r="981" spans="5:29" ht="14.25" customHeight="1">
      <c r="E981" s="4"/>
      <c r="F981" s="4"/>
      <c r="J981" s="4"/>
      <c r="K981" s="5"/>
      <c r="N981" s="4"/>
      <c r="O981" s="5"/>
      <c r="P981" s="5"/>
      <c r="R981" s="4"/>
      <c r="W981" s="4"/>
      <c r="X981" s="4"/>
      <c r="Y981" s="4"/>
      <c r="Z981" s="3"/>
      <c r="AB981" s="4"/>
      <c r="AC981" s="4"/>
    </row>
    <row r="982" spans="5:29" ht="14.25" customHeight="1">
      <c r="E982" s="4"/>
      <c r="F982" s="4"/>
      <c r="J982" s="4"/>
      <c r="K982" s="5"/>
      <c r="N982" s="4"/>
      <c r="O982" s="5"/>
      <c r="P982" s="5"/>
      <c r="R982" s="4"/>
      <c r="W982" s="4"/>
      <c r="X982" s="4"/>
      <c r="Y982" s="4"/>
      <c r="Z982" s="3"/>
      <c r="AB982" s="4"/>
      <c r="AC982" s="4"/>
    </row>
    <row r="983" spans="5:29" ht="14.25" customHeight="1">
      <c r="E983" s="4"/>
      <c r="F983" s="4"/>
      <c r="J983" s="4"/>
      <c r="K983" s="5"/>
      <c r="N983" s="4"/>
      <c r="O983" s="5"/>
      <c r="P983" s="5"/>
      <c r="R983" s="4"/>
      <c r="W983" s="4"/>
      <c r="X983" s="4"/>
      <c r="Y983" s="4"/>
      <c r="Z983" s="3"/>
      <c r="AB983" s="4"/>
      <c r="AC983" s="4"/>
    </row>
    <row r="984" spans="5:29" ht="14.25" customHeight="1">
      <c r="E984" s="4"/>
      <c r="F984" s="4"/>
      <c r="J984" s="4"/>
      <c r="K984" s="5"/>
      <c r="N984" s="4"/>
      <c r="O984" s="5"/>
      <c r="P984" s="5"/>
      <c r="R984" s="4"/>
      <c r="W984" s="4"/>
      <c r="X984" s="4"/>
      <c r="Y984" s="4"/>
      <c r="Z984" s="3"/>
      <c r="AB984" s="4"/>
      <c r="AC984" s="4"/>
    </row>
    <row r="985" spans="5:29" ht="14.25" customHeight="1">
      <c r="E985" s="4"/>
      <c r="F985" s="4"/>
      <c r="J985" s="4"/>
      <c r="K985" s="5"/>
      <c r="N985" s="4"/>
      <c r="O985" s="5"/>
      <c r="P985" s="5"/>
      <c r="R985" s="4"/>
      <c r="W985" s="4"/>
      <c r="X985" s="4"/>
      <c r="Y985" s="4"/>
      <c r="Z985" s="3"/>
      <c r="AB985" s="4"/>
      <c r="AC985" s="4"/>
    </row>
    <row r="986" spans="5:29" ht="14.25" customHeight="1">
      <c r="E986" s="4"/>
      <c r="F986" s="4"/>
      <c r="J986" s="4"/>
      <c r="K986" s="5"/>
      <c r="N986" s="4"/>
      <c r="O986" s="5"/>
      <c r="P986" s="5"/>
      <c r="R986" s="4"/>
      <c r="W986" s="4"/>
      <c r="X986" s="4"/>
      <c r="Y986" s="4"/>
      <c r="Z986" s="3"/>
      <c r="AB986" s="4"/>
      <c r="AC986" s="4"/>
    </row>
    <row r="987" spans="5:29" ht="14.25" customHeight="1">
      <c r="E987" s="4"/>
      <c r="F987" s="4"/>
      <c r="J987" s="4"/>
      <c r="K987" s="5"/>
      <c r="N987" s="4"/>
      <c r="O987" s="5"/>
      <c r="P987" s="5"/>
      <c r="R987" s="4"/>
      <c r="W987" s="4"/>
      <c r="X987" s="4"/>
      <c r="Y987" s="4"/>
      <c r="Z987" s="3"/>
      <c r="AB987" s="4"/>
      <c r="AC987" s="4"/>
    </row>
    <row r="988" spans="5:29" ht="14.25" customHeight="1">
      <c r="E988" s="4"/>
      <c r="F988" s="4"/>
      <c r="J988" s="4"/>
      <c r="K988" s="5"/>
      <c r="N988" s="4"/>
      <c r="O988" s="5"/>
      <c r="P988" s="5"/>
      <c r="R988" s="4"/>
      <c r="W988" s="4"/>
      <c r="X988" s="4"/>
      <c r="Y988" s="4"/>
      <c r="Z988" s="3"/>
      <c r="AB988" s="4"/>
      <c r="AC988" s="4"/>
    </row>
    <row r="989" spans="5:29" ht="14.25" customHeight="1">
      <c r="E989" s="4"/>
      <c r="F989" s="4"/>
      <c r="J989" s="4"/>
      <c r="K989" s="5"/>
      <c r="N989" s="4"/>
      <c r="O989" s="5"/>
      <c r="P989" s="5"/>
      <c r="R989" s="4"/>
      <c r="W989" s="4"/>
      <c r="X989" s="4"/>
      <c r="Y989" s="4"/>
      <c r="Z989" s="3"/>
      <c r="AB989" s="4"/>
      <c r="AC989" s="4"/>
    </row>
    <row r="990" spans="5:29" ht="14.25" customHeight="1">
      <c r="E990" s="4"/>
      <c r="F990" s="4"/>
      <c r="J990" s="4"/>
      <c r="K990" s="5"/>
      <c r="N990" s="4"/>
      <c r="O990" s="5"/>
      <c r="P990" s="5"/>
      <c r="R990" s="4"/>
      <c r="W990" s="4"/>
      <c r="X990" s="4"/>
      <c r="Y990" s="4"/>
      <c r="Z990" s="3"/>
      <c r="AB990" s="4"/>
      <c r="AC990" s="4"/>
    </row>
    <row r="991" spans="5:29" ht="14.25" customHeight="1">
      <c r="E991" s="4"/>
      <c r="F991" s="4"/>
      <c r="J991" s="4"/>
      <c r="K991" s="5"/>
      <c r="N991" s="4"/>
      <c r="O991" s="5"/>
      <c r="P991" s="5"/>
      <c r="R991" s="4"/>
      <c r="W991" s="4"/>
      <c r="X991" s="4"/>
      <c r="Y991" s="4"/>
      <c r="Z991" s="3"/>
      <c r="AB991" s="4"/>
      <c r="AC991" s="4"/>
    </row>
    <row r="992" spans="5:29" ht="14.25" customHeight="1">
      <c r="E992" s="4"/>
      <c r="F992" s="4"/>
      <c r="J992" s="4"/>
      <c r="K992" s="5"/>
      <c r="N992" s="4"/>
      <c r="O992" s="5"/>
      <c r="P992" s="5"/>
      <c r="R992" s="4"/>
      <c r="W992" s="4"/>
      <c r="X992" s="4"/>
      <c r="Y992" s="4"/>
      <c r="Z992" s="3"/>
      <c r="AB992" s="4"/>
      <c r="AC992" s="4"/>
    </row>
    <row r="993" spans="5:29" ht="14.25" customHeight="1">
      <c r="E993" s="4"/>
      <c r="F993" s="4"/>
      <c r="J993" s="4"/>
      <c r="K993" s="5"/>
      <c r="N993" s="4"/>
      <c r="O993" s="5"/>
      <c r="P993" s="5"/>
      <c r="R993" s="4"/>
      <c r="W993" s="4"/>
      <c r="X993" s="4"/>
      <c r="Y993" s="4"/>
      <c r="Z993" s="3"/>
      <c r="AB993" s="4"/>
      <c r="AC993" s="4"/>
    </row>
    <row r="994" spans="5:29" ht="14.25" customHeight="1">
      <c r="E994" s="4"/>
      <c r="F994" s="4"/>
      <c r="J994" s="4"/>
      <c r="K994" s="5"/>
      <c r="N994" s="4"/>
      <c r="O994" s="5"/>
      <c r="P994" s="5"/>
      <c r="R994" s="4"/>
      <c r="W994" s="4"/>
      <c r="X994" s="4"/>
      <c r="Y994" s="4"/>
      <c r="Z994" s="3"/>
      <c r="AB994" s="4"/>
      <c r="AC994" s="4"/>
    </row>
    <row r="995" spans="5:29" ht="14.25" customHeight="1">
      <c r="E995" s="4"/>
      <c r="F995" s="4"/>
      <c r="J995" s="4"/>
      <c r="K995" s="5"/>
      <c r="N995" s="4"/>
      <c r="O995" s="5"/>
      <c r="P995" s="5"/>
      <c r="R995" s="4"/>
      <c r="W995" s="4"/>
      <c r="X995" s="4"/>
      <c r="Y995" s="4"/>
      <c r="Z995" s="3"/>
      <c r="AB995" s="4"/>
      <c r="AC995" s="4"/>
    </row>
    <row r="996" spans="5:29" ht="14.25" customHeight="1">
      <c r="E996" s="4"/>
      <c r="F996" s="4"/>
      <c r="J996" s="4"/>
      <c r="K996" s="5"/>
      <c r="N996" s="4"/>
      <c r="O996" s="5"/>
      <c r="P996" s="5"/>
      <c r="R996" s="4"/>
      <c r="W996" s="4"/>
      <c r="X996" s="4"/>
      <c r="Y996" s="4"/>
      <c r="Z996" s="3"/>
      <c r="AB996" s="4"/>
      <c r="AC996" s="4"/>
    </row>
    <row r="997" spans="5:29" ht="14.25" customHeight="1">
      <c r="E997" s="4"/>
      <c r="F997" s="4"/>
      <c r="J997" s="4"/>
      <c r="K997" s="5"/>
      <c r="N997" s="4"/>
      <c r="O997" s="5"/>
      <c r="P997" s="5"/>
      <c r="R997" s="4"/>
      <c r="W997" s="4"/>
      <c r="X997" s="4"/>
      <c r="Y997" s="4"/>
      <c r="Z997" s="3"/>
      <c r="AB997" s="4"/>
      <c r="AC997" s="4"/>
    </row>
    <row r="998" spans="5:29" ht="14.25" customHeight="1">
      <c r="E998" s="4"/>
      <c r="F998" s="4"/>
      <c r="J998" s="4"/>
      <c r="K998" s="5"/>
      <c r="N998" s="4"/>
      <c r="O998" s="5"/>
      <c r="P998" s="5"/>
      <c r="R998" s="4"/>
      <c r="W998" s="4"/>
      <c r="X998" s="4"/>
      <c r="Y998" s="4"/>
      <c r="Z998" s="3"/>
      <c r="AB998" s="4"/>
      <c r="AC998" s="4"/>
    </row>
    <row r="999" spans="5:29" ht="14.25" customHeight="1">
      <c r="E999" s="4"/>
      <c r="F999" s="4"/>
      <c r="J999" s="4"/>
      <c r="K999" s="5"/>
      <c r="N999" s="4"/>
      <c r="O999" s="5"/>
      <c r="P999" s="5"/>
      <c r="R999" s="4"/>
      <c r="W999" s="4"/>
      <c r="X999" s="4"/>
      <c r="Y999" s="4"/>
      <c r="Z999" s="3"/>
      <c r="AB999" s="4"/>
      <c r="AC999" s="4"/>
    </row>
    <row r="1000" spans="5:29" ht="14.25" customHeight="1">
      <c r="E1000" s="4"/>
      <c r="F1000" s="4"/>
      <c r="J1000" s="4"/>
      <c r="K1000" s="5"/>
      <c r="N1000" s="4"/>
      <c r="O1000" s="5"/>
      <c r="P1000" s="5"/>
      <c r="R1000" s="4"/>
      <c r="W1000" s="4"/>
      <c r="X1000" s="4"/>
      <c r="Y1000" s="4"/>
      <c r="Z1000" s="3"/>
      <c r="AB1000" s="4"/>
      <c r="AC1000" s="4"/>
    </row>
  </sheetData>
  <autoFilter ref="A7:AC217"/>
  <conditionalFormatting sqref="E2:E5 E7:E1000">
    <cfRule type="cellIs" dxfId="17" priority="1" operator="equal">
      <formula>"APPROVED"</formula>
    </cfRule>
  </conditionalFormatting>
  <conditionalFormatting sqref="E7:F1000 J2:K2 J4:K5 J7:K7 J8:J217 J218:K1000 K3">
    <cfRule type="containsText" dxfId="16" priority="2" operator="containsText" text="FALSE">
      <formula>NOT(ISERROR(SEARCH(("FALSE"),(E7))))</formula>
    </cfRule>
  </conditionalFormatting>
  <conditionalFormatting sqref="E2:E5">
    <cfRule type="containsText" dxfId="15" priority="3" operator="containsText" text="FALSE">
      <formula>NOT(ISERROR(SEARCH(("FALSE"),(E2))))</formula>
    </cfRule>
  </conditionalFormatting>
  <conditionalFormatting sqref="F4:F5">
    <cfRule type="containsText" dxfId="14" priority="4" operator="containsText" text="FALSE">
      <formula>NOT(ISERROR(SEARCH(("FALSE"),(F4))))</formula>
    </cfRule>
  </conditionalFormatting>
  <conditionalFormatting sqref="E6:F6">
    <cfRule type="containsText" dxfId="13" priority="5" operator="containsText" text="FALSE">
      <formula>NOT(ISERROR(SEARCH(("FALSE"),(E6))))</formula>
    </cfRule>
  </conditionalFormatting>
  <conditionalFormatting sqref="J6:K6">
    <cfRule type="containsText" dxfId="12" priority="6" operator="containsText" text="FALSE">
      <formula>NOT(ISERROR(SEARCH(("FALSE"),(J6))))</formula>
    </cfRule>
  </conditionalFormatting>
  <conditionalFormatting sqref="Z6:AA6">
    <cfRule type="containsText" dxfId="11" priority="7" operator="containsText" text="FALSE">
      <formula>NOT(ISERROR(SEARCH(("FALSE"),(Z6))))</formula>
    </cfRule>
  </conditionalFormatting>
  <conditionalFormatting sqref="I7">
    <cfRule type="containsText" dxfId="10" priority="8" operator="containsText" text="FALSE">
      <formula>NOT(ISERROR(SEARCH(("FALSE"),(I7))))</formula>
    </cfRule>
  </conditionalFormatting>
  <conditionalFormatting sqref="Z7:AA7">
    <cfRule type="cellIs" dxfId="9" priority="9" operator="equal">
      <formula>"FALSE"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workbookViewId="0"/>
  </sheetViews>
  <sheetFormatPr defaultColWidth="14.44140625" defaultRowHeight="15" customHeight="1"/>
  <cols>
    <col min="1" max="1" width="16.44140625" customWidth="1"/>
    <col min="2" max="2" width="13.109375" customWidth="1"/>
    <col min="3" max="3" width="46.109375" customWidth="1"/>
    <col min="4" max="5" width="19.6640625" customWidth="1"/>
    <col min="6" max="6" width="12" customWidth="1"/>
    <col min="7" max="7" width="14.33203125" customWidth="1"/>
    <col min="8" max="8" width="19.6640625" customWidth="1"/>
    <col min="9" max="9" width="25.33203125" customWidth="1"/>
    <col min="10" max="10" width="28.44140625" customWidth="1"/>
    <col min="11" max="12" width="15.33203125" customWidth="1"/>
    <col min="13" max="13" width="13.109375" customWidth="1"/>
    <col min="14" max="14" width="42.6640625" customWidth="1"/>
    <col min="15" max="15" width="23" customWidth="1"/>
    <col min="16" max="16" width="18.5546875" customWidth="1"/>
    <col min="17" max="17" width="49.44140625" customWidth="1"/>
    <col min="18" max="18" width="23" customWidth="1"/>
    <col min="19" max="19" width="8.6640625" customWidth="1"/>
    <col min="20" max="20" width="24.109375" customWidth="1"/>
    <col min="21" max="23" width="32.88671875" customWidth="1"/>
    <col min="24" max="24" width="21.88671875" customWidth="1"/>
    <col min="25" max="25" width="68.109375" customWidth="1"/>
    <col min="26" max="26" width="52.6640625" customWidth="1"/>
    <col min="27" max="27" width="186.88671875" customWidth="1"/>
    <col min="28" max="44" width="8.6640625" customWidth="1"/>
  </cols>
  <sheetData>
    <row r="1" spans="1:44" ht="14.25" customHeight="1">
      <c r="A1" s="1" t="s">
        <v>0</v>
      </c>
      <c r="B1" s="1" t="s">
        <v>819</v>
      </c>
      <c r="C1" s="1" t="s">
        <v>1</v>
      </c>
      <c r="D1" s="1" t="s">
        <v>820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821</v>
      </c>
      <c r="J1" s="1" t="s">
        <v>822</v>
      </c>
      <c r="K1" s="1" t="s">
        <v>7</v>
      </c>
      <c r="L1" s="1" t="s">
        <v>8</v>
      </c>
      <c r="M1" s="1" t="s">
        <v>9</v>
      </c>
      <c r="N1" s="1" t="s">
        <v>823</v>
      </c>
      <c r="O1" s="1" t="s">
        <v>824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825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826</v>
      </c>
      <c r="AM1" s="1" t="s">
        <v>827</v>
      </c>
      <c r="AN1" s="1" t="s">
        <v>828</v>
      </c>
      <c r="AO1" s="1" t="s">
        <v>829</v>
      </c>
      <c r="AP1" s="1" t="s">
        <v>34</v>
      </c>
      <c r="AQ1" s="1" t="s">
        <v>35</v>
      </c>
      <c r="AR1" s="1" t="s">
        <v>830</v>
      </c>
    </row>
    <row r="2" spans="1:44" ht="14.25" customHeight="1">
      <c r="A2" s="1" t="s">
        <v>38</v>
      </c>
      <c r="B2" s="1" t="s">
        <v>61</v>
      </c>
      <c r="C2" s="1" t="s">
        <v>39</v>
      </c>
      <c r="D2" s="1" t="s">
        <v>831</v>
      </c>
      <c r="E2" s="1" t="s">
        <v>41</v>
      </c>
      <c r="F2" s="1" t="s">
        <v>42</v>
      </c>
      <c r="G2" s="1" t="s">
        <v>55</v>
      </c>
      <c r="H2" s="1" t="s">
        <v>831</v>
      </c>
      <c r="I2" s="1" t="s">
        <v>832</v>
      </c>
      <c r="J2" s="1" t="s">
        <v>833</v>
      </c>
      <c r="K2" s="1" t="s">
        <v>44</v>
      </c>
      <c r="L2" s="1" t="s">
        <v>44</v>
      </c>
      <c r="M2" s="1" t="s">
        <v>45</v>
      </c>
      <c r="N2" s="1" t="s">
        <v>834</v>
      </c>
      <c r="O2" s="1" t="s">
        <v>834</v>
      </c>
      <c r="P2" s="1" t="s">
        <v>45</v>
      </c>
      <c r="Q2" s="1" t="s">
        <v>46</v>
      </c>
      <c r="R2" s="1" t="s">
        <v>47</v>
      </c>
      <c r="S2" s="1" t="s">
        <v>64</v>
      </c>
      <c r="T2" s="1" t="s">
        <v>835</v>
      </c>
      <c r="U2" s="1" t="s">
        <v>836</v>
      </c>
      <c r="V2" s="1" t="s">
        <v>837</v>
      </c>
      <c r="W2" s="1" t="s">
        <v>838</v>
      </c>
      <c r="X2" s="1" t="s">
        <v>839</v>
      </c>
      <c r="Y2" s="1" t="s">
        <v>840</v>
      </c>
      <c r="Z2" s="1" t="s">
        <v>55</v>
      </c>
      <c r="AA2" s="1" t="s">
        <v>841</v>
      </c>
      <c r="AB2" s="1" t="s">
        <v>49</v>
      </c>
      <c r="AC2" s="1" t="s">
        <v>57</v>
      </c>
      <c r="AD2" s="1" t="s">
        <v>49</v>
      </c>
      <c r="AE2" s="1" t="s">
        <v>55</v>
      </c>
      <c r="AF2" s="1" t="s">
        <v>55</v>
      </c>
      <c r="AG2" s="1" t="s">
        <v>59</v>
      </c>
      <c r="AH2" s="1" t="s">
        <v>60</v>
      </c>
      <c r="AI2" s="1" t="s">
        <v>60</v>
      </c>
      <c r="AJ2" s="1" t="s">
        <v>49</v>
      </c>
      <c r="AK2" s="1" t="s">
        <v>55</v>
      </c>
      <c r="AL2" s="1" t="s">
        <v>55</v>
      </c>
      <c r="AM2" s="1" t="s">
        <v>55</v>
      </c>
      <c r="AN2" s="1" t="s">
        <v>55</v>
      </c>
      <c r="AO2" s="1" t="s">
        <v>55</v>
      </c>
      <c r="AP2" s="1" t="s">
        <v>55</v>
      </c>
      <c r="AQ2" s="1" t="s">
        <v>55</v>
      </c>
      <c r="AR2" s="1" t="s">
        <v>64</v>
      </c>
    </row>
    <row r="3" spans="1:44" ht="14.25" customHeight="1">
      <c r="A3" s="1" t="s">
        <v>67</v>
      </c>
      <c r="B3" s="1" t="s">
        <v>61</v>
      </c>
      <c r="C3" s="1" t="s">
        <v>39</v>
      </c>
      <c r="D3" s="1" t="s">
        <v>831</v>
      </c>
      <c r="E3" s="1" t="s">
        <v>41</v>
      </c>
      <c r="F3" s="1" t="s">
        <v>42</v>
      </c>
      <c r="G3" s="1" t="s">
        <v>55</v>
      </c>
      <c r="H3" s="1" t="s">
        <v>831</v>
      </c>
      <c r="I3" s="1" t="s">
        <v>832</v>
      </c>
      <c r="J3" s="1" t="s">
        <v>833</v>
      </c>
      <c r="K3" s="1" t="s">
        <v>44</v>
      </c>
      <c r="L3" s="1" t="s">
        <v>44</v>
      </c>
      <c r="M3" s="1" t="s">
        <v>45</v>
      </c>
      <c r="N3" s="1" t="s">
        <v>834</v>
      </c>
      <c r="O3" s="1" t="s">
        <v>834</v>
      </c>
      <c r="P3" s="1" t="s">
        <v>44</v>
      </c>
      <c r="Q3" s="1" t="s">
        <v>68</v>
      </c>
      <c r="R3" s="1" t="s">
        <v>69</v>
      </c>
      <c r="S3" s="1" t="s">
        <v>64</v>
      </c>
      <c r="T3" s="1" t="s">
        <v>835</v>
      </c>
      <c r="U3" s="1" t="s">
        <v>836</v>
      </c>
      <c r="V3" s="1" t="s">
        <v>837</v>
      </c>
      <c r="W3" s="1" t="s">
        <v>838</v>
      </c>
      <c r="X3" s="1" t="s">
        <v>839</v>
      </c>
      <c r="Y3" s="1" t="s">
        <v>840</v>
      </c>
      <c r="Z3" s="1" t="s">
        <v>55</v>
      </c>
      <c r="AA3" s="1" t="s">
        <v>842</v>
      </c>
      <c r="AB3" s="1" t="s">
        <v>49</v>
      </c>
      <c r="AC3" s="1" t="s">
        <v>71</v>
      </c>
      <c r="AD3" s="1" t="s">
        <v>49</v>
      </c>
      <c r="AE3" s="1" t="s">
        <v>843</v>
      </c>
      <c r="AF3" s="1" t="s">
        <v>55</v>
      </c>
      <c r="AG3" s="1" t="s">
        <v>59</v>
      </c>
      <c r="AH3" s="1" t="s">
        <v>60</v>
      </c>
      <c r="AI3" s="1" t="s">
        <v>60</v>
      </c>
      <c r="AJ3" s="1" t="s">
        <v>49</v>
      </c>
      <c r="AK3" s="1" t="s">
        <v>55</v>
      </c>
      <c r="AL3" s="1" t="s">
        <v>55</v>
      </c>
      <c r="AM3" s="1" t="s">
        <v>55</v>
      </c>
      <c r="AN3" s="1" t="s">
        <v>55</v>
      </c>
      <c r="AO3" s="1" t="s">
        <v>55</v>
      </c>
      <c r="AP3" s="1" t="s">
        <v>55</v>
      </c>
      <c r="AQ3" s="1" t="s">
        <v>55</v>
      </c>
      <c r="AR3" s="1" t="s">
        <v>64</v>
      </c>
    </row>
    <row r="4" spans="1:44" ht="14.25" customHeight="1">
      <c r="A4" s="1" t="s">
        <v>72</v>
      </c>
      <c r="B4" s="1" t="s">
        <v>61</v>
      </c>
      <c r="C4" s="1" t="s">
        <v>73</v>
      </c>
      <c r="D4" s="1" t="s">
        <v>831</v>
      </c>
      <c r="E4" s="1" t="s">
        <v>41</v>
      </c>
      <c r="F4" s="1" t="s">
        <v>74</v>
      </c>
      <c r="G4" s="1" t="s">
        <v>55</v>
      </c>
      <c r="H4" s="1" t="s">
        <v>831</v>
      </c>
      <c r="I4" s="1" t="s">
        <v>844</v>
      </c>
      <c r="J4" s="1" t="s">
        <v>833</v>
      </c>
      <c r="K4" s="1" t="s">
        <v>44</v>
      </c>
      <c r="L4" s="1" t="s">
        <v>44</v>
      </c>
      <c r="M4" s="1" t="s">
        <v>45</v>
      </c>
      <c r="N4" s="1" t="s">
        <v>834</v>
      </c>
      <c r="O4" s="1" t="s">
        <v>834</v>
      </c>
      <c r="P4" s="1" t="s">
        <v>45</v>
      </c>
      <c r="Q4" s="1" t="s">
        <v>75</v>
      </c>
      <c r="R4" s="1" t="s">
        <v>47</v>
      </c>
      <c r="S4" s="1" t="s">
        <v>64</v>
      </c>
      <c r="T4" s="1" t="s">
        <v>835</v>
      </c>
      <c r="U4" s="1" t="s">
        <v>836</v>
      </c>
      <c r="V4" s="1" t="s">
        <v>837</v>
      </c>
      <c r="W4" s="1" t="s">
        <v>838</v>
      </c>
      <c r="X4" s="1" t="s">
        <v>845</v>
      </c>
      <c r="Y4" s="1" t="s">
        <v>840</v>
      </c>
      <c r="Z4" s="1" t="s">
        <v>55</v>
      </c>
      <c r="AA4" s="1" t="s">
        <v>846</v>
      </c>
      <c r="AB4" s="1" t="s">
        <v>49</v>
      </c>
      <c r="AC4" s="1" t="s">
        <v>71</v>
      </c>
      <c r="AD4" s="1" t="s">
        <v>49</v>
      </c>
      <c r="AE4" s="1" t="s">
        <v>843</v>
      </c>
      <c r="AF4" s="1" t="s">
        <v>55</v>
      </c>
      <c r="AG4" s="1" t="s">
        <v>59</v>
      </c>
      <c r="AH4" s="1" t="s">
        <v>60</v>
      </c>
      <c r="AI4" s="1" t="s">
        <v>60</v>
      </c>
      <c r="AJ4" s="1" t="s">
        <v>49</v>
      </c>
      <c r="AK4" s="1" t="s">
        <v>55</v>
      </c>
      <c r="AL4" s="1" t="s">
        <v>55</v>
      </c>
      <c r="AM4" s="1" t="s">
        <v>55</v>
      </c>
      <c r="AN4" s="1" t="s">
        <v>55</v>
      </c>
      <c r="AO4" s="1" t="s">
        <v>55</v>
      </c>
      <c r="AP4" s="1" t="s">
        <v>55</v>
      </c>
      <c r="AQ4" s="1" t="s">
        <v>55</v>
      </c>
      <c r="AR4" s="1" t="s">
        <v>64</v>
      </c>
    </row>
    <row r="5" spans="1:44" ht="14.25" customHeight="1">
      <c r="A5" s="1" t="s">
        <v>78</v>
      </c>
      <c r="B5" s="1" t="s">
        <v>61</v>
      </c>
      <c r="C5" s="1" t="s">
        <v>73</v>
      </c>
      <c r="D5" s="1" t="s">
        <v>831</v>
      </c>
      <c r="E5" s="1" t="s">
        <v>41</v>
      </c>
      <c r="F5" s="1" t="s">
        <v>74</v>
      </c>
      <c r="G5" s="1" t="s">
        <v>55</v>
      </c>
      <c r="H5" s="1" t="s">
        <v>831</v>
      </c>
      <c r="I5" s="1" t="s">
        <v>844</v>
      </c>
      <c r="J5" s="1" t="s">
        <v>833</v>
      </c>
      <c r="K5" s="1" t="s">
        <v>44</v>
      </c>
      <c r="L5" s="1" t="s">
        <v>44</v>
      </c>
      <c r="M5" s="1" t="s">
        <v>45</v>
      </c>
      <c r="N5" s="1" t="s">
        <v>834</v>
      </c>
      <c r="O5" s="1" t="s">
        <v>834</v>
      </c>
      <c r="P5" s="1" t="s">
        <v>44</v>
      </c>
      <c r="Q5" s="1" t="s">
        <v>79</v>
      </c>
      <c r="R5" s="1" t="s">
        <v>69</v>
      </c>
      <c r="S5" s="1" t="s">
        <v>64</v>
      </c>
      <c r="T5" s="1" t="s">
        <v>835</v>
      </c>
      <c r="U5" s="1" t="s">
        <v>836</v>
      </c>
      <c r="V5" s="1" t="s">
        <v>837</v>
      </c>
      <c r="W5" s="1" t="s">
        <v>838</v>
      </c>
      <c r="X5" s="1" t="s">
        <v>845</v>
      </c>
      <c r="Y5" s="1" t="s">
        <v>840</v>
      </c>
      <c r="Z5" s="1" t="s">
        <v>55</v>
      </c>
      <c r="AA5" s="1" t="s">
        <v>847</v>
      </c>
      <c r="AB5" s="1" t="s">
        <v>49</v>
      </c>
      <c r="AC5" s="1" t="s">
        <v>81</v>
      </c>
      <c r="AD5" s="1" t="s">
        <v>49</v>
      </c>
      <c r="AE5" s="1" t="s">
        <v>843</v>
      </c>
      <c r="AF5" s="1" t="s">
        <v>55</v>
      </c>
      <c r="AG5" s="1" t="s">
        <v>59</v>
      </c>
      <c r="AH5" s="1" t="s">
        <v>60</v>
      </c>
      <c r="AI5" s="1" t="s">
        <v>60</v>
      </c>
      <c r="AJ5" s="1" t="s">
        <v>49</v>
      </c>
      <c r="AK5" s="1" t="s">
        <v>55</v>
      </c>
      <c r="AL5" s="1" t="s">
        <v>55</v>
      </c>
      <c r="AM5" s="1" t="s">
        <v>55</v>
      </c>
      <c r="AN5" s="1" t="s">
        <v>55</v>
      </c>
      <c r="AO5" s="1" t="s">
        <v>55</v>
      </c>
      <c r="AP5" s="1" t="s">
        <v>55</v>
      </c>
      <c r="AQ5" s="1" t="s">
        <v>55</v>
      </c>
      <c r="AR5" s="1" t="s">
        <v>64</v>
      </c>
    </row>
    <row r="6" spans="1:44" ht="14.25" customHeight="1">
      <c r="A6" s="1" t="s">
        <v>82</v>
      </c>
      <c r="B6" s="1" t="s">
        <v>61</v>
      </c>
      <c r="C6" s="1" t="s">
        <v>83</v>
      </c>
      <c r="D6" s="1" t="s">
        <v>831</v>
      </c>
      <c r="E6" s="1" t="s">
        <v>41</v>
      </c>
      <c r="F6" s="1" t="s">
        <v>84</v>
      </c>
      <c r="G6" s="1" t="s">
        <v>55</v>
      </c>
      <c r="H6" s="1" t="s">
        <v>831</v>
      </c>
      <c r="I6" s="1" t="s">
        <v>844</v>
      </c>
      <c r="J6" s="1" t="s">
        <v>833</v>
      </c>
      <c r="K6" s="1" t="s">
        <v>44</v>
      </c>
      <c r="L6" s="1" t="s">
        <v>44</v>
      </c>
      <c r="M6" s="1" t="s">
        <v>45</v>
      </c>
      <c r="N6" s="1" t="s">
        <v>834</v>
      </c>
      <c r="O6" s="1" t="s">
        <v>834</v>
      </c>
      <c r="P6" s="1" t="s">
        <v>45</v>
      </c>
      <c r="Q6" s="1" t="s">
        <v>85</v>
      </c>
      <c r="R6" s="1" t="s">
        <v>47</v>
      </c>
      <c r="S6" s="1" t="s">
        <v>64</v>
      </c>
      <c r="T6" s="1" t="s">
        <v>835</v>
      </c>
      <c r="U6" s="1" t="s">
        <v>836</v>
      </c>
      <c r="V6" s="1" t="s">
        <v>837</v>
      </c>
      <c r="W6" s="1" t="s">
        <v>838</v>
      </c>
      <c r="X6" s="1" t="s">
        <v>845</v>
      </c>
      <c r="Y6" s="1" t="s">
        <v>840</v>
      </c>
      <c r="Z6" s="1" t="s">
        <v>55</v>
      </c>
      <c r="AA6" s="1" t="s">
        <v>848</v>
      </c>
      <c r="AB6" s="1" t="s">
        <v>49</v>
      </c>
      <c r="AC6" s="1" t="s">
        <v>57</v>
      </c>
      <c r="AD6" s="1" t="s">
        <v>49</v>
      </c>
      <c r="AE6" s="1" t="s">
        <v>843</v>
      </c>
      <c r="AF6" s="1" t="s">
        <v>55</v>
      </c>
      <c r="AG6" s="1" t="s">
        <v>59</v>
      </c>
      <c r="AH6" s="1" t="s">
        <v>60</v>
      </c>
      <c r="AI6" s="1" t="s">
        <v>60</v>
      </c>
      <c r="AJ6" s="1" t="s">
        <v>49</v>
      </c>
      <c r="AK6" s="1" t="s">
        <v>55</v>
      </c>
      <c r="AL6" s="1" t="s">
        <v>55</v>
      </c>
      <c r="AM6" s="1" t="s">
        <v>55</v>
      </c>
      <c r="AN6" s="1" t="s">
        <v>55</v>
      </c>
      <c r="AO6" s="1" t="s">
        <v>55</v>
      </c>
      <c r="AP6" s="1" t="s">
        <v>55</v>
      </c>
      <c r="AQ6" s="1" t="s">
        <v>55</v>
      </c>
      <c r="AR6" s="1" t="s">
        <v>64</v>
      </c>
    </row>
    <row r="7" spans="1:44" ht="14.25" customHeight="1">
      <c r="A7" s="1" t="s">
        <v>87</v>
      </c>
      <c r="B7" s="1" t="s">
        <v>61</v>
      </c>
      <c r="C7" s="1" t="s">
        <v>83</v>
      </c>
      <c r="D7" s="1" t="s">
        <v>831</v>
      </c>
      <c r="E7" s="1" t="s">
        <v>41</v>
      </c>
      <c r="F7" s="1" t="s">
        <v>84</v>
      </c>
      <c r="G7" s="1" t="s">
        <v>55</v>
      </c>
      <c r="H7" s="1" t="s">
        <v>831</v>
      </c>
      <c r="I7" s="1" t="s">
        <v>844</v>
      </c>
      <c r="J7" s="1" t="s">
        <v>833</v>
      </c>
      <c r="K7" s="1" t="s">
        <v>44</v>
      </c>
      <c r="L7" s="1" t="s">
        <v>44</v>
      </c>
      <c r="M7" s="1" t="s">
        <v>45</v>
      </c>
      <c r="N7" s="1" t="s">
        <v>834</v>
      </c>
      <c r="O7" s="1" t="s">
        <v>834</v>
      </c>
      <c r="P7" s="1" t="s">
        <v>44</v>
      </c>
      <c r="Q7" s="1" t="s">
        <v>88</v>
      </c>
      <c r="R7" s="1" t="s">
        <v>89</v>
      </c>
      <c r="S7" s="1" t="s">
        <v>64</v>
      </c>
      <c r="T7" s="1" t="s">
        <v>835</v>
      </c>
      <c r="U7" s="1" t="s">
        <v>836</v>
      </c>
      <c r="V7" s="1" t="s">
        <v>837</v>
      </c>
      <c r="W7" s="1" t="s">
        <v>838</v>
      </c>
      <c r="X7" s="1" t="s">
        <v>845</v>
      </c>
      <c r="Y7" s="1" t="s">
        <v>840</v>
      </c>
      <c r="Z7" s="1" t="s">
        <v>55</v>
      </c>
      <c r="AA7" s="1" t="s">
        <v>849</v>
      </c>
      <c r="AB7" s="1" t="s">
        <v>49</v>
      </c>
      <c r="AC7" s="1" t="s">
        <v>71</v>
      </c>
      <c r="AD7" s="1" t="s">
        <v>49</v>
      </c>
      <c r="AE7" s="1" t="s">
        <v>843</v>
      </c>
      <c r="AF7" s="1" t="s">
        <v>55</v>
      </c>
      <c r="AG7" s="1" t="s">
        <v>59</v>
      </c>
      <c r="AH7" s="1" t="s">
        <v>60</v>
      </c>
      <c r="AI7" s="1" t="s">
        <v>60</v>
      </c>
      <c r="AJ7" s="1" t="s">
        <v>49</v>
      </c>
      <c r="AK7" s="1" t="s">
        <v>55</v>
      </c>
      <c r="AL7" s="1" t="s">
        <v>55</v>
      </c>
      <c r="AM7" s="1" t="s">
        <v>55</v>
      </c>
      <c r="AN7" s="1" t="s">
        <v>55</v>
      </c>
      <c r="AO7" s="1" t="s">
        <v>55</v>
      </c>
      <c r="AP7" s="1" t="s">
        <v>55</v>
      </c>
      <c r="AQ7" s="1" t="s">
        <v>55</v>
      </c>
      <c r="AR7" s="1" t="s">
        <v>64</v>
      </c>
    </row>
    <row r="8" spans="1:44" ht="14.25" customHeight="1">
      <c r="A8" s="1" t="s">
        <v>91</v>
      </c>
      <c r="B8" s="1" t="s">
        <v>61</v>
      </c>
      <c r="C8" s="1" t="s">
        <v>92</v>
      </c>
      <c r="D8" s="1" t="s">
        <v>831</v>
      </c>
      <c r="E8" s="1" t="s">
        <v>41</v>
      </c>
      <c r="F8" s="1" t="s">
        <v>93</v>
      </c>
      <c r="G8" s="1" t="s">
        <v>55</v>
      </c>
      <c r="H8" s="1" t="s">
        <v>831</v>
      </c>
      <c r="I8" s="1" t="s">
        <v>832</v>
      </c>
      <c r="J8" s="1" t="s">
        <v>833</v>
      </c>
      <c r="K8" s="1" t="s">
        <v>44</v>
      </c>
      <c r="L8" s="1" t="s">
        <v>44</v>
      </c>
      <c r="M8" s="1" t="s">
        <v>45</v>
      </c>
      <c r="N8" s="1" t="s">
        <v>850</v>
      </c>
      <c r="O8" s="1" t="s">
        <v>834</v>
      </c>
      <c r="P8" s="1" t="s">
        <v>45</v>
      </c>
      <c r="Q8" s="1" t="s">
        <v>94</v>
      </c>
      <c r="R8" s="1" t="s">
        <v>95</v>
      </c>
      <c r="S8" s="1" t="s">
        <v>64</v>
      </c>
      <c r="T8" s="1" t="s">
        <v>835</v>
      </c>
      <c r="U8" s="1" t="s">
        <v>836</v>
      </c>
      <c r="V8" s="1" t="s">
        <v>837</v>
      </c>
      <c r="W8" s="1" t="s">
        <v>838</v>
      </c>
      <c r="X8" s="1" t="s">
        <v>851</v>
      </c>
      <c r="Y8" s="1" t="s">
        <v>852</v>
      </c>
      <c r="Z8" s="1" t="s">
        <v>55</v>
      </c>
      <c r="AA8" s="1" t="s">
        <v>853</v>
      </c>
      <c r="AB8" s="1" t="s">
        <v>49</v>
      </c>
      <c r="AC8" s="1" t="s">
        <v>81</v>
      </c>
      <c r="AD8" s="1" t="s">
        <v>49</v>
      </c>
      <c r="AE8" s="1" t="s">
        <v>843</v>
      </c>
      <c r="AF8" s="1" t="s">
        <v>55</v>
      </c>
      <c r="AG8" s="1" t="s">
        <v>59</v>
      </c>
      <c r="AH8" s="1" t="s">
        <v>60</v>
      </c>
      <c r="AI8" s="1" t="s">
        <v>60</v>
      </c>
      <c r="AJ8" s="1" t="s">
        <v>49</v>
      </c>
      <c r="AK8" s="1" t="s">
        <v>55</v>
      </c>
      <c r="AL8" s="1" t="s">
        <v>55</v>
      </c>
      <c r="AM8" s="1" t="s">
        <v>55</v>
      </c>
      <c r="AN8" s="1" t="s">
        <v>55</v>
      </c>
      <c r="AO8" s="1" t="s">
        <v>55</v>
      </c>
      <c r="AP8" s="1" t="s">
        <v>55</v>
      </c>
      <c r="AQ8" s="1" t="s">
        <v>55</v>
      </c>
      <c r="AR8" s="1" t="s">
        <v>64</v>
      </c>
    </row>
    <row r="9" spans="1:44" ht="14.25" customHeight="1">
      <c r="A9" s="1" t="s">
        <v>854</v>
      </c>
      <c r="B9" s="1" t="s">
        <v>61</v>
      </c>
      <c r="C9" s="1" t="s">
        <v>855</v>
      </c>
      <c r="D9" s="1" t="s">
        <v>831</v>
      </c>
      <c r="E9" s="1" t="s">
        <v>41</v>
      </c>
      <c r="F9" s="1" t="s">
        <v>856</v>
      </c>
      <c r="G9" s="1" t="s">
        <v>55</v>
      </c>
      <c r="H9" s="1" t="s">
        <v>831</v>
      </c>
      <c r="I9" s="1" t="s">
        <v>857</v>
      </c>
      <c r="J9" s="1" t="s">
        <v>833</v>
      </c>
      <c r="K9" s="1" t="s">
        <v>44</v>
      </c>
      <c r="L9" s="1" t="s">
        <v>44</v>
      </c>
      <c r="M9" s="1" t="s">
        <v>45</v>
      </c>
      <c r="N9" s="1" t="s">
        <v>834</v>
      </c>
      <c r="O9" s="1" t="s">
        <v>834</v>
      </c>
      <c r="P9" s="1" t="s">
        <v>45</v>
      </c>
      <c r="Q9" s="1" t="s">
        <v>858</v>
      </c>
      <c r="R9" s="1" t="s">
        <v>47</v>
      </c>
      <c r="S9" s="1" t="s">
        <v>64</v>
      </c>
      <c r="T9" s="1" t="s">
        <v>835</v>
      </c>
      <c r="U9" s="1" t="s">
        <v>836</v>
      </c>
      <c r="V9" s="1" t="s">
        <v>837</v>
      </c>
      <c r="W9" s="1" t="s">
        <v>838</v>
      </c>
      <c r="X9" s="1" t="s">
        <v>859</v>
      </c>
      <c r="Y9" s="1" t="s">
        <v>852</v>
      </c>
      <c r="Z9" s="1" t="s">
        <v>55</v>
      </c>
      <c r="AA9" s="1" t="s">
        <v>64</v>
      </c>
      <c r="AB9" s="1" t="s">
        <v>49</v>
      </c>
      <c r="AC9" s="1" t="s">
        <v>65</v>
      </c>
      <c r="AD9" s="1" t="s">
        <v>66</v>
      </c>
      <c r="AE9" s="1" t="s">
        <v>55</v>
      </c>
      <c r="AF9" s="1" t="s">
        <v>55</v>
      </c>
      <c r="AG9" s="1" t="s">
        <v>59</v>
      </c>
      <c r="AH9" s="1" t="s">
        <v>60</v>
      </c>
      <c r="AI9" s="1" t="s">
        <v>60</v>
      </c>
      <c r="AJ9" s="1" t="s">
        <v>49</v>
      </c>
      <c r="AK9" s="1" t="s">
        <v>55</v>
      </c>
      <c r="AL9" s="1" t="s">
        <v>55</v>
      </c>
      <c r="AM9" s="1" t="s">
        <v>55</v>
      </c>
      <c r="AN9" s="1" t="s">
        <v>55</v>
      </c>
      <c r="AO9" s="1" t="s">
        <v>55</v>
      </c>
      <c r="AP9" s="1" t="s">
        <v>55</v>
      </c>
      <c r="AQ9" s="1" t="s">
        <v>55</v>
      </c>
      <c r="AR9" s="1" t="s">
        <v>64</v>
      </c>
    </row>
    <row r="10" spans="1:44" ht="14.25" customHeight="1">
      <c r="A10" s="1" t="s">
        <v>98</v>
      </c>
      <c r="B10" s="1" t="s">
        <v>61</v>
      </c>
      <c r="C10" s="1" t="s">
        <v>99</v>
      </c>
      <c r="D10" s="1" t="s">
        <v>831</v>
      </c>
      <c r="E10" s="1" t="s">
        <v>41</v>
      </c>
      <c r="F10" s="1" t="s">
        <v>100</v>
      </c>
      <c r="G10" s="1" t="s">
        <v>55</v>
      </c>
      <c r="H10" s="1" t="s">
        <v>831</v>
      </c>
      <c r="I10" s="1" t="s">
        <v>844</v>
      </c>
      <c r="J10" s="1" t="s">
        <v>833</v>
      </c>
      <c r="K10" s="1" t="s">
        <v>44</v>
      </c>
      <c r="L10" s="1" t="s">
        <v>44</v>
      </c>
      <c r="M10" s="1" t="s">
        <v>45</v>
      </c>
      <c r="N10" s="1" t="s">
        <v>834</v>
      </c>
      <c r="O10" s="1" t="s">
        <v>834</v>
      </c>
      <c r="P10" s="1" t="s">
        <v>44</v>
      </c>
      <c r="Q10" s="1" t="s">
        <v>101</v>
      </c>
      <c r="R10" s="1" t="s">
        <v>47</v>
      </c>
      <c r="S10" s="1" t="s">
        <v>64</v>
      </c>
      <c r="T10" s="1" t="s">
        <v>835</v>
      </c>
      <c r="U10" s="1" t="s">
        <v>836</v>
      </c>
      <c r="V10" s="1" t="s">
        <v>837</v>
      </c>
      <c r="W10" s="1" t="s">
        <v>838</v>
      </c>
      <c r="X10" s="1" t="s">
        <v>860</v>
      </c>
      <c r="Y10" s="1" t="s">
        <v>840</v>
      </c>
      <c r="Z10" s="1" t="s">
        <v>55</v>
      </c>
      <c r="AA10" s="1" t="s">
        <v>861</v>
      </c>
      <c r="AB10" s="1" t="s">
        <v>49</v>
      </c>
      <c r="AC10" s="1" t="s">
        <v>81</v>
      </c>
      <c r="AD10" s="1" t="s">
        <v>49</v>
      </c>
      <c r="AE10" s="1" t="s">
        <v>55</v>
      </c>
      <c r="AF10" s="1" t="s">
        <v>55</v>
      </c>
      <c r="AG10" s="1" t="s">
        <v>59</v>
      </c>
      <c r="AH10" s="1" t="s">
        <v>60</v>
      </c>
      <c r="AI10" s="1" t="s">
        <v>60</v>
      </c>
      <c r="AJ10" s="1" t="s">
        <v>49</v>
      </c>
      <c r="AK10" s="1" t="s">
        <v>55</v>
      </c>
      <c r="AL10" s="1" t="s">
        <v>55</v>
      </c>
      <c r="AM10" s="1" t="s">
        <v>55</v>
      </c>
      <c r="AN10" s="1" t="s">
        <v>55</v>
      </c>
      <c r="AO10" s="1" t="s">
        <v>55</v>
      </c>
      <c r="AP10" s="1" t="s">
        <v>55</v>
      </c>
      <c r="AQ10" s="1" t="s">
        <v>55</v>
      </c>
      <c r="AR10" s="1" t="s">
        <v>64</v>
      </c>
    </row>
    <row r="11" spans="1:44" ht="14.25" customHeight="1">
      <c r="A11" s="1" t="s">
        <v>105</v>
      </c>
      <c r="B11" s="1" t="s">
        <v>61</v>
      </c>
      <c r="C11" s="1" t="s">
        <v>99</v>
      </c>
      <c r="D11" s="1" t="s">
        <v>831</v>
      </c>
      <c r="E11" s="1" t="s">
        <v>41</v>
      </c>
      <c r="F11" s="1" t="s">
        <v>100</v>
      </c>
      <c r="G11" s="1" t="s">
        <v>55</v>
      </c>
      <c r="H11" s="1" t="s">
        <v>831</v>
      </c>
      <c r="I11" s="1" t="s">
        <v>844</v>
      </c>
      <c r="J11" s="1" t="s">
        <v>833</v>
      </c>
      <c r="K11" s="1" t="s">
        <v>44</v>
      </c>
      <c r="L11" s="1" t="s">
        <v>44</v>
      </c>
      <c r="M11" s="1" t="s">
        <v>45</v>
      </c>
      <c r="N11" s="1" t="s">
        <v>834</v>
      </c>
      <c r="O11" s="1" t="s">
        <v>834</v>
      </c>
      <c r="P11" s="1" t="s">
        <v>45</v>
      </c>
      <c r="Q11" s="1" t="s">
        <v>106</v>
      </c>
      <c r="R11" s="1" t="s">
        <v>107</v>
      </c>
      <c r="S11" s="1" t="s">
        <v>64</v>
      </c>
      <c r="T11" s="1" t="s">
        <v>835</v>
      </c>
      <c r="U11" s="1" t="s">
        <v>836</v>
      </c>
      <c r="V11" s="1" t="s">
        <v>837</v>
      </c>
      <c r="W11" s="1" t="s">
        <v>838</v>
      </c>
      <c r="X11" s="1" t="s">
        <v>860</v>
      </c>
      <c r="Y11" s="1" t="s">
        <v>840</v>
      </c>
      <c r="Z11" s="1" t="s">
        <v>55</v>
      </c>
      <c r="AA11" s="1" t="s">
        <v>862</v>
      </c>
      <c r="AB11" s="1" t="s">
        <v>49</v>
      </c>
      <c r="AC11" s="1" t="s">
        <v>71</v>
      </c>
      <c r="AD11" s="1" t="s">
        <v>49</v>
      </c>
      <c r="AE11" s="1" t="s">
        <v>843</v>
      </c>
      <c r="AF11" s="1" t="s">
        <v>55</v>
      </c>
      <c r="AG11" s="1" t="s">
        <v>59</v>
      </c>
      <c r="AH11" s="1" t="s">
        <v>60</v>
      </c>
      <c r="AI11" s="1" t="s">
        <v>60</v>
      </c>
      <c r="AJ11" s="1" t="s">
        <v>49</v>
      </c>
      <c r="AK11" s="1" t="s">
        <v>55</v>
      </c>
      <c r="AL11" s="1" t="s">
        <v>55</v>
      </c>
      <c r="AM11" s="1" t="s">
        <v>55</v>
      </c>
      <c r="AN11" s="1" t="s">
        <v>55</v>
      </c>
      <c r="AO11" s="1" t="s">
        <v>55</v>
      </c>
      <c r="AP11" s="1" t="s">
        <v>55</v>
      </c>
      <c r="AQ11" s="1" t="s">
        <v>55</v>
      </c>
      <c r="AR11" s="1" t="s">
        <v>64</v>
      </c>
    </row>
    <row r="12" spans="1:44" ht="14.25" customHeight="1">
      <c r="A12" s="1" t="s">
        <v>109</v>
      </c>
      <c r="B12" s="1" t="s">
        <v>61</v>
      </c>
      <c r="C12" s="1" t="s">
        <v>99</v>
      </c>
      <c r="D12" s="1" t="s">
        <v>831</v>
      </c>
      <c r="E12" s="1" t="s">
        <v>41</v>
      </c>
      <c r="F12" s="1" t="s">
        <v>100</v>
      </c>
      <c r="G12" s="1" t="s">
        <v>55</v>
      </c>
      <c r="H12" s="1" t="s">
        <v>831</v>
      </c>
      <c r="I12" s="1" t="s">
        <v>844</v>
      </c>
      <c r="J12" s="1" t="s">
        <v>833</v>
      </c>
      <c r="K12" s="1" t="s">
        <v>44</v>
      </c>
      <c r="L12" s="1" t="s">
        <v>44</v>
      </c>
      <c r="M12" s="1" t="s">
        <v>45</v>
      </c>
      <c r="N12" s="1" t="s">
        <v>834</v>
      </c>
      <c r="O12" s="1" t="s">
        <v>834</v>
      </c>
      <c r="P12" s="1" t="s">
        <v>44</v>
      </c>
      <c r="Q12" s="1" t="s">
        <v>110</v>
      </c>
      <c r="R12" s="1" t="s">
        <v>89</v>
      </c>
      <c r="S12" s="1" t="s">
        <v>64</v>
      </c>
      <c r="T12" s="1" t="s">
        <v>835</v>
      </c>
      <c r="U12" s="1" t="s">
        <v>836</v>
      </c>
      <c r="V12" s="1" t="s">
        <v>837</v>
      </c>
      <c r="W12" s="1" t="s">
        <v>838</v>
      </c>
      <c r="X12" s="1" t="s">
        <v>860</v>
      </c>
      <c r="Y12" s="1" t="s">
        <v>840</v>
      </c>
      <c r="Z12" s="1" t="s">
        <v>55</v>
      </c>
      <c r="AA12" s="1" t="s">
        <v>863</v>
      </c>
      <c r="AB12" s="1" t="s">
        <v>49</v>
      </c>
      <c r="AC12" s="1" t="s">
        <v>81</v>
      </c>
      <c r="AD12" s="1" t="s">
        <v>49</v>
      </c>
      <c r="AE12" s="1" t="s">
        <v>843</v>
      </c>
      <c r="AF12" s="1" t="s">
        <v>55</v>
      </c>
      <c r="AG12" s="1" t="s">
        <v>59</v>
      </c>
      <c r="AH12" s="1" t="s">
        <v>60</v>
      </c>
      <c r="AI12" s="1" t="s">
        <v>60</v>
      </c>
      <c r="AJ12" s="1" t="s">
        <v>49</v>
      </c>
      <c r="AK12" s="1" t="s">
        <v>55</v>
      </c>
      <c r="AL12" s="1" t="s">
        <v>55</v>
      </c>
      <c r="AM12" s="1" t="s">
        <v>55</v>
      </c>
      <c r="AN12" s="1" t="s">
        <v>55</v>
      </c>
      <c r="AO12" s="1" t="s">
        <v>55</v>
      </c>
      <c r="AP12" s="1" t="s">
        <v>55</v>
      </c>
      <c r="AQ12" s="1" t="s">
        <v>55</v>
      </c>
      <c r="AR12" s="1" t="s">
        <v>64</v>
      </c>
    </row>
    <row r="13" spans="1:44" ht="14.25" customHeight="1">
      <c r="A13" s="1" t="s">
        <v>112</v>
      </c>
      <c r="B13" s="1" t="s">
        <v>61</v>
      </c>
      <c r="C13" s="1" t="s">
        <v>113</v>
      </c>
      <c r="D13" s="1" t="s">
        <v>831</v>
      </c>
      <c r="E13" s="1" t="s">
        <v>41</v>
      </c>
      <c r="F13" s="1" t="s">
        <v>114</v>
      </c>
      <c r="G13" s="1" t="s">
        <v>55</v>
      </c>
      <c r="H13" s="1" t="s">
        <v>831</v>
      </c>
      <c r="I13" s="1" t="s">
        <v>832</v>
      </c>
      <c r="J13" s="1" t="s">
        <v>833</v>
      </c>
      <c r="K13" s="1" t="s">
        <v>44</v>
      </c>
      <c r="L13" s="1" t="s">
        <v>44</v>
      </c>
      <c r="M13" s="1" t="s">
        <v>45</v>
      </c>
      <c r="N13" s="1" t="s">
        <v>834</v>
      </c>
      <c r="O13" s="1" t="s">
        <v>834</v>
      </c>
      <c r="P13" s="1" t="s">
        <v>44</v>
      </c>
      <c r="Q13" s="1" t="s">
        <v>115</v>
      </c>
      <c r="R13" s="1" t="s">
        <v>116</v>
      </c>
      <c r="S13" s="1" t="s">
        <v>64</v>
      </c>
      <c r="T13" s="1" t="s">
        <v>835</v>
      </c>
      <c r="U13" s="1" t="s">
        <v>836</v>
      </c>
      <c r="V13" s="1" t="s">
        <v>837</v>
      </c>
      <c r="W13" s="1" t="s">
        <v>838</v>
      </c>
      <c r="X13" s="1" t="s">
        <v>839</v>
      </c>
      <c r="Y13" s="1" t="s">
        <v>840</v>
      </c>
      <c r="Z13" s="1" t="s">
        <v>55</v>
      </c>
      <c r="AA13" s="1" t="s">
        <v>864</v>
      </c>
      <c r="AB13" s="1" t="s">
        <v>49</v>
      </c>
      <c r="AC13" s="1" t="s">
        <v>81</v>
      </c>
      <c r="AD13" s="1" t="s">
        <v>49</v>
      </c>
      <c r="AE13" s="1" t="s">
        <v>843</v>
      </c>
      <c r="AF13" s="1" t="s">
        <v>55</v>
      </c>
      <c r="AG13" s="1" t="s">
        <v>59</v>
      </c>
      <c r="AH13" s="1" t="s">
        <v>60</v>
      </c>
      <c r="AI13" s="1" t="s">
        <v>60</v>
      </c>
      <c r="AJ13" s="1" t="s">
        <v>49</v>
      </c>
      <c r="AK13" s="1" t="s">
        <v>55</v>
      </c>
      <c r="AL13" s="1" t="s">
        <v>55</v>
      </c>
      <c r="AM13" s="1" t="s">
        <v>55</v>
      </c>
      <c r="AN13" s="1" t="s">
        <v>55</v>
      </c>
      <c r="AO13" s="1" t="s">
        <v>55</v>
      </c>
      <c r="AP13" s="1" t="s">
        <v>55</v>
      </c>
      <c r="AQ13" s="1" t="s">
        <v>55</v>
      </c>
      <c r="AR13" s="1" t="s">
        <v>64</v>
      </c>
    </row>
    <row r="14" spans="1:44" ht="14.25" customHeight="1">
      <c r="A14" s="1" t="s">
        <v>118</v>
      </c>
      <c r="B14" s="1" t="s">
        <v>61</v>
      </c>
      <c r="C14" s="1" t="s">
        <v>113</v>
      </c>
      <c r="D14" s="1" t="s">
        <v>831</v>
      </c>
      <c r="E14" s="1" t="s">
        <v>41</v>
      </c>
      <c r="F14" s="1" t="s">
        <v>114</v>
      </c>
      <c r="G14" s="1" t="s">
        <v>55</v>
      </c>
      <c r="H14" s="1" t="s">
        <v>831</v>
      </c>
      <c r="I14" s="1" t="s">
        <v>832</v>
      </c>
      <c r="J14" s="1" t="s">
        <v>833</v>
      </c>
      <c r="K14" s="1" t="s">
        <v>44</v>
      </c>
      <c r="L14" s="1" t="s">
        <v>44</v>
      </c>
      <c r="M14" s="1" t="s">
        <v>45</v>
      </c>
      <c r="N14" s="1" t="s">
        <v>834</v>
      </c>
      <c r="O14" s="1" t="s">
        <v>834</v>
      </c>
      <c r="P14" s="1" t="s">
        <v>44</v>
      </c>
      <c r="Q14" s="1" t="s">
        <v>119</v>
      </c>
      <c r="R14" s="1" t="s">
        <v>120</v>
      </c>
      <c r="S14" s="1" t="s">
        <v>64</v>
      </c>
      <c r="T14" s="1" t="s">
        <v>835</v>
      </c>
      <c r="U14" s="1" t="s">
        <v>865</v>
      </c>
      <c r="V14" s="1" t="s">
        <v>837</v>
      </c>
      <c r="W14" s="1" t="s">
        <v>838</v>
      </c>
      <c r="X14" s="1" t="s">
        <v>839</v>
      </c>
      <c r="Y14" s="1" t="s">
        <v>840</v>
      </c>
      <c r="Z14" s="1" t="s">
        <v>55</v>
      </c>
      <c r="AA14" s="1" t="s">
        <v>866</v>
      </c>
      <c r="AB14" s="1" t="s">
        <v>49</v>
      </c>
      <c r="AC14" s="1" t="s">
        <v>81</v>
      </c>
      <c r="AD14" s="1" t="s">
        <v>49</v>
      </c>
      <c r="AE14" s="1" t="s">
        <v>843</v>
      </c>
      <c r="AF14" s="1" t="s">
        <v>55</v>
      </c>
      <c r="AG14" s="1" t="s">
        <v>59</v>
      </c>
      <c r="AH14" s="1" t="s">
        <v>60</v>
      </c>
      <c r="AI14" s="1" t="s">
        <v>60</v>
      </c>
      <c r="AJ14" s="1" t="s">
        <v>49</v>
      </c>
      <c r="AK14" s="1" t="s">
        <v>55</v>
      </c>
      <c r="AL14" s="1" t="s">
        <v>55</v>
      </c>
      <c r="AM14" s="1" t="s">
        <v>55</v>
      </c>
      <c r="AN14" s="1" t="s">
        <v>55</v>
      </c>
      <c r="AO14" s="1" t="s">
        <v>55</v>
      </c>
      <c r="AP14" s="1" t="s">
        <v>55</v>
      </c>
      <c r="AQ14" s="1" t="s">
        <v>55</v>
      </c>
      <c r="AR14" s="1" t="s">
        <v>64</v>
      </c>
    </row>
    <row r="15" spans="1:44" ht="14.25" customHeight="1">
      <c r="A15" s="1" t="s">
        <v>122</v>
      </c>
      <c r="B15" s="1" t="s">
        <v>61</v>
      </c>
      <c r="C15" s="1" t="s">
        <v>113</v>
      </c>
      <c r="D15" s="1" t="s">
        <v>831</v>
      </c>
      <c r="E15" s="1" t="s">
        <v>41</v>
      </c>
      <c r="F15" s="1" t="s">
        <v>114</v>
      </c>
      <c r="G15" s="1" t="s">
        <v>55</v>
      </c>
      <c r="H15" s="1" t="s">
        <v>831</v>
      </c>
      <c r="I15" s="1" t="s">
        <v>832</v>
      </c>
      <c r="J15" s="1" t="s">
        <v>833</v>
      </c>
      <c r="K15" s="1" t="s">
        <v>44</v>
      </c>
      <c r="L15" s="1" t="s">
        <v>44</v>
      </c>
      <c r="M15" s="1" t="s">
        <v>45</v>
      </c>
      <c r="N15" s="1" t="s">
        <v>834</v>
      </c>
      <c r="O15" s="1" t="s">
        <v>834</v>
      </c>
      <c r="P15" s="1" t="s">
        <v>44</v>
      </c>
      <c r="Q15" s="1" t="s">
        <v>123</v>
      </c>
      <c r="R15" s="1" t="s">
        <v>124</v>
      </c>
      <c r="S15" s="1" t="s">
        <v>64</v>
      </c>
      <c r="T15" s="1" t="s">
        <v>835</v>
      </c>
      <c r="U15" s="1" t="s">
        <v>867</v>
      </c>
      <c r="V15" s="1" t="s">
        <v>837</v>
      </c>
      <c r="W15" s="1" t="s">
        <v>838</v>
      </c>
      <c r="X15" s="1" t="s">
        <v>839</v>
      </c>
      <c r="Y15" s="1" t="s">
        <v>840</v>
      </c>
      <c r="Z15" s="1" t="s">
        <v>55</v>
      </c>
      <c r="AA15" s="1" t="s">
        <v>868</v>
      </c>
      <c r="AB15" s="1" t="s">
        <v>49</v>
      </c>
      <c r="AC15" s="1" t="s">
        <v>81</v>
      </c>
      <c r="AD15" s="1" t="s">
        <v>49</v>
      </c>
      <c r="AE15" s="1" t="s">
        <v>843</v>
      </c>
      <c r="AF15" s="1" t="s">
        <v>55</v>
      </c>
      <c r="AG15" s="1" t="s">
        <v>59</v>
      </c>
      <c r="AH15" s="1" t="s">
        <v>60</v>
      </c>
      <c r="AI15" s="1" t="s">
        <v>60</v>
      </c>
      <c r="AJ15" s="1" t="s">
        <v>49</v>
      </c>
      <c r="AK15" s="1" t="s">
        <v>55</v>
      </c>
      <c r="AL15" s="1" t="s">
        <v>55</v>
      </c>
      <c r="AM15" s="1" t="s">
        <v>55</v>
      </c>
      <c r="AN15" s="1" t="s">
        <v>55</v>
      </c>
      <c r="AO15" s="1" t="s">
        <v>55</v>
      </c>
      <c r="AP15" s="1" t="s">
        <v>55</v>
      </c>
      <c r="AQ15" s="1" t="s">
        <v>55</v>
      </c>
      <c r="AR15" s="1" t="s">
        <v>64</v>
      </c>
    </row>
    <row r="16" spans="1:44" ht="14.25" customHeight="1">
      <c r="A16" s="1" t="s">
        <v>127</v>
      </c>
      <c r="B16" s="1" t="s">
        <v>61</v>
      </c>
      <c r="C16" s="1" t="s">
        <v>113</v>
      </c>
      <c r="D16" s="1" t="s">
        <v>831</v>
      </c>
      <c r="E16" s="1" t="s">
        <v>41</v>
      </c>
      <c r="F16" s="1" t="s">
        <v>114</v>
      </c>
      <c r="G16" s="1" t="s">
        <v>55</v>
      </c>
      <c r="H16" s="1" t="s">
        <v>831</v>
      </c>
      <c r="I16" s="1" t="s">
        <v>832</v>
      </c>
      <c r="J16" s="1" t="s">
        <v>833</v>
      </c>
      <c r="K16" s="1" t="s">
        <v>44</v>
      </c>
      <c r="L16" s="1" t="s">
        <v>44</v>
      </c>
      <c r="M16" s="1" t="s">
        <v>45</v>
      </c>
      <c r="N16" s="1" t="s">
        <v>834</v>
      </c>
      <c r="O16" s="1" t="s">
        <v>834</v>
      </c>
      <c r="P16" s="1" t="s">
        <v>44</v>
      </c>
      <c r="Q16" s="1" t="s">
        <v>128</v>
      </c>
      <c r="R16" s="1" t="s">
        <v>129</v>
      </c>
      <c r="S16" s="1" t="s">
        <v>64</v>
      </c>
      <c r="T16" s="1" t="s">
        <v>835</v>
      </c>
      <c r="U16" s="1" t="s">
        <v>867</v>
      </c>
      <c r="V16" s="1" t="s">
        <v>837</v>
      </c>
      <c r="W16" s="1" t="s">
        <v>838</v>
      </c>
      <c r="X16" s="1" t="s">
        <v>839</v>
      </c>
      <c r="Y16" s="1" t="s">
        <v>840</v>
      </c>
      <c r="Z16" s="1" t="s">
        <v>55</v>
      </c>
      <c r="AA16" s="1" t="s">
        <v>869</v>
      </c>
      <c r="AB16" s="1" t="s">
        <v>49</v>
      </c>
      <c r="AC16" s="1" t="s">
        <v>81</v>
      </c>
      <c r="AD16" s="1" t="s">
        <v>49</v>
      </c>
      <c r="AE16" s="1" t="s">
        <v>843</v>
      </c>
      <c r="AF16" s="1" t="s">
        <v>55</v>
      </c>
      <c r="AG16" s="1" t="s">
        <v>59</v>
      </c>
      <c r="AH16" s="1" t="s">
        <v>60</v>
      </c>
      <c r="AI16" s="1" t="s">
        <v>60</v>
      </c>
      <c r="AJ16" s="1" t="s">
        <v>49</v>
      </c>
      <c r="AK16" s="1" t="s">
        <v>55</v>
      </c>
      <c r="AL16" s="1" t="s">
        <v>55</v>
      </c>
      <c r="AM16" s="1" t="s">
        <v>55</v>
      </c>
      <c r="AN16" s="1" t="s">
        <v>55</v>
      </c>
      <c r="AO16" s="1" t="s">
        <v>55</v>
      </c>
      <c r="AP16" s="1" t="s">
        <v>55</v>
      </c>
      <c r="AQ16" s="1" t="s">
        <v>55</v>
      </c>
      <c r="AR16" s="1" t="s">
        <v>64</v>
      </c>
    </row>
    <row r="17" spans="1:44" ht="14.25" customHeight="1">
      <c r="A17" s="1" t="s">
        <v>131</v>
      </c>
      <c r="B17" s="1" t="s">
        <v>61</v>
      </c>
      <c r="C17" s="1" t="s">
        <v>113</v>
      </c>
      <c r="D17" s="1" t="s">
        <v>831</v>
      </c>
      <c r="E17" s="1" t="s">
        <v>41</v>
      </c>
      <c r="F17" s="1" t="s">
        <v>114</v>
      </c>
      <c r="G17" s="1" t="s">
        <v>55</v>
      </c>
      <c r="H17" s="1" t="s">
        <v>831</v>
      </c>
      <c r="I17" s="1" t="s">
        <v>832</v>
      </c>
      <c r="J17" s="1" t="s">
        <v>833</v>
      </c>
      <c r="K17" s="1" t="s">
        <v>44</v>
      </c>
      <c r="L17" s="1" t="s">
        <v>44</v>
      </c>
      <c r="M17" s="1" t="s">
        <v>45</v>
      </c>
      <c r="N17" s="1" t="s">
        <v>834</v>
      </c>
      <c r="O17" s="1" t="s">
        <v>834</v>
      </c>
      <c r="P17" s="1" t="s">
        <v>45</v>
      </c>
      <c r="Q17" s="1" t="s">
        <v>132</v>
      </c>
      <c r="R17" s="1" t="s">
        <v>133</v>
      </c>
      <c r="S17" s="1" t="s">
        <v>64</v>
      </c>
      <c r="T17" s="1" t="s">
        <v>835</v>
      </c>
      <c r="U17" s="1" t="s">
        <v>867</v>
      </c>
      <c r="V17" s="1" t="s">
        <v>837</v>
      </c>
      <c r="W17" s="1" t="s">
        <v>838</v>
      </c>
      <c r="X17" s="1" t="s">
        <v>839</v>
      </c>
      <c r="Y17" s="1" t="s">
        <v>840</v>
      </c>
      <c r="Z17" s="1" t="s">
        <v>55</v>
      </c>
      <c r="AA17" s="1" t="s">
        <v>870</v>
      </c>
      <c r="AB17" s="1" t="s">
        <v>49</v>
      </c>
      <c r="AC17" s="1" t="s">
        <v>71</v>
      </c>
      <c r="AD17" s="1" t="s">
        <v>49</v>
      </c>
      <c r="AE17" s="1" t="s">
        <v>843</v>
      </c>
      <c r="AF17" s="1" t="s">
        <v>55</v>
      </c>
      <c r="AG17" s="1" t="s">
        <v>59</v>
      </c>
      <c r="AH17" s="1" t="s">
        <v>60</v>
      </c>
      <c r="AI17" s="1" t="s">
        <v>60</v>
      </c>
      <c r="AJ17" s="1" t="s">
        <v>49</v>
      </c>
      <c r="AK17" s="1" t="s">
        <v>55</v>
      </c>
      <c r="AL17" s="1" t="s">
        <v>55</v>
      </c>
      <c r="AM17" s="1" t="s">
        <v>55</v>
      </c>
      <c r="AN17" s="1" t="s">
        <v>55</v>
      </c>
      <c r="AO17" s="1" t="s">
        <v>55</v>
      </c>
      <c r="AP17" s="1" t="s">
        <v>55</v>
      </c>
      <c r="AQ17" s="1" t="s">
        <v>55</v>
      </c>
      <c r="AR17" s="1" t="s">
        <v>64</v>
      </c>
    </row>
    <row r="18" spans="1:44" ht="14.25" customHeight="1">
      <c r="A18" s="1" t="s">
        <v>135</v>
      </c>
      <c r="B18" s="1" t="s">
        <v>61</v>
      </c>
      <c r="C18" s="1" t="s">
        <v>136</v>
      </c>
      <c r="D18" s="1" t="s">
        <v>831</v>
      </c>
      <c r="E18" s="1" t="s">
        <v>41</v>
      </c>
      <c r="F18" s="1" t="s">
        <v>137</v>
      </c>
      <c r="G18" s="1" t="s">
        <v>55</v>
      </c>
      <c r="H18" s="1" t="s">
        <v>831</v>
      </c>
      <c r="I18" s="1" t="s">
        <v>871</v>
      </c>
      <c r="J18" s="1" t="s">
        <v>833</v>
      </c>
      <c r="K18" s="1" t="s">
        <v>44</v>
      </c>
      <c r="L18" s="1" t="s">
        <v>44</v>
      </c>
      <c r="M18" s="1" t="s">
        <v>45</v>
      </c>
      <c r="N18" s="1" t="s">
        <v>872</v>
      </c>
      <c r="O18" s="1" t="s">
        <v>834</v>
      </c>
      <c r="P18" s="1" t="s">
        <v>45</v>
      </c>
      <c r="Q18" s="1" t="s">
        <v>138</v>
      </c>
      <c r="R18" s="1" t="s">
        <v>95</v>
      </c>
      <c r="S18" s="1" t="s">
        <v>64</v>
      </c>
      <c r="T18" s="1" t="s">
        <v>835</v>
      </c>
      <c r="U18" s="1" t="s">
        <v>873</v>
      </c>
      <c r="V18" s="1" t="s">
        <v>837</v>
      </c>
      <c r="W18" s="1" t="s">
        <v>838</v>
      </c>
      <c r="X18" s="1" t="s">
        <v>874</v>
      </c>
      <c r="Y18" s="1" t="s">
        <v>852</v>
      </c>
      <c r="Z18" s="1" t="s">
        <v>55</v>
      </c>
      <c r="AA18" s="1" t="s">
        <v>64</v>
      </c>
      <c r="AB18" s="1" t="s">
        <v>49</v>
      </c>
      <c r="AC18" s="1" t="s">
        <v>65</v>
      </c>
      <c r="AD18" s="1" t="s">
        <v>66</v>
      </c>
      <c r="AE18" s="1" t="s">
        <v>843</v>
      </c>
      <c r="AF18" s="1" t="s">
        <v>55</v>
      </c>
      <c r="AG18" s="1" t="s">
        <v>59</v>
      </c>
      <c r="AH18" s="1" t="s">
        <v>60</v>
      </c>
      <c r="AI18" s="1" t="s">
        <v>60</v>
      </c>
      <c r="AJ18" s="1" t="s">
        <v>49</v>
      </c>
      <c r="AK18" s="1" t="s">
        <v>55</v>
      </c>
      <c r="AL18" s="1" t="s">
        <v>55</v>
      </c>
      <c r="AM18" s="1" t="s">
        <v>55</v>
      </c>
      <c r="AN18" s="1" t="s">
        <v>55</v>
      </c>
      <c r="AO18" s="1" t="s">
        <v>55</v>
      </c>
      <c r="AP18" s="1" t="s">
        <v>55</v>
      </c>
      <c r="AQ18" s="1" t="s">
        <v>55</v>
      </c>
      <c r="AR18" s="1" t="s">
        <v>64</v>
      </c>
    </row>
    <row r="19" spans="1:44" ht="14.25" customHeight="1">
      <c r="A19" s="1" t="s">
        <v>144</v>
      </c>
      <c r="B19" s="1" t="s">
        <v>61</v>
      </c>
      <c r="C19" s="1" t="s">
        <v>875</v>
      </c>
      <c r="D19" s="1" t="s">
        <v>831</v>
      </c>
      <c r="E19" s="1" t="s">
        <v>41</v>
      </c>
      <c r="F19" s="1" t="s">
        <v>145</v>
      </c>
      <c r="G19" s="1" t="s">
        <v>55</v>
      </c>
      <c r="H19" s="1" t="s">
        <v>831</v>
      </c>
      <c r="I19" s="1" t="s">
        <v>844</v>
      </c>
      <c r="J19" s="1" t="s">
        <v>833</v>
      </c>
      <c r="K19" s="1" t="s">
        <v>44</v>
      </c>
      <c r="L19" s="1" t="s">
        <v>44</v>
      </c>
      <c r="M19" s="1" t="s">
        <v>45</v>
      </c>
      <c r="N19" s="1" t="s">
        <v>834</v>
      </c>
      <c r="O19" s="1" t="s">
        <v>834</v>
      </c>
      <c r="P19" s="1" t="s">
        <v>45</v>
      </c>
      <c r="Q19" s="1" t="s">
        <v>876</v>
      </c>
      <c r="R19" s="1" t="s">
        <v>95</v>
      </c>
      <c r="S19" s="1" t="s">
        <v>64</v>
      </c>
      <c r="T19" s="1" t="s">
        <v>835</v>
      </c>
      <c r="U19" s="1" t="s">
        <v>836</v>
      </c>
      <c r="V19" s="1" t="s">
        <v>837</v>
      </c>
      <c r="W19" s="1" t="s">
        <v>838</v>
      </c>
      <c r="X19" s="1" t="s">
        <v>877</v>
      </c>
      <c r="Y19" s="1" t="s">
        <v>878</v>
      </c>
      <c r="Z19" s="1" t="s">
        <v>55</v>
      </c>
      <c r="AA19" s="1" t="s">
        <v>879</v>
      </c>
      <c r="AB19" s="1" t="s">
        <v>49</v>
      </c>
      <c r="AC19" s="1" t="s">
        <v>880</v>
      </c>
      <c r="AD19" s="1" t="s">
        <v>49</v>
      </c>
      <c r="AE19" s="1" t="s">
        <v>55</v>
      </c>
      <c r="AF19" s="1" t="s">
        <v>55</v>
      </c>
      <c r="AG19" s="1" t="s">
        <v>59</v>
      </c>
      <c r="AH19" s="1" t="s">
        <v>60</v>
      </c>
      <c r="AI19" s="1" t="s">
        <v>60</v>
      </c>
      <c r="AJ19" s="1" t="s">
        <v>49</v>
      </c>
      <c r="AK19" s="1" t="s">
        <v>55</v>
      </c>
      <c r="AL19" s="1" t="s">
        <v>55</v>
      </c>
      <c r="AM19" s="1" t="s">
        <v>55</v>
      </c>
      <c r="AN19" s="1" t="s">
        <v>55</v>
      </c>
      <c r="AO19" s="1" t="s">
        <v>55</v>
      </c>
      <c r="AP19" s="1" t="s">
        <v>55</v>
      </c>
      <c r="AQ19" s="1" t="s">
        <v>55</v>
      </c>
      <c r="AR19" s="1" t="s">
        <v>64</v>
      </c>
    </row>
    <row r="20" spans="1:44" ht="14.25" customHeight="1">
      <c r="A20" s="1" t="s">
        <v>147</v>
      </c>
      <c r="B20" s="1" t="s">
        <v>61</v>
      </c>
      <c r="C20" s="1" t="s">
        <v>148</v>
      </c>
      <c r="D20" s="1" t="s">
        <v>831</v>
      </c>
      <c r="E20" s="1" t="s">
        <v>41</v>
      </c>
      <c r="F20" s="1" t="s">
        <v>149</v>
      </c>
      <c r="G20" s="1" t="s">
        <v>55</v>
      </c>
      <c r="H20" s="1" t="s">
        <v>831</v>
      </c>
      <c r="I20" s="1" t="s">
        <v>832</v>
      </c>
      <c r="J20" s="1" t="s">
        <v>833</v>
      </c>
      <c r="K20" s="1" t="s">
        <v>44</v>
      </c>
      <c r="L20" s="1" t="s">
        <v>44</v>
      </c>
      <c r="M20" s="1" t="s">
        <v>45</v>
      </c>
      <c r="N20" s="1" t="s">
        <v>834</v>
      </c>
      <c r="O20" s="1" t="s">
        <v>834</v>
      </c>
      <c r="P20" s="1" t="s">
        <v>44</v>
      </c>
      <c r="Q20" s="1" t="s">
        <v>150</v>
      </c>
      <c r="R20" s="1" t="s">
        <v>47</v>
      </c>
      <c r="S20" s="1" t="s">
        <v>64</v>
      </c>
      <c r="T20" s="1" t="s">
        <v>835</v>
      </c>
      <c r="U20" s="1" t="s">
        <v>836</v>
      </c>
      <c r="V20" s="1" t="s">
        <v>837</v>
      </c>
      <c r="W20" s="1" t="s">
        <v>838</v>
      </c>
      <c r="X20" s="1" t="s">
        <v>860</v>
      </c>
      <c r="Y20" s="1" t="s">
        <v>852</v>
      </c>
      <c r="Z20" s="1" t="s">
        <v>55</v>
      </c>
      <c r="AA20" s="1" t="s">
        <v>881</v>
      </c>
      <c r="AB20" s="1" t="s">
        <v>49</v>
      </c>
      <c r="AC20" s="1" t="s">
        <v>81</v>
      </c>
      <c r="AD20" s="1" t="s">
        <v>49</v>
      </c>
      <c r="AE20" s="1" t="s">
        <v>55</v>
      </c>
      <c r="AF20" s="1" t="s">
        <v>55</v>
      </c>
      <c r="AG20" s="1" t="s">
        <v>59</v>
      </c>
      <c r="AH20" s="1" t="s">
        <v>60</v>
      </c>
      <c r="AI20" s="1" t="s">
        <v>60</v>
      </c>
      <c r="AJ20" s="1" t="s">
        <v>49</v>
      </c>
      <c r="AK20" s="1" t="s">
        <v>55</v>
      </c>
      <c r="AL20" s="1" t="s">
        <v>55</v>
      </c>
      <c r="AM20" s="1" t="s">
        <v>55</v>
      </c>
      <c r="AN20" s="1" t="s">
        <v>55</v>
      </c>
      <c r="AO20" s="1" t="s">
        <v>55</v>
      </c>
      <c r="AP20" s="1" t="s">
        <v>55</v>
      </c>
      <c r="AQ20" s="1" t="s">
        <v>55</v>
      </c>
      <c r="AR20" s="1" t="s">
        <v>64</v>
      </c>
    </row>
    <row r="21" spans="1:44" ht="14.25" customHeight="1">
      <c r="A21" s="1" t="s">
        <v>153</v>
      </c>
      <c r="B21" s="1" t="s">
        <v>61</v>
      </c>
      <c r="C21" s="1" t="s">
        <v>148</v>
      </c>
      <c r="D21" s="1" t="s">
        <v>831</v>
      </c>
      <c r="E21" s="1" t="s">
        <v>41</v>
      </c>
      <c r="F21" s="1" t="s">
        <v>149</v>
      </c>
      <c r="G21" s="1" t="s">
        <v>55</v>
      </c>
      <c r="H21" s="1" t="s">
        <v>831</v>
      </c>
      <c r="I21" s="1" t="s">
        <v>832</v>
      </c>
      <c r="J21" s="1" t="s">
        <v>833</v>
      </c>
      <c r="K21" s="1" t="s">
        <v>44</v>
      </c>
      <c r="L21" s="1" t="s">
        <v>44</v>
      </c>
      <c r="M21" s="1" t="s">
        <v>45</v>
      </c>
      <c r="N21" s="1" t="s">
        <v>834</v>
      </c>
      <c r="O21" s="1" t="s">
        <v>834</v>
      </c>
      <c r="P21" s="1" t="s">
        <v>44</v>
      </c>
      <c r="Q21" s="1" t="s">
        <v>154</v>
      </c>
      <c r="R21" s="1" t="s">
        <v>155</v>
      </c>
      <c r="S21" s="1" t="s">
        <v>64</v>
      </c>
      <c r="T21" s="1" t="s">
        <v>835</v>
      </c>
      <c r="U21" s="1" t="s">
        <v>836</v>
      </c>
      <c r="V21" s="1" t="s">
        <v>837</v>
      </c>
      <c r="W21" s="1" t="s">
        <v>838</v>
      </c>
      <c r="X21" s="1" t="s">
        <v>860</v>
      </c>
      <c r="Y21" s="1" t="s">
        <v>852</v>
      </c>
      <c r="Z21" s="1" t="s">
        <v>55</v>
      </c>
      <c r="AA21" s="1" t="s">
        <v>882</v>
      </c>
      <c r="AB21" s="1" t="s">
        <v>49</v>
      </c>
      <c r="AC21" s="1" t="s">
        <v>71</v>
      </c>
      <c r="AD21" s="1" t="s">
        <v>49</v>
      </c>
      <c r="AE21" s="1" t="s">
        <v>55</v>
      </c>
      <c r="AF21" s="1" t="s">
        <v>55</v>
      </c>
      <c r="AG21" s="1" t="s">
        <v>59</v>
      </c>
      <c r="AH21" s="1" t="s">
        <v>60</v>
      </c>
      <c r="AI21" s="1" t="s">
        <v>60</v>
      </c>
      <c r="AJ21" s="1" t="s">
        <v>49</v>
      </c>
      <c r="AK21" s="1" t="s">
        <v>55</v>
      </c>
      <c r="AL21" s="1" t="s">
        <v>55</v>
      </c>
      <c r="AM21" s="1" t="s">
        <v>55</v>
      </c>
      <c r="AN21" s="1" t="s">
        <v>55</v>
      </c>
      <c r="AO21" s="1" t="s">
        <v>55</v>
      </c>
      <c r="AP21" s="1" t="s">
        <v>55</v>
      </c>
      <c r="AQ21" s="1" t="s">
        <v>55</v>
      </c>
      <c r="AR21" s="1" t="s">
        <v>64</v>
      </c>
    </row>
    <row r="22" spans="1:44" ht="14.25" customHeight="1">
      <c r="A22" s="1" t="s">
        <v>157</v>
      </c>
      <c r="B22" s="1" t="s">
        <v>61</v>
      </c>
      <c r="C22" s="1" t="s">
        <v>148</v>
      </c>
      <c r="D22" s="1" t="s">
        <v>831</v>
      </c>
      <c r="E22" s="1" t="s">
        <v>41</v>
      </c>
      <c r="F22" s="1" t="s">
        <v>149</v>
      </c>
      <c r="G22" s="1" t="s">
        <v>55</v>
      </c>
      <c r="H22" s="1" t="s">
        <v>831</v>
      </c>
      <c r="I22" s="1" t="s">
        <v>832</v>
      </c>
      <c r="J22" s="1" t="s">
        <v>833</v>
      </c>
      <c r="K22" s="1" t="s">
        <v>44</v>
      </c>
      <c r="L22" s="1" t="s">
        <v>44</v>
      </c>
      <c r="M22" s="1" t="s">
        <v>45</v>
      </c>
      <c r="N22" s="1" t="s">
        <v>834</v>
      </c>
      <c r="O22" s="1" t="s">
        <v>834</v>
      </c>
      <c r="P22" s="1" t="s">
        <v>45</v>
      </c>
      <c r="Q22" s="1" t="s">
        <v>158</v>
      </c>
      <c r="R22" s="1" t="s">
        <v>159</v>
      </c>
      <c r="S22" s="1" t="s">
        <v>64</v>
      </c>
      <c r="T22" s="1" t="s">
        <v>835</v>
      </c>
      <c r="U22" s="1" t="s">
        <v>836</v>
      </c>
      <c r="V22" s="1" t="s">
        <v>837</v>
      </c>
      <c r="W22" s="1" t="s">
        <v>838</v>
      </c>
      <c r="X22" s="1" t="s">
        <v>860</v>
      </c>
      <c r="Y22" s="1" t="s">
        <v>852</v>
      </c>
      <c r="Z22" s="1" t="s">
        <v>55</v>
      </c>
      <c r="AA22" s="1" t="s">
        <v>883</v>
      </c>
      <c r="AB22" s="1" t="s">
        <v>49</v>
      </c>
      <c r="AC22" s="1" t="s">
        <v>81</v>
      </c>
      <c r="AD22" s="1" t="s">
        <v>49</v>
      </c>
      <c r="AE22" s="1" t="s">
        <v>55</v>
      </c>
      <c r="AF22" s="1" t="s">
        <v>55</v>
      </c>
      <c r="AG22" s="1" t="s">
        <v>59</v>
      </c>
      <c r="AH22" s="1" t="s">
        <v>60</v>
      </c>
      <c r="AI22" s="1" t="s">
        <v>60</v>
      </c>
      <c r="AJ22" s="1" t="s">
        <v>49</v>
      </c>
      <c r="AK22" s="1" t="s">
        <v>55</v>
      </c>
      <c r="AL22" s="1" t="s">
        <v>55</v>
      </c>
      <c r="AM22" s="1" t="s">
        <v>55</v>
      </c>
      <c r="AN22" s="1" t="s">
        <v>55</v>
      </c>
      <c r="AO22" s="1" t="s">
        <v>55</v>
      </c>
      <c r="AP22" s="1" t="s">
        <v>55</v>
      </c>
      <c r="AQ22" s="1" t="s">
        <v>55</v>
      </c>
      <c r="AR22" s="1" t="s">
        <v>64</v>
      </c>
    </row>
    <row r="23" spans="1:44" ht="14.25" customHeight="1">
      <c r="A23" s="1" t="s">
        <v>161</v>
      </c>
      <c r="B23" s="1" t="s">
        <v>61</v>
      </c>
      <c r="C23" s="1" t="s">
        <v>162</v>
      </c>
      <c r="D23" s="1" t="s">
        <v>831</v>
      </c>
      <c r="E23" s="1" t="s">
        <v>41</v>
      </c>
      <c r="F23" s="1" t="s">
        <v>163</v>
      </c>
      <c r="G23" s="1" t="s">
        <v>55</v>
      </c>
      <c r="H23" s="1" t="s">
        <v>831</v>
      </c>
      <c r="I23" s="1" t="s">
        <v>844</v>
      </c>
      <c r="J23" s="1" t="s">
        <v>833</v>
      </c>
      <c r="K23" s="1" t="s">
        <v>44</v>
      </c>
      <c r="L23" s="1" t="s">
        <v>44</v>
      </c>
      <c r="M23" s="1" t="s">
        <v>45</v>
      </c>
      <c r="N23" s="1" t="s">
        <v>834</v>
      </c>
      <c r="O23" s="1" t="s">
        <v>834</v>
      </c>
      <c r="P23" s="1" t="s">
        <v>44</v>
      </c>
      <c r="Q23" s="1" t="s">
        <v>164</v>
      </c>
      <c r="R23" s="1" t="s">
        <v>47</v>
      </c>
      <c r="S23" s="1" t="s">
        <v>64</v>
      </c>
      <c r="T23" s="1" t="s">
        <v>835</v>
      </c>
      <c r="U23" s="1" t="s">
        <v>836</v>
      </c>
      <c r="V23" s="1" t="s">
        <v>837</v>
      </c>
      <c r="W23" s="1" t="s">
        <v>838</v>
      </c>
      <c r="X23" s="1" t="s">
        <v>884</v>
      </c>
      <c r="Y23" s="1" t="s">
        <v>840</v>
      </c>
      <c r="Z23" s="1" t="s">
        <v>55</v>
      </c>
      <c r="AA23" s="1" t="s">
        <v>885</v>
      </c>
      <c r="AB23" s="1" t="s">
        <v>49</v>
      </c>
      <c r="AC23" s="1" t="s">
        <v>81</v>
      </c>
      <c r="AD23" s="1" t="s">
        <v>49</v>
      </c>
      <c r="AE23" s="1" t="s">
        <v>843</v>
      </c>
      <c r="AF23" s="1" t="s">
        <v>55</v>
      </c>
      <c r="AG23" s="1" t="s">
        <v>59</v>
      </c>
      <c r="AH23" s="1" t="s">
        <v>60</v>
      </c>
      <c r="AI23" s="1" t="s">
        <v>60</v>
      </c>
      <c r="AJ23" s="1" t="s">
        <v>49</v>
      </c>
      <c r="AK23" s="1" t="s">
        <v>55</v>
      </c>
      <c r="AL23" s="1" t="s">
        <v>55</v>
      </c>
      <c r="AM23" s="1" t="s">
        <v>55</v>
      </c>
      <c r="AN23" s="1" t="s">
        <v>55</v>
      </c>
      <c r="AO23" s="1" t="s">
        <v>55</v>
      </c>
      <c r="AP23" s="1" t="s">
        <v>55</v>
      </c>
      <c r="AQ23" s="1" t="s">
        <v>55</v>
      </c>
      <c r="AR23" s="1" t="s">
        <v>64</v>
      </c>
    </row>
    <row r="24" spans="1:44" ht="14.25" customHeight="1">
      <c r="A24" s="1" t="s">
        <v>167</v>
      </c>
      <c r="B24" s="1" t="s">
        <v>61</v>
      </c>
      <c r="C24" s="1" t="s">
        <v>162</v>
      </c>
      <c r="D24" s="1" t="s">
        <v>831</v>
      </c>
      <c r="E24" s="1" t="s">
        <v>41</v>
      </c>
      <c r="F24" s="1" t="s">
        <v>163</v>
      </c>
      <c r="G24" s="1" t="s">
        <v>55</v>
      </c>
      <c r="H24" s="1" t="s">
        <v>831</v>
      </c>
      <c r="I24" s="1" t="s">
        <v>844</v>
      </c>
      <c r="J24" s="1" t="s">
        <v>833</v>
      </c>
      <c r="K24" s="1" t="s">
        <v>44</v>
      </c>
      <c r="L24" s="1" t="s">
        <v>44</v>
      </c>
      <c r="M24" s="1" t="s">
        <v>45</v>
      </c>
      <c r="N24" s="1" t="s">
        <v>834</v>
      </c>
      <c r="O24" s="1" t="s">
        <v>834</v>
      </c>
      <c r="P24" s="1" t="s">
        <v>45</v>
      </c>
      <c r="Q24" s="1" t="s">
        <v>168</v>
      </c>
      <c r="R24" s="1" t="s">
        <v>107</v>
      </c>
      <c r="S24" s="1" t="s">
        <v>64</v>
      </c>
      <c r="T24" s="1" t="s">
        <v>835</v>
      </c>
      <c r="U24" s="1" t="s">
        <v>836</v>
      </c>
      <c r="V24" s="1" t="s">
        <v>837</v>
      </c>
      <c r="W24" s="1" t="s">
        <v>838</v>
      </c>
      <c r="X24" s="1" t="s">
        <v>884</v>
      </c>
      <c r="Y24" s="1" t="s">
        <v>840</v>
      </c>
      <c r="Z24" s="1" t="s">
        <v>55</v>
      </c>
      <c r="AA24" s="1" t="s">
        <v>886</v>
      </c>
      <c r="AB24" s="1" t="s">
        <v>49</v>
      </c>
      <c r="AC24" s="1" t="s">
        <v>71</v>
      </c>
      <c r="AD24" s="1" t="s">
        <v>49</v>
      </c>
      <c r="AE24" s="1" t="s">
        <v>843</v>
      </c>
      <c r="AF24" s="1" t="s">
        <v>55</v>
      </c>
      <c r="AG24" s="1" t="s">
        <v>59</v>
      </c>
      <c r="AH24" s="1" t="s">
        <v>60</v>
      </c>
      <c r="AI24" s="1" t="s">
        <v>60</v>
      </c>
      <c r="AJ24" s="1" t="s">
        <v>49</v>
      </c>
      <c r="AK24" s="1" t="s">
        <v>55</v>
      </c>
      <c r="AL24" s="1" t="s">
        <v>55</v>
      </c>
      <c r="AM24" s="1" t="s">
        <v>55</v>
      </c>
      <c r="AN24" s="1" t="s">
        <v>55</v>
      </c>
      <c r="AO24" s="1" t="s">
        <v>55</v>
      </c>
      <c r="AP24" s="1" t="s">
        <v>55</v>
      </c>
      <c r="AQ24" s="1" t="s">
        <v>55</v>
      </c>
      <c r="AR24" s="1" t="s">
        <v>64</v>
      </c>
    </row>
    <row r="25" spans="1:44" ht="14.25" customHeight="1">
      <c r="A25" s="1" t="s">
        <v>170</v>
      </c>
      <c r="B25" s="1" t="s">
        <v>61</v>
      </c>
      <c r="C25" s="1" t="s">
        <v>887</v>
      </c>
      <c r="D25" s="1" t="s">
        <v>831</v>
      </c>
      <c r="E25" s="1" t="s">
        <v>41</v>
      </c>
      <c r="F25" s="1" t="s">
        <v>888</v>
      </c>
      <c r="G25" s="1" t="s">
        <v>55</v>
      </c>
      <c r="H25" s="1" t="s">
        <v>831</v>
      </c>
      <c r="I25" s="1" t="s">
        <v>889</v>
      </c>
      <c r="J25" s="1" t="s">
        <v>833</v>
      </c>
      <c r="K25" s="1" t="s">
        <v>44</v>
      </c>
      <c r="L25" s="1" t="s">
        <v>44</v>
      </c>
      <c r="M25" s="1" t="s">
        <v>45</v>
      </c>
      <c r="N25" s="1" t="s">
        <v>890</v>
      </c>
      <c r="O25" s="1" t="s">
        <v>834</v>
      </c>
      <c r="P25" s="1" t="s">
        <v>45</v>
      </c>
      <c r="Q25" s="1" t="s">
        <v>173</v>
      </c>
      <c r="R25" s="1" t="s">
        <v>47</v>
      </c>
      <c r="S25" s="1" t="s">
        <v>64</v>
      </c>
      <c r="T25" s="1" t="s">
        <v>49</v>
      </c>
      <c r="U25" s="1" t="s">
        <v>891</v>
      </c>
      <c r="V25" s="1" t="s">
        <v>837</v>
      </c>
      <c r="W25" s="1" t="s">
        <v>838</v>
      </c>
      <c r="X25" s="1" t="s">
        <v>839</v>
      </c>
      <c r="Y25" s="1" t="s">
        <v>840</v>
      </c>
      <c r="Z25" s="1" t="s">
        <v>55</v>
      </c>
      <c r="AA25" s="1" t="s">
        <v>64</v>
      </c>
      <c r="AB25" s="1" t="s">
        <v>49</v>
      </c>
      <c r="AC25" s="1" t="s">
        <v>65</v>
      </c>
      <c r="AD25" s="1" t="s">
        <v>66</v>
      </c>
      <c r="AE25" s="1" t="s">
        <v>892</v>
      </c>
      <c r="AF25" s="1" t="s">
        <v>55</v>
      </c>
      <c r="AG25" s="1" t="s">
        <v>59</v>
      </c>
      <c r="AH25" s="1" t="s">
        <v>60</v>
      </c>
      <c r="AI25" s="1" t="s">
        <v>60</v>
      </c>
      <c r="AJ25" s="1" t="s">
        <v>49</v>
      </c>
      <c r="AK25" s="1" t="s">
        <v>55</v>
      </c>
      <c r="AL25" s="1" t="s">
        <v>55</v>
      </c>
      <c r="AM25" s="1" t="s">
        <v>55</v>
      </c>
      <c r="AN25" s="1" t="s">
        <v>55</v>
      </c>
      <c r="AO25" s="1" t="s">
        <v>55</v>
      </c>
      <c r="AP25" s="1" t="s">
        <v>55</v>
      </c>
      <c r="AQ25" s="1" t="s">
        <v>55</v>
      </c>
      <c r="AR25" s="1" t="s">
        <v>64</v>
      </c>
    </row>
    <row r="26" spans="1:44" ht="14.25" customHeight="1">
      <c r="A26" s="1" t="s">
        <v>893</v>
      </c>
      <c r="B26" s="1" t="s">
        <v>61</v>
      </c>
      <c r="C26" s="1" t="s">
        <v>894</v>
      </c>
      <c r="D26" s="1" t="s">
        <v>831</v>
      </c>
      <c r="E26" s="1" t="s">
        <v>41</v>
      </c>
      <c r="F26" s="1" t="s">
        <v>180</v>
      </c>
      <c r="G26" s="1" t="s">
        <v>55</v>
      </c>
      <c r="H26" s="1" t="s">
        <v>831</v>
      </c>
      <c r="I26" s="1" t="s">
        <v>889</v>
      </c>
      <c r="J26" s="1" t="s">
        <v>833</v>
      </c>
      <c r="K26" s="1" t="s">
        <v>44</v>
      </c>
      <c r="L26" s="1" t="s">
        <v>44</v>
      </c>
      <c r="M26" s="1" t="s">
        <v>45</v>
      </c>
      <c r="N26" s="1" t="s">
        <v>895</v>
      </c>
      <c r="O26" s="1" t="s">
        <v>834</v>
      </c>
      <c r="P26" s="1" t="s">
        <v>45</v>
      </c>
      <c r="Q26" s="1" t="s">
        <v>896</v>
      </c>
      <c r="R26" s="1" t="s">
        <v>182</v>
      </c>
      <c r="S26" s="1" t="s">
        <v>64</v>
      </c>
      <c r="T26" s="1" t="s">
        <v>49</v>
      </c>
      <c r="U26" s="1" t="s">
        <v>891</v>
      </c>
      <c r="V26" s="1" t="s">
        <v>837</v>
      </c>
      <c r="W26" s="1" t="s">
        <v>838</v>
      </c>
      <c r="X26" s="1" t="s">
        <v>839</v>
      </c>
      <c r="Y26" s="1" t="s">
        <v>840</v>
      </c>
      <c r="Z26" s="1" t="s">
        <v>55</v>
      </c>
      <c r="AA26" s="1" t="s">
        <v>64</v>
      </c>
      <c r="AB26" s="1" t="s">
        <v>49</v>
      </c>
      <c r="AC26" s="1" t="s">
        <v>65</v>
      </c>
      <c r="AD26" s="1" t="s">
        <v>66</v>
      </c>
      <c r="AE26" s="1" t="s">
        <v>892</v>
      </c>
      <c r="AF26" s="1" t="s">
        <v>55</v>
      </c>
      <c r="AG26" s="1" t="s">
        <v>59</v>
      </c>
      <c r="AH26" s="1" t="s">
        <v>60</v>
      </c>
      <c r="AI26" s="1" t="s">
        <v>60</v>
      </c>
      <c r="AJ26" s="1" t="s">
        <v>49</v>
      </c>
      <c r="AK26" s="1" t="s">
        <v>55</v>
      </c>
      <c r="AL26" s="1" t="s">
        <v>55</v>
      </c>
      <c r="AM26" s="1" t="s">
        <v>55</v>
      </c>
      <c r="AN26" s="1" t="s">
        <v>55</v>
      </c>
      <c r="AO26" s="1" t="s">
        <v>55</v>
      </c>
      <c r="AP26" s="1" t="s">
        <v>55</v>
      </c>
      <c r="AQ26" s="1" t="s">
        <v>55</v>
      </c>
      <c r="AR26" s="1" t="s">
        <v>64</v>
      </c>
    </row>
    <row r="27" spans="1:44" ht="14.25" customHeight="1">
      <c r="A27" s="1" t="s">
        <v>897</v>
      </c>
      <c r="B27" s="1" t="s">
        <v>61</v>
      </c>
      <c r="C27" s="1" t="s">
        <v>894</v>
      </c>
      <c r="D27" s="1" t="s">
        <v>831</v>
      </c>
      <c r="E27" s="1" t="s">
        <v>41</v>
      </c>
      <c r="F27" s="1" t="s">
        <v>180</v>
      </c>
      <c r="G27" s="1" t="s">
        <v>55</v>
      </c>
      <c r="H27" s="1" t="s">
        <v>831</v>
      </c>
      <c r="I27" s="1" t="s">
        <v>889</v>
      </c>
      <c r="J27" s="1" t="s">
        <v>833</v>
      </c>
      <c r="K27" s="1" t="s">
        <v>44</v>
      </c>
      <c r="L27" s="1" t="s">
        <v>44</v>
      </c>
      <c r="M27" s="1" t="s">
        <v>45</v>
      </c>
      <c r="N27" s="1" t="s">
        <v>895</v>
      </c>
      <c r="O27" s="1" t="s">
        <v>834</v>
      </c>
      <c r="P27" s="1" t="s">
        <v>44</v>
      </c>
      <c r="Q27" s="1" t="s">
        <v>898</v>
      </c>
      <c r="R27" s="1" t="s">
        <v>186</v>
      </c>
      <c r="S27" s="1" t="s">
        <v>64</v>
      </c>
      <c r="T27" s="1" t="s">
        <v>49</v>
      </c>
      <c r="U27" s="1" t="s">
        <v>867</v>
      </c>
      <c r="V27" s="1" t="s">
        <v>837</v>
      </c>
      <c r="W27" s="1" t="s">
        <v>838</v>
      </c>
      <c r="X27" s="1" t="s">
        <v>839</v>
      </c>
      <c r="Y27" s="1" t="s">
        <v>840</v>
      </c>
      <c r="Z27" s="1" t="s">
        <v>55</v>
      </c>
      <c r="AA27" s="1" t="s">
        <v>64</v>
      </c>
      <c r="AB27" s="1" t="s">
        <v>49</v>
      </c>
      <c r="AC27" s="1" t="s">
        <v>65</v>
      </c>
      <c r="AD27" s="1" t="s">
        <v>66</v>
      </c>
      <c r="AE27" s="1" t="s">
        <v>892</v>
      </c>
      <c r="AF27" s="1" t="s">
        <v>55</v>
      </c>
      <c r="AG27" s="1" t="s">
        <v>59</v>
      </c>
      <c r="AH27" s="1" t="s">
        <v>60</v>
      </c>
      <c r="AI27" s="1" t="s">
        <v>60</v>
      </c>
      <c r="AJ27" s="1" t="s">
        <v>49</v>
      </c>
      <c r="AK27" s="1" t="s">
        <v>55</v>
      </c>
      <c r="AL27" s="1" t="s">
        <v>55</v>
      </c>
      <c r="AM27" s="1" t="s">
        <v>55</v>
      </c>
      <c r="AN27" s="1" t="s">
        <v>55</v>
      </c>
      <c r="AO27" s="1" t="s">
        <v>55</v>
      </c>
      <c r="AP27" s="1" t="s">
        <v>55</v>
      </c>
      <c r="AQ27" s="1" t="s">
        <v>55</v>
      </c>
      <c r="AR27" s="1" t="s">
        <v>64</v>
      </c>
    </row>
    <row r="28" spans="1:44" ht="14.25" customHeight="1">
      <c r="A28" s="1" t="s">
        <v>899</v>
      </c>
      <c r="B28" s="1" t="s">
        <v>61</v>
      </c>
      <c r="C28" s="1" t="s">
        <v>894</v>
      </c>
      <c r="D28" s="1" t="s">
        <v>831</v>
      </c>
      <c r="E28" s="1" t="s">
        <v>41</v>
      </c>
      <c r="F28" s="1" t="s">
        <v>180</v>
      </c>
      <c r="G28" s="1" t="s">
        <v>55</v>
      </c>
      <c r="H28" s="1" t="s">
        <v>831</v>
      </c>
      <c r="I28" s="1" t="s">
        <v>889</v>
      </c>
      <c r="J28" s="1" t="s">
        <v>833</v>
      </c>
      <c r="K28" s="1" t="s">
        <v>44</v>
      </c>
      <c r="L28" s="1" t="s">
        <v>44</v>
      </c>
      <c r="M28" s="1" t="s">
        <v>45</v>
      </c>
      <c r="N28" s="1" t="s">
        <v>895</v>
      </c>
      <c r="O28" s="1" t="s">
        <v>834</v>
      </c>
      <c r="P28" s="1" t="s">
        <v>44</v>
      </c>
      <c r="Q28" s="1" t="s">
        <v>900</v>
      </c>
      <c r="R28" s="1" t="s">
        <v>191</v>
      </c>
      <c r="S28" s="1" t="s">
        <v>64</v>
      </c>
      <c r="T28" s="1" t="s">
        <v>49</v>
      </c>
      <c r="U28" s="1" t="s">
        <v>891</v>
      </c>
      <c r="V28" s="1" t="s">
        <v>837</v>
      </c>
      <c r="W28" s="1" t="s">
        <v>838</v>
      </c>
      <c r="X28" s="1" t="s">
        <v>839</v>
      </c>
      <c r="Y28" s="1" t="s">
        <v>840</v>
      </c>
      <c r="Z28" s="1" t="s">
        <v>55</v>
      </c>
      <c r="AA28" s="1" t="s">
        <v>64</v>
      </c>
      <c r="AB28" s="1" t="s">
        <v>49</v>
      </c>
      <c r="AC28" s="1" t="s">
        <v>65</v>
      </c>
      <c r="AD28" s="1" t="s">
        <v>66</v>
      </c>
      <c r="AE28" s="1" t="s">
        <v>892</v>
      </c>
      <c r="AF28" s="1" t="s">
        <v>55</v>
      </c>
      <c r="AG28" s="1" t="s">
        <v>59</v>
      </c>
      <c r="AH28" s="1" t="s">
        <v>60</v>
      </c>
      <c r="AI28" s="1" t="s">
        <v>60</v>
      </c>
      <c r="AJ28" s="1" t="s">
        <v>49</v>
      </c>
      <c r="AK28" s="1" t="s">
        <v>55</v>
      </c>
      <c r="AL28" s="1" t="s">
        <v>55</v>
      </c>
      <c r="AM28" s="1" t="s">
        <v>55</v>
      </c>
      <c r="AN28" s="1" t="s">
        <v>55</v>
      </c>
      <c r="AO28" s="1" t="s">
        <v>55</v>
      </c>
      <c r="AP28" s="1" t="s">
        <v>55</v>
      </c>
      <c r="AQ28" s="1" t="s">
        <v>55</v>
      </c>
      <c r="AR28" s="1" t="s">
        <v>64</v>
      </c>
    </row>
    <row r="29" spans="1:44" ht="14.25" customHeight="1">
      <c r="A29" s="1" t="s">
        <v>901</v>
      </c>
      <c r="B29" s="1" t="s">
        <v>61</v>
      </c>
      <c r="C29" s="1" t="s">
        <v>894</v>
      </c>
      <c r="D29" s="1" t="s">
        <v>831</v>
      </c>
      <c r="E29" s="1" t="s">
        <v>41</v>
      </c>
      <c r="F29" s="1" t="s">
        <v>180</v>
      </c>
      <c r="G29" s="1" t="s">
        <v>55</v>
      </c>
      <c r="H29" s="1" t="s">
        <v>831</v>
      </c>
      <c r="I29" s="1" t="s">
        <v>889</v>
      </c>
      <c r="J29" s="1" t="s">
        <v>833</v>
      </c>
      <c r="K29" s="1" t="s">
        <v>44</v>
      </c>
      <c r="L29" s="1" t="s">
        <v>44</v>
      </c>
      <c r="M29" s="1" t="s">
        <v>45</v>
      </c>
      <c r="N29" s="1" t="s">
        <v>895</v>
      </c>
      <c r="O29" s="1" t="s">
        <v>834</v>
      </c>
      <c r="P29" s="1" t="s">
        <v>44</v>
      </c>
      <c r="Q29" s="1" t="s">
        <v>902</v>
      </c>
      <c r="R29" s="1" t="s">
        <v>69</v>
      </c>
      <c r="S29" s="1" t="s">
        <v>64</v>
      </c>
      <c r="T29" s="1" t="s">
        <v>49</v>
      </c>
      <c r="U29" s="1" t="s">
        <v>867</v>
      </c>
      <c r="V29" s="1" t="s">
        <v>837</v>
      </c>
      <c r="W29" s="1" t="s">
        <v>838</v>
      </c>
      <c r="X29" s="1" t="s">
        <v>839</v>
      </c>
      <c r="Y29" s="1" t="s">
        <v>840</v>
      </c>
      <c r="Z29" s="1" t="s">
        <v>55</v>
      </c>
      <c r="AA29" s="1" t="s">
        <v>64</v>
      </c>
      <c r="AB29" s="1" t="s">
        <v>49</v>
      </c>
      <c r="AC29" s="1" t="s">
        <v>65</v>
      </c>
      <c r="AD29" s="1" t="s">
        <v>66</v>
      </c>
      <c r="AE29" s="1" t="s">
        <v>892</v>
      </c>
      <c r="AF29" s="1" t="s">
        <v>55</v>
      </c>
      <c r="AG29" s="1" t="s">
        <v>59</v>
      </c>
      <c r="AH29" s="1" t="s">
        <v>60</v>
      </c>
      <c r="AI29" s="1" t="s">
        <v>60</v>
      </c>
      <c r="AJ29" s="1" t="s">
        <v>49</v>
      </c>
      <c r="AK29" s="1" t="s">
        <v>55</v>
      </c>
      <c r="AL29" s="1" t="s">
        <v>55</v>
      </c>
      <c r="AM29" s="1" t="s">
        <v>55</v>
      </c>
      <c r="AN29" s="1" t="s">
        <v>55</v>
      </c>
      <c r="AO29" s="1" t="s">
        <v>55</v>
      </c>
      <c r="AP29" s="1" t="s">
        <v>55</v>
      </c>
      <c r="AQ29" s="1" t="s">
        <v>55</v>
      </c>
      <c r="AR29" s="1" t="s">
        <v>64</v>
      </c>
    </row>
    <row r="30" spans="1:44" ht="14.25" customHeight="1">
      <c r="A30" s="1" t="s">
        <v>903</v>
      </c>
      <c r="B30" s="1" t="s">
        <v>61</v>
      </c>
      <c r="C30" s="1" t="s">
        <v>894</v>
      </c>
      <c r="D30" s="1" t="s">
        <v>831</v>
      </c>
      <c r="E30" s="1" t="s">
        <v>41</v>
      </c>
      <c r="F30" s="1" t="s">
        <v>180</v>
      </c>
      <c r="G30" s="1" t="s">
        <v>55</v>
      </c>
      <c r="H30" s="1" t="s">
        <v>831</v>
      </c>
      <c r="I30" s="1" t="s">
        <v>889</v>
      </c>
      <c r="J30" s="1" t="s">
        <v>833</v>
      </c>
      <c r="K30" s="1" t="s">
        <v>44</v>
      </c>
      <c r="L30" s="1" t="s">
        <v>44</v>
      </c>
      <c r="M30" s="1" t="s">
        <v>45</v>
      </c>
      <c r="N30" s="1" t="s">
        <v>895</v>
      </c>
      <c r="O30" s="1" t="s">
        <v>834</v>
      </c>
      <c r="P30" s="1" t="s">
        <v>44</v>
      </c>
      <c r="Q30" s="1" t="s">
        <v>904</v>
      </c>
      <c r="R30" s="1" t="s">
        <v>198</v>
      </c>
      <c r="S30" s="1" t="s">
        <v>64</v>
      </c>
      <c r="T30" s="1" t="s">
        <v>49</v>
      </c>
      <c r="U30" s="1" t="s">
        <v>891</v>
      </c>
      <c r="V30" s="1" t="s">
        <v>837</v>
      </c>
      <c r="W30" s="1" t="s">
        <v>838</v>
      </c>
      <c r="X30" s="1" t="s">
        <v>839</v>
      </c>
      <c r="Y30" s="1" t="s">
        <v>840</v>
      </c>
      <c r="Z30" s="1" t="s">
        <v>55</v>
      </c>
      <c r="AA30" s="1" t="s">
        <v>64</v>
      </c>
      <c r="AB30" s="1" t="s">
        <v>49</v>
      </c>
      <c r="AC30" s="1" t="s">
        <v>65</v>
      </c>
      <c r="AD30" s="1" t="s">
        <v>66</v>
      </c>
      <c r="AE30" s="1" t="s">
        <v>892</v>
      </c>
      <c r="AF30" s="1" t="s">
        <v>55</v>
      </c>
      <c r="AG30" s="1" t="s">
        <v>59</v>
      </c>
      <c r="AH30" s="1" t="s">
        <v>60</v>
      </c>
      <c r="AI30" s="1" t="s">
        <v>60</v>
      </c>
      <c r="AJ30" s="1" t="s">
        <v>49</v>
      </c>
      <c r="AK30" s="1" t="s">
        <v>55</v>
      </c>
      <c r="AL30" s="1" t="s">
        <v>55</v>
      </c>
      <c r="AM30" s="1" t="s">
        <v>55</v>
      </c>
      <c r="AN30" s="1" t="s">
        <v>55</v>
      </c>
      <c r="AO30" s="1" t="s">
        <v>55</v>
      </c>
      <c r="AP30" s="1" t="s">
        <v>55</v>
      </c>
      <c r="AQ30" s="1" t="s">
        <v>55</v>
      </c>
      <c r="AR30" s="1" t="s">
        <v>64</v>
      </c>
    </row>
    <row r="31" spans="1:44" ht="14.25" customHeight="1">
      <c r="A31" s="1" t="s">
        <v>905</v>
      </c>
      <c r="B31" s="1" t="s">
        <v>61</v>
      </c>
      <c r="C31" s="1" t="s">
        <v>906</v>
      </c>
      <c r="D31" s="1" t="s">
        <v>831</v>
      </c>
      <c r="E31" s="1" t="s">
        <v>41</v>
      </c>
      <c r="F31" s="1" t="s">
        <v>202</v>
      </c>
      <c r="G31" s="1" t="s">
        <v>55</v>
      </c>
      <c r="H31" s="1" t="s">
        <v>831</v>
      </c>
      <c r="I31" s="1" t="s">
        <v>889</v>
      </c>
      <c r="J31" s="1" t="s">
        <v>833</v>
      </c>
      <c r="K31" s="1" t="s">
        <v>44</v>
      </c>
      <c r="L31" s="1" t="s">
        <v>44</v>
      </c>
      <c r="M31" s="1" t="s">
        <v>45</v>
      </c>
      <c r="N31" s="1" t="s">
        <v>907</v>
      </c>
      <c r="O31" s="1" t="s">
        <v>834</v>
      </c>
      <c r="P31" s="1" t="s">
        <v>45</v>
      </c>
      <c r="Q31" s="1" t="s">
        <v>908</v>
      </c>
      <c r="R31" s="1" t="s">
        <v>182</v>
      </c>
      <c r="S31" s="1" t="s">
        <v>64</v>
      </c>
      <c r="T31" s="1" t="s">
        <v>49</v>
      </c>
      <c r="U31" s="1" t="s">
        <v>891</v>
      </c>
      <c r="V31" s="1" t="s">
        <v>837</v>
      </c>
      <c r="W31" s="1" t="s">
        <v>838</v>
      </c>
      <c r="X31" s="1" t="s">
        <v>839</v>
      </c>
      <c r="Y31" s="1" t="s">
        <v>840</v>
      </c>
      <c r="Z31" s="1" t="s">
        <v>55</v>
      </c>
      <c r="AA31" s="1" t="s">
        <v>64</v>
      </c>
      <c r="AB31" s="1" t="s">
        <v>49</v>
      </c>
      <c r="AC31" s="1" t="s">
        <v>65</v>
      </c>
      <c r="AD31" s="1" t="s">
        <v>66</v>
      </c>
      <c r="AE31" s="1" t="s">
        <v>892</v>
      </c>
      <c r="AF31" s="1" t="s">
        <v>55</v>
      </c>
      <c r="AG31" s="1" t="s">
        <v>59</v>
      </c>
      <c r="AH31" s="1" t="s">
        <v>60</v>
      </c>
      <c r="AI31" s="1" t="s">
        <v>60</v>
      </c>
      <c r="AJ31" s="1" t="s">
        <v>49</v>
      </c>
      <c r="AK31" s="1" t="s">
        <v>55</v>
      </c>
      <c r="AL31" s="1" t="s">
        <v>55</v>
      </c>
      <c r="AM31" s="1" t="s">
        <v>55</v>
      </c>
      <c r="AN31" s="1" t="s">
        <v>55</v>
      </c>
      <c r="AO31" s="1" t="s">
        <v>55</v>
      </c>
      <c r="AP31" s="1" t="s">
        <v>55</v>
      </c>
      <c r="AQ31" s="1" t="s">
        <v>55</v>
      </c>
      <c r="AR31" s="1" t="s">
        <v>64</v>
      </c>
    </row>
    <row r="32" spans="1:44" ht="14.25" customHeight="1">
      <c r="A32" s="1" t="s">
        <v>909</v>
      </c>
      <c r="B32" s="1" t="s">
        <v>61</v>
      </c>
      <c r="C32" s="1" t="s">
        <v>906</v>
      </c>
      <c r="D32" s="1" t="s">
        <v>831</v>
      </c>
      <c r="E32" s="1" t="s">
        <v>41</v>
      </c>
      <c r="F32" s="1" t="s">
        <v>202</v>
      </c>
      <c r="G32" s="1" t="s">
        <v>55</v>
      </c>
      <c r="H32" s="1" t="s">
        <v>831</v>
      </c>
      <c r="I32" s="1" t="s">
        <v>889</v>
      </c>
      <c r="J32" s="1" t="s">
        <v>833</v>
      </c>
      <c r="K32" s="1" t="s">
        <v>44</v>
      </c>
      <c r="L32" s="1" t="s">
        <v>44</v>
      </c>
      <c r="M32" s="1" t="s">
        <v>45</v>
      </c>
      <c r="N32" s="1" t="s">
        <v>907</v>
      </c>
      <c r="O32" s="1" t="s">
        <v>834</v>
      </c>
      <c r="P32" s="1" t="s">
        <v>44</v>
      </c>
      <c r="Q32" s="1" t="s">
        <v>910</v>
      </c>
      <c r="R32" s="1" t="s">
        <v>186</v>
      </c>
      <c r="S32" s="1" t="s">
        <v>64</v>
      </c>
      <c r="T32" s="1" t="s">
        <v>49</v>
      </c>
      <c r="U32" s="1" t="s">
        <v>891</v>
      </c>
      <c r="V32" s="1" t="s">
        <v>837</v>
      </c>
      <c r="W32" s="1" t="s">
        <v>838</v>
      </c>
      <c r="X32" s="1" t="s">
        <v>839</v>
      </c>
      <c r="Y32" s="1" t="s">
        <v>840</v>
      </c>
      <c r="Z32" s="1" t="s">
        <v>55</v>
      </c>
      <c r="AA32" s="1" t="s">
        <v>64</v>
      </c>
      <c r="AB32" s="1" t="s">
        <v>49</v>
      </c>
      <c r="AC32" s="1" t="s">
        <v>65</v>
      </c>
      <c r="AD32" s="1" t="s">
        <v>66</v>
      </c>
      <c r="AE32" s="1" t="s">
        <v>892</v>
      </c>
      <c r="AF32" s="1" t="s">
        <v>55</v>
      </c>
      <c r="AG32" s="1" t="s">
        <v>59</v>
      </c>
      <c r="AH32" s="1" t="s">
        <v>60</v>
      </c>
      <c r="AI32" s="1" t="s">
        <v>60</v>
      </c>
      <c r="AJ32" s="1" t="s">
        <v>49</v>
      </c>
      <c r="AK32" s="1" t="s">
        <v>55</v>
      </c>
      <c r="AL32" s="1" t="s">
        <v>55</v>
      </c>
      <c r="AM32" s="1" t="s">
        <v>55</v>
      </c>
      <c r="AN32" s="1" t="s">
        <v>55</v>
      </c>
      <c r="AO32" s="1" t="s">
        <v>55</v>
      </c>
      <c r="AP32" s="1" t="s">
        <v>55</v>
      </c>
      <c r="AQ32" s="1" t="s">
        <v>55</v>
      </c>
      <c r="AR32" s="1" t="s">
        <v>64</v>
      </c>
    </row>
    <row r="33" spans="1:44" ht="14.25" customHeight="1">
      <c r="A33" s="1" t="s">
        <v>911</v>
      </c>
      <c r="B33" s="1" t="s">
        <v>61</v>
      </c>
      <c r="C33" s="1" t="s">
        <v>906</v>
      </c>
      <c r="D33" s="1" t="s">
        <v>831</v>
      </c>
      <c r="E33" s="1" t="s">
        <v>41</v>
      </c>
      <c r="F33" s="1" t="s">
        <v>202</v>
      </c>
      <c r="G33" s="1" t="s">
        <v>55</v>
      </c>
      <c r="H33" s="1" t="s">
        <v>831</v>
      </c>
      <c r="I33" s="1" t="s">
        <v>889</v>
      </c>
      <c r="J33" s="1" t="s">
        <v>833</v>
      </c>
      <c r="K33" s="1" t="s">
        <v>44</v>
      </c>
      <c r="L33" s="1" t="s">
        <v>44</v>
      </c>
      <c r="M33" s="1" t="s">
        <v>45</v>
      </c>
      <c r="N33" s="1" t="s">
        <v>907</v>
      </c>
      <c r="O33" s="1" t="s">
        <v>834</v>
      </c>
      <c r="P33" s="1" t="s">
        <v>44</v>
      </c>
      <c r="Q33" s="1" t="s">
        <v>912</v>
      </c>
      <c r="R33" s="1" t="s">
        <v>191</v>
      </c>
      <c r="S33" s="1" t="s">
        <v>64</v>
      </c>
      <c r="T33" s="1" t="s">
        <v>49</v>
      </c>
      <c r="U33" s="1" t="s">
        <v>867</v>
      </c>
      <c r="V33" s="1" t="s">
        <v>837</v>
      </c>
      <c r="W33" s="1" t="s">
        <v>838</v>
      </c>
      <c r="X33" s="1" t="s">
        <v>839</v>
      </c>
      <c r="Y33" s="1" t="s">
        <v>840</v>
      </c>
      <c r="Z33" s="1" t="s">
        <v>55</v>
      </c>
      <c r="AA33" s="1" t="s">
        <v>64</v>
      </c>
      <c r="AB33" s="1" t="s">
        <v>49</v>
      </c>
      <c r="AC33" s="1" t="s">
        <v>65</v>
      </c>
      <c r="AD33" s="1" t="s">
        <v>66</v>
      </c>
      <c r="AE33" s="1" t="s">
        <v>892</v>
      </c>
      <c r="AF33" s="1" t="s">
        <v>55</v>
      </c>
      <c r="AG33" s="1" t="s">
        <v>59</v>
      </c>
      <c r="AH33" s="1" t="s">
        <v>60</v>
      </c>
      <c r="AI33" s="1" t="s">
        <v>60</v>
      </c>
      <c r="AJ33" s="1" t="s">
        <v>49</v>
      </c>
      <c r="AK33" s="1" t="s">
        <v>55</v>
      </c>
      <c r="AL33" s="1" t="s">
        <v>55</v>
      </c>
      <c r="AM33" s="1" t="s">
        <v>55</v>
      </c>
      <c r="AN33" s="1" t="s">
        <v>55</v>
      </c>
      <c r="AO33" s="1" t="s">
        <v>55</v>
      </c>
      <c r="AP33" s="1" t="s">
        <v>55</v>
      </c>
      <c r="AQ33" s="1" t="s">
        <v>55</v>
      </c>
      <c r="AR33" s="1" t="s">
        <v>64</v>
      </c>
    </row>
    <row r="34" spans="1:44" ht="14.25" customHeight="1">
      <c r="A34" s="1" t="s">
        <v>913</v>
      </c>
      <c r="B34" s="1" t="s">
        <v>61</v>
      </c>
      <c r="C34" s="1" t="s">
        <v>906</v>
      </c>
      <c r="D34" s="1" t="s">
        <v>831</v>
      </c>
      <c r="E34" s="1" t="s">
        <v>41</v>
      </c>
      <c r="F34" s="1" t="s">
        <v>202</v>
      </c>
      <c r="G34" s="1" t="s">
        <v>55</v>
      </c>
      <c r="H34" s="1" t="s">
        <v>831</v>
      </c>
      <c r="I34" s="1" t="s">
        <v>889</v>
      </c>
      <c r="J34" s="1" t="s">
        <v>833</v>
      </c>
      <c r="K34" s="1" t="s">
        <v>44</v>
      </c>
      <c r="L34" s="1" t="s">
        <v>44</v>
      </c>
      <c r="M34" s="1" t="s">
        <v>45</v>
      </c>
      <c r="N34" s="1" t="s">
        <v>907</v>
      </c>
      <c r="O34" s="1" t="s">
        <v>834</v>
      </c>
      <c r="P34" s="1" t="s">
        <v>44</v>
      </c>
      <c r="Q34" s="1" t="s">
        <v>914</v>
      </c>
      <c r="R34" s="1" t="s">
        <v>69</v>
      </c>
      <c r="S34" s="1" t="s">
        <v>64</v>
      </c>
      <c r="T34" s="1" t="s">
        <v>49</v>
      </c>
      <c r="U34" s="1" t="s">
        <v>891</v>
      </c>
      <c r="V34" s="1" t="s">
        <v>837</v>
      </c>
      <c r="W34" s="1" t="s">
        <v>838</v>
      </c>
      <c r="X34" s="1" t="s">
        <v>839</v>
      </c>
      <c r="Y34" s="1" t="s">
        <v>840</v>
      </c>
      <c r="Z34" s="1" t="s">
        <v>55</v>
      </c>
      <c r="AA34" s="1" t="s">
        <v>64</v>
      </c>
      <c r="AB34" s="1" t="s">
        <v>49</v>
      </c>
      <c r="AC34" s="1" t="s">
        <v>65</v>
      </c>
      <c r="AD34" s="1" t="s">
        <v>66</v>
      </c>
      <c r="AE34" s="1" t="s">
        <v>892</v>
      </c>
      <c r="AF34" s="1" t="s">
        <v>55</v>
      </c>
      <c r="AG34" s="1" t="s">
        <v>59</v>
      </c>
      <c r="AH34" s="1" t="s">
        <v>60</v>
      </c>
      <c r="AI34" s="1" t="s">
        <v>60</v>
      </c>
      <c r="AJ34" s="1" t="s">
        <v>49</v>
      </c>
      <c r="AK34" s="1" t="s">
        <v>55</v>
      </c>
      <c r="AL34" s="1" t="s">
        <v>55</v>
      </c>
      <c r="AM34" s="1" t="s">
        <v>55</v>
      </c>
      <c r="AN34" s="1" t="s">
        <v>55</v>
      </c>
      <c r="AO34" s="1" t="s">
        <v>55</v>
      </c>
      <c r="AP34" s="1" t="s">
        <v>55</v>
      </c>
      <c r="AQ34" s="1" t="s">
        <v>55</v>
      </c>
      <c r="AR34" s="1" t="s">
        <v>64</v>
      </c>
    </row>
    <row r="35" spans="1:44" ht="14.25" customHeight="1">
      <c r="A35" s="1" t="s">
        <v>915</v>
      </c>
      <c r="B35" s="1" t="s">
        <v>61</v>
      </c>
      <c r="C35" s="1" t="s">
        <v>906</v>
      </c>
      <c r="D35" s="1" t="s">
        <v>831</v>
      </c>
      <c r="E35" s="1" t="s">
        <v>41</v>
      </c>
      <c r="F35" s="1" t="s">
        <v>202</v>
      </c>
      <c r="G35" s="1" t="s">
        <v>55</v>
      </c>
      <c r="H35" s="1" t="s">
        <v>831</v>
      </c>
      <c r="I35" s="1" t="s">
        <v>889</v>
      </c>
      <c r="J35" s="1" t="s">
        <v>833</v>
      </c>
      <c r="K35" s="1" t="s">
        <v>44</v>
      </c>
      <c r="L35" s="1" t="s">
        <v>44</v>
      </c>
      <c r="M35" s="1" t="s">
        <v>45</v>
      </c>
      <c r="N35" s="1" t="s">
        <v>907</v>
      </c>
      <c r="O35" s="1" t="s">
        <v>834</v>
      </c>
      <c r="P35" s="1" t="s">
        <v>44</v>
      </c>
      <c r="Q35" s="1" t="s">
        <v>916</v>
      </c>
      <c r="R35" s="1" t="s">
        <v>198</v>
      </c>
      <c r="S35" s="1" t="s">
        <v>64</v>
      </c>
      <c r="T35" s="1" t="s">
        <v>49</v>
      </c>
      <c r="U35" s="1" t="s">
        <v>891</v>
      </c>
      <c r="V35" s="1" t="s">
        <v>837</v>
      </c>
      <c r="W35" s="1" t="s">
        <v>838</v>
      </c>
      <c r="X35" s="1" t="s">
        <v>839</v>
      </c>
      <c r="Y35" s="1" t="s">
        <v>840</v>
      </c>
      <c r="Z35" s="1" t="s">
        <v>55</v>
      </c>
      <c r="AA35" s="1" t="s">
        <v>64</v>
      </c>
      <c r="AB35" s="1" t="s">
        <v>49</v>
      </c>
      <c r="AC35" s="1" t="s">
        <v>65</v>
      </c>
      <c r="AD35" s="1" t="s">
        <v>66</v>
      </c>
      <c r="AE35" s="1" t="s">
        <v>892</v>
      </c>
      <c r="AF35" s="1" t="s">
        <v>55</v>
      </c>
      <c r="AG35" s="1" t="s">
        <v>59</v>
      </c>
      <c r="AH35" s="1" t="s">
        <v>60</v>
      </c>
      <c r="AI35" s="1" t="s">
        <v>60</v>
      </c>
      <c r="AJ35" s="1" t="s">
        <v>49</v>
      </c>
      <c r="AK35" s="1" t="s">
        <v>55</v>
      </c>
      <c r="AL35" s="1" t="s">
        <v>55</v>
      </c>
      <c r="AM35" s="1" t="s">
        <v>55</v>
      </c>
      <c r="AN35" s="1" t="s">
        <v>55</v>
      </c>
      <c r="AO35" s="1" t="s">
        <v>55</v>
      </c>
      <c r="AP35" s="1" t="s">
        <v>55</v>
      </c>
      <c r="AQ35" s="1" t="s">
        <v>55</v>
      </c>
      <c r="AR35" s="1" t="s">
        <v>64</v>
      </c>
    </row>
    <row r="36" spans="1:44" ht="14.25" customHeight="1">
      <c r="A36" s="1" t="s">
        <v>917</v>
      </c>
      <c r="B36" s="1" t="s">
        <v>61</v>
      </c>
      <c r="C36" s="1" t="s">
        <v>918</v>
      </c>
      <c r="D36" s="1" t="s">
        <v>831</v>
      </c>
      <c r="E36" s="1" t="s">
        <v>41</v>
      </c>
      <c r="F36" s="1" t="s">
        <v>219</v>
      </c>
      <c r="G36" s="1" t="s">
        <v>55</v>
      </c>
      <c r="H36" s="1" t="s">
        <v>831</v>
      </c>
      <c r="I36" s="1" t="s">
        <v>889</v>
      </c>
      <c r="J36" s="1" t="s">
        <v>833</v>
      </c>
      <c r="K36" s="1" t="s">
        <v>44</v>
      </c>
      <c r="L36" s="1" t="s">
        <v>44</v>
      </c>
      <c r="M36" s="1" t="s">
        <v>45</v>
      </c>
      <c r="N36" s="1" t="s">
        <v>919</v>
      </c>
      <c r="O36" s="1" t="s">
        <v>834</v>
      </c>
      <c r="P36" s="1" t="s">
        <v>45</v>
      </c>
      <c r="Q36" s="1" t="s">
        <v>920</v>
      </c>
      <c r="R36" s="1" t="s">
        <v>47</v>
      </c>
      <c r="S36" s="1" t="s">
        <v>64</v>
      </c>
      <c r="T36" s="1" t="s">
        <v>49</v>
      </c>
      <c r="U36" s="1" t="s">
        <v>891</v>
      </c>
      <c r="V36" s="1" t="s">
        <v>837</v>
      </c>
      <c r="W36" s="1" t="s">
        <v>838</v>
      </c>
      <c r="X36" s="1" t="s">
        <v>884</v>
      </c>
      <c r="Y36" s="1" t="s">
        <v>840</v>
      </c>
      <c r="Z36" s="1" t="s">
        <v>55</v>
      </c>
      <c r="AA36" s="1" t="s">
        <v>64</v>
      </c>
      <c r="AB36" s="1" t="s">
        <v>49</v>
      </c>
      <c r="AC36" s="1" t="s">
        <v>65</v>
      </c>
      <c r="AD36" s="1" t="s">
        <v>66</v>
      </c>
      <c r="AE36" s="1" t="s">
        <v>892</v>
      </c>
      <c r="AF36" s="1" t="s">
        <v>55</v>
      </c>
      <c r="AG36" s="1" t="s">
        <v>59</v>
      </c>
      <c r="AH36" s="1" t="s">
        <v>60</v>
      </c>
      <c r="AI36" s="1" t="s">
        <v>60</v>
      </c>
      <c r="AJ36" s="1" t="s">
        <v>49</v>
      </c>
      <c r="AK36" s="1" t="s">
        <v>55</v>
      </c>
      <c r="AL36" s="1" t="s">
        <v>55</v>
      </c>
      <c r="AM36" s="1" t="s">
        <v>55</v>
      </c>
      <c r="AN36" s="1" t="s">
        <v>55</v>
      </c>
      <c r="AO36" s="1" t="s">
        <v>55</v>
      </c>
      <c r="AP36" s="1" t="s">
        <v>55</v>
      </c>
      <c r="AQ36" s="1" t="s">
        <v>55</v>
      </c>
      <c r="AR36" s="1" t="s">
        <v>64</v>
      </c>
    </row>
    <row r="37" spans="1:44" ht="14.25" customHeight="1">
      <c r="A37" s="1" t="s">
        <v>921</v>
      </c>
      <c r="B37" s="1" t="s">
        <v>61</v>
      </c>
      <c r="C37" s="1" t="s">
        <v>918</v>
      </c>
      <c r="D37" s="1" t="s">
        <v>831</v>
      </c>
      <c r="E37" s="1" t="s">
        <v>41</v>
      </c>
      <c r="F37" s="1" t="s">
        <v>219</v>
      </c>
      <c r="G37" s="1" t="s">
        <v>55</v>
      </c>
      <c r="H37" s="1" t="s">
        <v>831</v>
      </c>
      <c r="I37" s="1" t="s">
        <v>889</v>
      </c>
      <c r="J37" s="1" t="s">
        <v>833</v>
      </c>
      <c r="K37" s="1" t="s">
        <v>44</v>
      </c>
      <c r="L37" s="1" t="s">
        <v>44</v>
      </c>
      <c r="M37" s="1" t="s">
        <v>45</v>
      </c>
      <c r="N37" s="1" t="s">
        <v>919</v>
      </c>
      <c r="O37" s="1" t="s">
        <v>834</v>
      </c>
      <c r="P37" s="1" t="s">
        <v>44</v>
      </c>
      <c r="Q37" s="1" t="s">
        <v>922</v>
      </c>
      <c r="R37" s="1" t="s">
        <v>224</v>
      </c>
      <c r="S37" s="1" t="s">
        <v>64</v>
      </c>
      <c r="T37" s="1" t="s">
        <v>49</v>
      </c>
      <c r="U37" s="1" t="s">
        <v>891</v>
      </c>
      <c r="V37" s="1" t="s">
        <v>837</v>
      </c>
      <c r="W37" s="1" t="s">
        <v>838</v>
      </c>
      <c r="X37" s="1" t="s">
        <v>884</v>
      </c>
      <c r="Y37" s="1" t="s">
        <v>840</v>
      </c>
      <c r="Z37" s="1" t="s">
        <v>55</v>
      </c>
      <c r="AA37" s="1" t="s">
        <v>64</v>
      </c>
      <c r="AB37" s="1" t="s">
        <v>49</v>
      </c>
      <c r="AC37" s="1" t="s">
        <v>65</v>
      </c>
      <c r="AD37" s="1" t="s">
        <v>66</v>
      </c>
      <c r="AE37" s="1" t="s">
        <v>843</v>
      </c>
      <c r="AF37" s="1" t="s">
        <v>55</v>
      </c>
      <c r="AG37" s="1" t="s">
        <v>59</v>
      </c>
      <c r="AH37" s="1" t="s">
        <v>60</v>
      </c>
      <c r="AI37" s="1" t="s">
        <v>60</v>
      </c>
      <c r="AJ37" s="1" t="s">
        <v>49</v>
      </c>
      <c r="AK37" s="1" t="s">
        <v>55</v>
      </c>
      <c r="AL37" s="1" t="s">
        <v>55</v>
      </c>
      <c r="AM37" s="1" t="s">
        <v>55</v>
      </c>
      <c r="AN37" s="1" t="s">
        <v>55</v>
      </c>
      <c r="AO37" s="1" t="s">
        <v>55</v>
      </c>
      <c r="AP37" s="1" t="s">
        <v>55</v>
      </c>
      <c r="AQ37" s="1" t="s">
        <v>55</v>
      </c>
      <c r="AR37" s="1" t="s">
        <v>64</v>
      </c>
    </row>
    <row r="38" spans="1:44" ht="14.25" customHeight="1">
      <c r="A38" s="1" t="s">
        <v>923</v>
      </c>
      <c r="B38" s="1" t="s">
        <v>61</v>
      </c>
      <c r="C38" s="1" t="s">
        <v>924</v>
      </c>
      <c r="D38" s="1" t="s">
        <v>831</v>
      </c>
      <c r="E38" s="1" t="s">
        <v>41</v>
      </c>
      <c r="F38" s="1" t="s">
        <v>227</v>
      </c>
      <c r="G38" s="1" t="s">
        <v>55</v>
      </c>
      <c r="H38" s="1" t="s">
        <v>831</v>
      </c>
      <c r="I38" s="1" t="s">
        <v>889</v>
      </c>
      <c r="J38" s="1" t="s">
        <v>833</v>
      </c>
      <c r="K38" s="1" t="s">
        <v>44</v>
      </c>
      <c r="L38" s="1" t="s">
        <v>44</v>
      </c>
      <c r="M38" s="1" t="s">
        <v>45</v>
      </c>
      <c r="N38" s="1" t="s">
        <v>925</v>
      </c>
      <c r="O38" s="1" t="s">
        <v>834</v>
      </c>
      <c r="P38" s="1" t="s">
        <v>45</v>
      </c>
      <c r="Q38" s="1" t="s">
        <v>926</v>
      </c>
      <c r="R38" s="1" t="s">
        <v>69</v>
      </c>
      <c r="S38" s="1" t="s">
        <v>64</v>
      </c>
      <c r="T38" s="1" t="s">
        <v>49</v>
      </c>
      <c r="U38" s="1" t="s">
        <v>891</v>
      </c>
      <c r="V38" s="1" t="s">
        <v>837</v>
      </c>
      <c r="W38" s="1" t="s">
        <v>838</v>
      </c>
      <c r="X38" s="1" t="s">
        <v>845</v>
      </c>
      <c r="Y38" s="1" t="s">
        <v>840</v>
      </c>
      <c r="Z38" s="1" t="s">
        <v>55</v>
      </c>
      <c r="AA38" s="1" t="s">
        <v>64</v>
      </c>
      <c r="AB38" s="1" t="s">
        <v>49</v>
      </c>
      <c r="AC38" s="1" t="s">
        <v>65</v>
      </c>
      <c r="AD38" s="1" t="s">
        <v>66</v>
      </c>
      <c r="AE38" s="1" t="s">
        <v>892</v>
      </c>
      <c r="AF38" s="1" t="s">
        <v>55</v>
      </c>
      <c r="AG38" s="1" t="s">
        <v>59</v>
      </c>
      <c r="AH38" s="1" t="s">
        <v>60</v>
      </c>
      <c r="AI38" s="1" t="s">
        <v>60</v>
      </c>
      <c r="AJ38" s="1" t="s">
        <v>49</v>
      </c>
      <c r="AK38" s="1" t="s">
        <v>55</v>
      </c>
      <c r="AL38" s="1" t="s">
        <v>55</v>
      </c>
      <c r="AM38" s="1" t="s">
        <v>55</v>
      </c>
      <c r="AN38" s="1" t="s">
        <v>55</v>
      </c>
      <c r="AO38" s="1" t="s">
        <v>55</v>
      </c>
      <c r="AP38" s="1" t="s">
        <v>55</v>
      </c>
      <c r="AQ38" s="1" t="s">
        <v>55</v>
      </c>
      <c r="AR38" s="1" t="s">
        <v>64</v>
      </c>
    </row>
    <row r="39" spans="1:44" ht="14.25" customHeight="1">
      <c r="A39" s="1" t="s">
        <v>927</v>
      </c>
      <c r="B39" s="1" t="s">
        <v>61</v>
      </c>
      <c r="C39" s="1" t="s">
        <v>928</v>
      </c>
      <c r="D39" s="1" t="s">
        <v>831</v>
      </c>
      <c r="E39" s="1" t="s">
        <v>41</v>
      </c>
      <c r="F39" s="1" t="s">
        <v>180</v>
      </c>
      <c r="G39" s="1" t="s">
        <v>55</v>
      </c>
      <c r="H39" s="1" t="s">
        <v>831</v>
      </c>
      <c r="I39" s="1" t="s">
        <v>889</v>
      </c>
      <c r="J39" s="1" t="s">
        <v>833</v>
      </c>
      <c r="K39" s="1" t="s">
        <v>44</v>
      </c>
      <c r="L39" s="1" t="s">
        <v>44</v>
      </c>
      <c r="M39" s="1" t="s">
        <v>45</v>
      </c>
      <c r="N39" s="1" t="s">
        <v>895</v>
      </c>
      <c r="O39" s="1" t="s">
        <v>834</v>
      </c>
      <c r="P39" s="1" t="s">
        <v>45</v>
      </c>
      <c r="Q39" s="1" t="s">
        <v>929</v>
      </c>
      <c r="R39" s="1" t="s">
        <v>89</v>
      </c>
      <c r="S39" s="1" t="s">
        <v>64</v>
      </c>
      <c r="T39" s="1" t="s">
        <v>49</v>
      </c>
      <c r="U39" s="1" t="s">
        <v>891</v>
      </c>
      <c r="V39" s="1" t="s">
        <v>837</v>
      </c>
      <c r="W39" s="1" t="s">
        <v>838</v>
      </c>
      <c r="X39" s="1" t="s">
        <v>839</v>
      </c>
      <c r="Y39" s="1" t="s">
        <v>840</v>
      </c>
      <c r="Z39" s="1" t="s">
        <v>55</v>
      </c>
      <c r="AA39" s="1" t="s">
        <v>64</v>
      </c>
      <c r="AB39" s="1" t="s">
        <v>49</v>
      </c>
      <c r="AC39" s="1" t="s">
        <v>65</v>
      </c>
      <c r="AD39" s="1" t="s">
        <v>66</v>
      </c>
      <c r="AE39" s="1" t="s">
        <v>843</v>
      </c>
      <c r="AF39" s="1" t="s">
        <v>55</v>
      </c>
      <c r="AG39" s="1" t="s">
        <v>59</v>
      </c>
      <c r="AH39" s="1" t="s">
        <v>60</v>
      </c>
      <c r="AI39" s="1" t="s">
        <v>60</v>
      </c>
      <c r="AJ39" s="1" t="s">
        <v>49</v>
      </c>
      <c r="AK39" s="1" t="s">
        <v>55</v>
      </c>
      <c r="AL39" s="1" t="s">
        <v>55</v>
      </c>
      <c r="AM39" s="1" t="s">
        <v>55</v>
      </c>
      <c r="AN39" s="1" t="s">
        <v>55</v>
      </c>
      <c r="AO39" s="1" t="s">
        <v>55</v>
      </c>
      <c r="AP39" s="1" t="s">
        <v>55</v>
      </c>
      <c r="AQ39" s="1" t="s">
        <v>55</v>
      </c>
      <c r="AR39" s="1" t="s">
        <v>64</v>
      </c>
    </row>
    <row r="40" spans="1:44" ht="14.25" customHeight="1">
      <c r="A40" s="1" t="s">
        <v>930</v>
      </c>
      <c r="B40" s="1" t="s">
        <v>61</v>
      </c>
      <c r="C40" s="1" t="s">
        <v>928</v>
      </c>
      <c r="D40" s="1" t="s">
        <v>831</v>
      </c>
      <c r="E40" s="1" t="s">
        <v>41</v>
      </c>
      <c r="F40" s="1" t="s">
        <v>180</v>
      </c>
      <c r="G40" s="1" t="s">
        <v>55</v>
      </c>
      <c r="H40" s="1" t="s">
        <v>831</v>
      </c>
      <c r="I40" s="1" t="s">
        <v>889</v>
      </c>
      <c r="J40" s="1" t="s">
        <v>833</v>
      </c>
      <c r="K40" s="1" t="s">
        <v>44</v>
      </c>
      <c r="L40" s="1" t="s">
        <v>44</v>
      </c>
      <c r="M40" s="1" t="s">
        <v>45</v>
      </c>
      <c r="N40" s="1" t="s">
        <v>895</v>
      </c>
      <c r="O40" s="1" t="s">
        <v>834</v>
      </c>
      <c r="P40" s="1" t="s">
        <v>44</v>
      </c>
      <c r="Q40" s="1" t="s">
        <v>931</v>
      </c>
      <c r="R40" s="1" t="s">
        <v>124</v>
      </c>
      <c r="S40" s="1" t="s">
        <v>64</v>
      </c>
      <c r="T40" s="1" t="s">
        <v>49</v>
      </c>
      <c r="U40" s="1" t="s">
        <v>891</v>
      </c>
      <c r="V40" s="1" t="s">
        <v>837</v>
      </c>
      <c r="W40" s="1" t="s">
        <v>838</v>
      </c>
      <c r="X40" s="1" t="s">
        <v>839</v>
      </c>
      <c r="Y40" s="1" t="s">
        <v>840</v>
      </c>
      <c r="Z40" s="1" t="s">
        <v>55</v>
      </c>
      <c r="AA40" s="1" t="s">
        <v>64</v>
      </c>
      <c r="AB40" s="1" t="s">
        <v>49</v>
      </c>
      <c r="AC40" s="1" t="s">
        <v>65</v>
      </c>
      <c r="AD40" s="1" t="s">
        <v>66</v>
      </c>
      <c r="AE40" s="1" t="s">
        <v>843</v>
      </c>
      <c r="AF40" s="1" t="s">
        <v>55</v>
      </c>
      <c r="AG40" s="1" t="s">
        <v>59</v>
      </c>
      <c r="AH40" s="1" t="s">
        <v>60</v>
      </c>
      <c r="AI40" s="1" t="s">
        <v>60</v>
      </c>
      <c r="AJ40" s="1" t="s">
        <v>49</v>
      </c>
      <c r="AK40" s="1" t="s">
        <v>55</v>
      </c>
      <c r="AL40" s="1" t="s">
        <v>55</v>
      </c>
      <c r="AM40" s="1" t="s">
        <v>55</v>
      </c>
      <c r="AN40" s="1" t="s">
        <v>55</v>
      </c>
      <c r="AO40" s="1" t="s">
        <v>55</v>
      </c>
      <c r="AP40" s="1" t="s">
        <v>55</v>
      </c>
      <c r="AQ40" s="1" t="s">
        <v>55</v>
      </c>
      <c r="AR40" s="1" t="s">
        <v>64</v>
      </c>
    </row>
    <row r="41" spans="1:44" ht="14.25" customHeight="1">
      <c r="A41" s="1" t="s">
        <v>932</v>
      </c>
      <c r="B41" s="1" t="s">
        <v>61</v>
      </c>
      <c r="C41" s="1" t="s">
        <v>928</v>
      </c>
      <c r="D41" s="1" t="s">
        <v>831</v>
      </c>
      <c r="E41" s="1" t="s">
        <v>41</v>
      </c>
      <c r="F41" s="1" t="s">
        <v>180</v>
      </c>
      <c r="G41" s="1" t="s">
        <v>55</v>
      </c>
      <c r="H41" s="1" t="s">
        <v>831</v>
      </c>
      <c r="I41" s="1" t="s">
        <v>889</v>
      </c>
      <c r="J41" s="1" t="s">
        <v>833</v>
      </c>
      <c r="K41" s="1" t="s">
        <v>44</v>
      </c>
      <c r="L41" s="1" t="s">
        <v>44</v>
      </c>
      <c r="M41" s="1" t="s">
        <v>45</v>
      </c>
      <c r="N41" s="1" t="s">
        <v>895</v>
      </c>
      <c r="O41" s="1" t="s">
        <v>834</v>
      </c>
      <c r="P41" s="1" t="s">
        <v>44</v>
      </c>
      <c r="Q41" s="1" t="s">
        <v>933</v>
      </c>
      <c r="R41" s="1" t="s">
        <v>238</v>
      </c>
      <c r="S41" s="1" t="s">
        <v>64</v>
      </c>
      <c r="T41" s="1" t="s">
        <v>49</v>
      </c>
      <c r="U41" s="1" t="s">
        <v>891</v>
      </c>
      <c r="V41" s="1" t="s">
        <v>837</v>
      </c>
      <c r="W41" s="1" t="s">
        <v>838</v>
      </c>
      <c r="X41" s="1" t="s">
        <v>839</v>
      </c>
      <c r="Y41" s="1" t="s">
        <v>840</v>
      </c>
      <c r="Z41" s="1" t="s">
        <v>55</v>
      </c>
      <c r="AA41" s="1" t="s">
        <v>64</v>
      </c>
      <c r="AB41" s="1" t="s">
        <v>49</v>
      </c>
      <c r="AC41" s="1" t="s">
        <v>65</v>
      </c>
      <c r="AD41" s="1" t="s">
        <v>66</v>
      </c>
      <c r="AE41" s="1" t="s">
        <v>892</v>
      </c>
      <c r="AF41" s="1" t="s">
        <v>55</v>
      </c>
      <c r="AG41" s="1" t="s">
        <v>59</v>
      </c>
      <c r="AH41" s="1" t="s">
        <v>60</v>
      </c>
      <c r="AI41" s="1" t="s">
        <v>60</v>
      </c>
      <c r="AJ41" s="1" t="s">
        <v>49</v>
      </c>
      <c r="AK41" s="1" t="s">
        <v>55</v>
      </c>
      <c r="AL41" s="1" t="s">
        <v>55</v>
      </c>
      <c r="AM41" s="1" t="s">
        <v>55</v>
      </c>
      <c r="AN41" s="1" t="s">
        <v>55</v>
      </c>
      <c r="AO41" s="1" t="s">
        <v>55</v>
      </c>
      <c r="AP41" s="1" t="s">
        <v>55</v>
      </c>
      <c r="AQ41" s="1" t="s">
        <v>55</v>
      </c>
      <c r="AR41" s="1" t="s">
        <v>64</v>
      </c>
    </row>
    <row r="42" spans="1:44" ht="14.25" customHeight="1">
      <c r="A42" s="1" t="s">
        <v>934</v>
      </c>
      <c r="B42" s="1" t="s">
        <v>61</v>
      </c>
      <c r="C42" s="1" t="s">
        <v>935</v>
      </c>
      <c r="D42" s="1" t="s">
        <v>831</v>
      </c>
      <c r="E42" s="1" t="s">
        <v>41</v>
      </c>
      <c r="F42" s="1" t="s">
        <v>202</v>
      </c>
      <c r="G42" s="1" t="s">
        <v>55</v>
      </c>
      <c r="H42" s="1" t="s">
        <v>831</v>
      </c>
      <c r="I42" s="1" t="s">
        <v>889</v>
      </c>
      <c r="J42" s="1" t="s">
        <v>833</v>
      </c>
      <c r="K42" s="1" t="s">
        <v>44</v>
      </c>
      <c r="L42" s="1" t="s">
        <v>44</v>
      </c>
      <c r="M42" s="1" t="s">
        <v>45</v>
      </c>
      <c r="N42" s="1" t="s">
        <v>907</v>
      </c>
      <c r="O42" s="1" t="s">
        <v>834</v>
      </c>
      <c r="P42" s="1" t="s">
        <v>45</v>
      </c>
      <c r="Q42" s="1" t="s">
        <v>936</v>
      </c>
      <c r="R42" s="1" t="s">
        <v>89</v>
      </c>
      <c r="S42" s="1" t="s">
        <v>64</v>
      </c>
      <c r="T42" s="1" t="s">
        <v>49</v>
      </c>
      <c r="U42" s="1" t="s">
        <v>891</v>
      </c>
      <c r="V42" s="1" t="s">
        <v>837</v>
      </c>
      <c r="W42" s="1" t="s">
        <v>838</v>
      </c>
      <c r="X42" s="1" t="s">
        <v>839</v>
      </c>
      <c r="Y42" s="1" t="s">
        <v>840</v>
      </c>
      <c r="Z42" s="1" t="s">
        <v>55</v>
      </c>
      <c r="AA42" s="1" t="s">
        <v>64</v>
      </c>
      <c r="AB42" s="1" t="s">
        <v>49</v>
      </c>
      <c r="AC42" s="1" t="s">
        <v>65</v>
      </c>
      <c r="AD42" s="1" t="s">
        <v>66</v>
      </c>
      <c r="AE42" s="1" t="s">
        <v>892</v>
      </c>
      <c r="AF42" s="1" t="s">
        <v>55</v>
      </c>
      <c r="AG42" s="1" t="s">
        <v>59</v>
      </c>
      <c r="AH42" s="1" t="s">
        <v>60</v>
      </c>
      <c r="AI42" s="1" t="s">
        <v>60</v>
      </c>
      <c r="AJ42" s="1" t="s">
        <v>49</v>
      </c>
      <c r="AK42" s="1" t="s">
        <v>55</v>
      </c>
      <c r="AL42" s="1" t="s">
        <v>55</v>
      </c>
      <c r="AM42" s="1" t="s">
        <v>55</v>
      </c>
      <c r="AN42" s="1" t="s">
        <v>55</v>
      </c>
      <c r="AO42" s="1" t="s">
        <v>55</v>
      </c>
      <c r="AP42" s="1" t="s">
        <v>55</v>
      </c>
      <c r="AQ42" s="1" t="s">
        <v>55</v>
      </c>
      <c r="AR42" s="1" t="s">
        <v>64</v>
      </c>
    </row>
    <row r="43" spans="1:44" ht="14.25" customHeight="1">
      <c r="A43" s="1" t="s">
        <v>937</v>
      </c>
      <c r="B43" s="1" t="s">
        <v>61</v>
      </c>
      <c r="C43" s="1" t="s">
        <v>935</v>
      </c>
      <c r="D43" s="1" t="s">
        <v>831</v>
      </c>
      <c r="E43" s="1" t="s">
        <v>41</v>
      </c>
      <c r="F43" s="1" t="s">
        <v>202</v>
      </c>
      <c r="G43" s="1" t="s">
        <v>55</v>
      </c>
      <c r="H43" s="1" t="s">
        <v>831</v>
      </c>
      <c r="I43" s="1" t="s">
        <v>889</v>
      </c>
      <c r="J43" s="1" t="s">
        <v>833</v>
      </c>
      <c r="K43" s="1" t="s">
        <v>44</v>
      </c>
      <c r="L43" s="1" t="s">
        <v>44</v>
      </c>
      <c r="M43" s="1" t="s">
        <v>45</v>
      </c>
      <c r="N43" s="1" t="s">
        <v>907</v>
      </c>
      <c r="O43" s="1" t="s">
        <v>834</v>
      </c>
      <c r="P43" s="1" t="s">
        <v>44</v>
      </c>
      <c r="Q43" s="1" t="s">
        <v>938</v>
      </c>
      <c r="R43" s="1" t="s">
        <v>124</v>
      </c>
      <c r="S43" s="1" t="s">
        <v>64</v>
      </c>
      <c r="T43" s="1" t="s">
        <v>49</v>
      </c>
      <c r="U43" s="1" t="s">
        <v>891</v>
      </c>
      <c r="V43" s="1" t="s">
        <v>837</v>
      </c>
      <c r="W43" s="1" t="s">
        <v>838</v>
      </c>
      <c r="X43" s="1" t="s">
        <v>839</v>
      </c>
      <c r="Y43" s="1" t="s">
        <v>840</v>
      </c>
      <c r="Z43" s="1" t="s">
        <v>55</v>
      </c>
      <c r="AA43" s="1" t="s">
        <v>64</v>
      </c>
      <c r="AB43" s="1" t="s">
        <v>49</v>
      </c>
      <c r="AC43" s="1" t="s">
        <v>65</v>
      </c>
      <c r="AD43" s="1" t="s">
        <v>66</v>
      </c>
      <c r="AE43" s="1" t="s">
        <v>892</v>
      </c>
      <c r="AF43" s="1" t="s">
        <v>55</v>
      </c>
      <c r="AG43" s="1" t="s">
        <v>59</v>
      </c>
      <c r="AH43" s="1" t="s">
        <v>60</v>
      </c>
      <c r="AI43" s="1" t="s">
        <v>60</v>
      </c>
      <c r="AJ43" s="1" t="s">
        <v>49</v>
      </c>
      <c r="AK43" s="1" t="s">
        <v>55</v>
      </c>
      <c r="AL43" s="1" t="s">
        <v>55</v>
      </c>
      <c r="AM43" s="1" t="s">
        <v>55</v>
      </c>
      <c r="AN43" s="1" t="s">
        <v>55</v>
      </c>
      <c r="AO43" s="1" t="s">
        <v>55</v>
      </c>
      <c r="AP43" s="1" t="s">
        <v>55</v>
      </c>
      <c r="AQ43" s="1" t="s">
        <v>55</v>
      </c>
      <c r="AR43" s="1" t="s">
        <v>64</v>
      </c>
    </row>
    <row r="44" spans="1:44" ht="14.25" customHeight="1">
      <c r="A44" s="1" t="s">
        <v>939</v>
      </c>
      <c r="B44" s="1" t="s">
        <v>61</v>
      </c>
      <c r="C44" s="1" t="s">
        <v>935</v>
      </c>
      <c r="D44" s="1" t="s">
        <v>831</v>
      </c>
      <c r="E44" s="1" t="s">
        <v>41</v>
      </c>
      <c r="F44" s="1" t="s">
        <v>202</v>
      </c>
      <c r="G44" s="1" t="s">
        <v>55</v>
      </c>
      <c r="H44" s="1" t="s">
        <v>831</v>
      </c>
      <c r="I44" s="1" t="s">
        <v>889</v>
      </c>
      <c r="J44" s="1" t="s">
        <v>833</v>
      </c>
      <c r="K44" s="1" t="s">
        <v>44</v>
      </c>
      <c r="L44" s="1" t="s">
        <v>44</v>
      </c>
      <c r="M44" s="1" t="s">
        <v>45</v>
      </c>
      <c r="N44" s="1" t="s">
        <v>907</v>
      </c>
      <c r="O44" s="1" t="s">
        <v>834</v>
      </c>
      <c r="P44" s="1" t="s">
        <v>44</v>
      </c>
      <c r="Q44" s="1" t="s">
        <v>940</v>
      </c>
      <c r="R44" s="1" t="s">
        <v>238</v>
      </c>
      <c r="S44" s="1" t="s">
        <v>64</v>
      </c>
      <c r="T44" s="1" t="s">
        <v>49</v>
      </c>
      <c r="U44" s="1" t="s">
        <v>891</v>
      </c>
      <c r="V44" s="1" t="s">
        <v>837</v>
      </c>
      <c r="W44" s="1" t="s">
        <v>838</v>
      </c>
      <c r="X44" s="1" t="s">
        <v>839</v>
      </c>
      <c r="Y44" s="1" t="s">
        <v>840</v>
      </c>
      <c r="Z44" s="1" t="s">
        <v>55</v>
      </c>
      <c r="AA44" s="1" t="s">
        <v>64</v>
      </c>
      <c r="AB44" s="1" t="s">
        <v>49</v>
      </c>
      <c r="AC44" s="1" t="s">
        <v>65</v>
      </c>
      <c r="AD44" s="1" t="s">
        <v>66</v>
      </c>
      <c r="AE44" s="1" t="s">
        <v>892</v>
      </c>
      <c r="AF44" s="1" t="s">
        <v>55</v>
      </c>
      <c r="AG44" s="1" t="s">
        <v>59</v>
      </c>
      <c r="AH44" s="1" t="s">
        <v>60</v>
      </c>
      <c r="AI44" s="1" t="s">
        <v>60</v>
      </c>
      <c r="AJ44" s="1" t="s">
        <v>49</v>
      </c>
      <c r="AK44" s="1" t="s">
        <v>55</v>
      </c>
      <c r="AL44" s="1" t="s">
        <v>55</v>
      </c>
      <c r="AM44" s="1" t="s">
        <v>55</v>
      </c>
      <c r="AN44" s="1" t="s">
        <v>55</v>
      </c>
      <c r="AO44" s="1" t="s">
        <v>55</v>
      </c>
      <c r="AP44" s="1" t="s">
        <v>55</v>
      </c>
      <c r="AQ44" s="1" t="s">
        <v>55</v>
      </c>
      <c r="AR44" s="1" t="s">
        <v>64</v>
      </c>
    </row>
    <row r="45" spans="1:44" ht="14.25" customHeight="1">
      <c r="A45" s="1" t="s">
        <v>941</v>
      </c>
      <c r="B45" s="1" t="s">
        <v>61</v>
      </c>
      <c r="C45" s="1" t="s">
        <v>942</v>
      </c>
      <c r="D45" s="1" t="s">
        <v>831</v>
      </c>
      <c r="E45" s="1" t="s">
        <v>41</v>
      </c>
      <c r="F45" s="1" t="s">
        <v>253</v>
      </c>
      <c r="G45" s="1" t="s">
        <v>55</v>
      </c>
      <c r="H45" s="1" t="s">
        <v>831</v>
      </c>
      <c r="I45" s="1" t="s">
        <v>889</v>
      </c>
      <c r="J45" s="1" t="s">
        <v>833</v>
      </c>
      <c r="K45" s="1" t="s">
        <v>44</v>
      </c>
      <c r="L45" s="1" t="s">
        <v>44</v>
      </c>
      <c r="M45" s="1" t="s">
        <v>45</v>
      </c>
      <c r="N45" s="1" t="s">
        <v>943</v>
      </c>
      <c r="O45" s="1" t="s">
        <v>834</v>
      </c>
      <c r="P45" s="1" t="s">
        <v>45</v>
      </c>
      <c r="Q45" s="1" t="s">
        <v>944</v>
      </c>
      <c r="R45" s="1" t="s">
        <v>47</v>
      </c>
      <c r="S45" s="1" t="s">
        <v>64</v>
      </c>
      <c r="T45" s="1" t="s">
        <v>49</v>
      </c>
      <c r="U45" s="1" t="s">
        <v>891</v>
      </c>
      <c r="V45" s="1" t="s">
        <v>837</v>
      </c>
      <c r="W45" s="1" t="s">
        <v>838</v>
      </c>
      <c r="X45" s="1" t="s">
        <v>845</v>
      </c>
      <c r="Y45" s="1" t="s">
        <v>945</v>
      </c>
      <c r="Z45" s="1" t="s">
        <v>55</v>
      </c>
      <c r="AA45" s="1" t="s">
        <v>64</v>
      </c>
      <c r="AB45" s="1" t="s">
        <v>49</v>
      </c>
      <c r="AC45" s="1" t="s">
        <v>65</v>
      </c>
      <c r="AD45" s="1" t="s">
        <v>66</v>
      </c>
      <c r="AE45" s="1" t="s">
        <v>892</v>
      </c>
      <c r="AF45" s="1" t="s">
        <v>55</v>
      </c>
      <c r="AG45" s="1" t="s">
        <v>59</v>
      </c>
      <c r="AH45" s="1" t="s">
        <v>60</v>
      </c>
      <c r="AI45" s="1" t="s">
        <v>60</v>
      </c>
      <c r="AJ45" s="1" t="s">
        <v>49</v>
      </c>
      <c r="AK45" s="1" t="s">
        <v>55</v>
      </c>
      <c r="AL45" s="1" t="s">
        <v>55</v>
      </c>
      <c r="AM45" s="1" t="s">
        <v>55</v>
      </c>
      <c r="AN45" s="1" t="s">
        <v>55</v>
      </c>
      <c r="AO45" s="1" t="s">
        <v>55</v>
      </c>
      <c r="AP45" s="1" t="s">
        <v>55</v>
      </c>
      <c r="AQ45" s="1" t="s">
        <v>55</v>
      </c>
      <c r="AR45" s="1" t="s">
        <v>64</v>
      </c>
    </row>
    <row r="46" spans="1:44" ht="14.25" customHeight="1">
      <c r="A46" s="1" t="s">
        <v>946</v>
      </c>
      <c r="B46" s="1" t="s">
        <v>61</v>
      </c>
      <c r="C46" s="1" t="s">
        <v>942</v>
      </c>
      <c r="D46" s="1" t="s">
        <v>831</v>
      </c>
      <c r="E46" s="1" t="s">
        <v>41</v>
      </c>
      <c r="F46" s="1" t="s">
        <v>253</v>
      </c>
      <c r="G46" s="1" t="s">
        <v>55</v>
      </c>
      <c r="H46" s="1" t="s">
        <v>831</v>
      </c>
      <c r="I46" s="1" t="s">
        <v>889</v>
      </c>
      <c r="J46" s="1" t="s">
        <v>833</v>
      </c>
      <c r="K46" s="1" t="s">
        <v>44</v>
      </c>
      <c r="L46" s="1" t="s">
        <v>44</v>
      </c>
      <c r="M46" s="1" t="s">
        <v>45</v>
      </c>
      <c r="N46" s="1" t="s">
        <v>943</v>
      </c>
      <c r="O46" s="1" t="s">
        <v>834</v>
      </c>
      <c r="P46" s="1" t="s">
        <v>44</v>
      </c>
      <c r="Q46" s="1" t="s">
        <v>947</v>
      </c>
      <c r="R46" s="1" t="s">
        <v>224</v>
      </c>
      <c r="S46" s="1" t="s">
        <v>64</v>
      </c>
      <c r="T46" s="1" t="s">
        <v>49</v>
      </c>
      <c r="U46" s="1" t="s">
        <v>867</v>
      </c>
      <c r="V46" s="1" t="s">
        <v>837</v>
      </c>
      <c r="W46" s="1" t="s">
        <v>838</v>
      </c>
      <c r="X46" s="1" t="s">
        <v>845</v>
      </c>
      <c r="Y46" s="1" t="s">
        <v>945</v>
      </c>
      <c r="Z46" s="1" t="s">
        <v>55</v>
      </c>
      <c r="AA46" s="1" t="s">
        <v>64</v>
      </c>
      <c r="AB46" s="1" t="s">
        <v>49</v>
      </c>
      <c r="AC46" s="1" t="s">
        <v>65</v>
      </c>
      <c r="AD46" s="1" t="s">
        <v>66</v>
      </c>
      <c r="AE46" s="1" t="s">
        <v>892</v>
      </c>
      <c r="AF46" s="1" t="s">
        <v>55</v>
      </c>
      <c r="AG46" s="1" t="s">
        <v>59</v>
      </c>
      <c r="AH46" s="1" t="s">
        <v>60</v>
      </c>
      <c r="AI46" s="1" t="s">
        <v>60</v>
      </c>
      <c r="AJ46" s="1" t="s">
        <v>49</v>
      </c>
      <c r="AK46" s="1" t="s">
        <v>55</v>
      </c>
      <c r="AL46" s="1" t="s">
        <v>55</v>
      </c>
      <c r="AM46" s="1" t="s">
        <v>55</v>
      </c>
      <c r="AN46" s="1" t="s">
        <v>55</v>
      </c>
      <c r="AO46" s="1" t="s">
        <v>55</v>
      </c>
      <c r="AP46" s="1" t="s">
        <v>55</v>
      </c>
      <c r="AQ46" s="1" t="s">
        <v>55</v>
      </c>
      <c r="AR46" s="1" t="s">
        <v>64</v>
      </c>
    </row>
    <row r="47" spans="1:44" ht="14.25" customHeight="1">
      <c r="A47" s="1" t="s">
        <v>948</v>
      </c>
      <c r="B47" s="1" t="s">
        <v>61</v>
      </c>
      <c r="C47" s="1" t="s">
        <v>942</v>
      </c>
      <c r="D47" s="1" t="s">
        <v>831</v>
      </c>
      <c r="E47" s="1" t="s">
        <v>41</v>
      </c>
      <c r="F47" s="1" t="s">
        <v>253</v>
      </c>
      <c r="G47" s="1" t="s">
        <v>55</v>
      </c>
      <c r="H47" s="1" t="s">
        <v>831</v>
      </c>
      <c r="I47" s="1" t="s">
        <v>889</v>
      </c>
      <c r="J47" s="1" t="s">
        <v>833</v>
      </c>
      <c r="K47" s="1" t="s">
        <v>44</v>
      </c>
      <c r="L47" s="1" t="s">
        <v>44</v>
      </c>
      <c r="M47" s="1" t="s">
        <v>45</v>
      </c>
      <c r="N47" s="1" t="s">
        <v>943</v>
      </c>
      <c r="O47" s="1" t="s">
        <v>834</v>
      </c>
      <c r="P47" s="1" t="s">
        <v>44</v>
      </c>
      <c r="Q47" s="1" t="s">
        <v>949</v>
      </c>
      <c r="R47" s="1" t="s">
        <v>116</v>
      </c>
      <c r="S47" s="1" t="s">
        <v>64</v>
      </c>
      <c r="T47" s="1" t="s">
        <v>49</v>
      </c>
      <c r="U47" s="1" t="s">
        <v>891</v>
      </c>
      <c r="V47" s="1" t="s">
        <v>837</v>
      </c>
      <c r="W47" s="1" t="s">
        <v>838</v>
      </c>
      <c r="X47" s="1" t="s">
        <v>845</v>
      </c>
      <c r="Y47" s="1" t="s">
        <v>945</v>
      </c>
      <c r="Z47" s="1" t="s">
        <v>55</v>
      </c>
      <c r="AA47" s="1" t="s">
        <v>64</v>
      </c>
      <c r="AB47" s="1" t="s">
        <v>49</v>
      </c>
      <c r="AC47" s="1" t="s">
        <v>65</v>
      </c>
      <c r="AD47" s="1" t="s">
        <v>66</v>
      </c>
      <c r="AE47" s="1" t="s">
        <v>892</v>
      </c>
      <c r="AF47" s="1" t="s">
        <v>55</v>
      </c>
      <c r="AG47" s="1" t="s">
        <v>59</v>
      </c>
      <c r="AH47" s="1" t="s">
        <v>60</v>
      </c>
      <c r="AI47" s="1" t="s">
        <v>60</v>
      </c>
      <c r="AJ47" s="1" t="s">
        <v>49</v>
      </c>
      <c r="AK47" s="1" t="s">
        <v>55</v>
      </c>
      <c r="AL47" s="1" t="s">
        <v>55</v>
      </c>
      <c r="AM47" s="1" t="s">
        <v>55</v>
      </c>
      <c r="AN47" s="1" t="s">
        <v>55</v>
      </c>
      <c r="AO47" s="1" t="s">
        <v>55</v>
      </c>
      <c r="AP47" s="1" t="s">
        <v>55</v>
      </c>
      <c r="AQ47" s="1" t="s">
        <v>55</v>
      </c>
      <c r="AR47" s="1" t="s">
        <v>64</v>
      </c>
    </row>
    <row r="48" spans="1:44" ht="14.25" customHeight="1">
      <c r="A48" s="1" t="s">
        <v>950</v>
      </c>
      <c r="B48" s="1" t="s">
        <v>61</v>
      </c>
      <c r="C48" s="1" t="s">
        <v>942</v>
      </c>
      <c r="D48" s="1" t="s">
        <v>831</v>
      </c>
      <c r="E48" s="1" t="s">
        <v>41</v>
      </c>
      <c r="F48" s="1" t="s">
        <v>253</v>
      </c>
      <c r="G48" s="1" t="s">
        <v>55</v>
      </c>
      <c r="H48" s="1" t="s">
        <v>831</v>
      </c>
      <c r="I48" s="1" t="s">
        <v>889</v>
      </c>
      <c r="J48" s="1" t="s">
        <v>833</v>
      </c>
      <c r="K48" s="1" t="s">
        <v>44</v>
      </c>
      <c r="L48" s="1" t="s">
        <v>44</v>
      </c>
      <c r="M48" s="1" t="s">
        <v>45</v>
      </c>
      <c r="N48" s="1" t="s">
        <v>943</v>
      </c>
      <c r="O48" s="1" t="s">
        <v>834</v>
      </c>
      <c r="P48" s="1" t="s">
        <v>44</v>
      </c>
      <c r="Q48" s="1" t="s">
        <v>951</v>
      </c>
      <c r="R48" s="1" t="s">
        <v>89</v>
      </c>
      <c r="S48" s="1" t="s">
        <v>64</v>
      </c>
      <c r="T48" s="1" t="s">
        <v>49</v>
      </c>
      <c r="U48" s="1" t="s">
        <v>867</v>
      </c>
      <c r="V48" s="1" t="s">
        <v>837</v>
      </c>
      <c r="W48" s="1" t="s">
        <v>838</v>
      </c>
      <c r="X48" s="1" t="s">
        <v>845</v>
      </c>
      <c r="Y48" s="1" t="s">
        <v>945</v>
      </c>
      <c r="Z48" s="1" t="s">
        <v>55</v>
      </c>
      <c r="AA48" s="1" t="s">
        <v>64</v>
      </c>
      <c r="AB48" s="1" t="s">
        <v>49</v>
      </c>
      <c r="AC48" s="1" t="s">
        <v>65</v>
      </c>
      <c r="AD48" s="1" t="s">
        <v>66</v>
      </c>
      <c r="AE48" s="1" t="s">
        <v>892</v>
      </c>
      <c r="AF48" s="1" t="s">
        <v>55</v>
      </c>
      <c r="AG48" s="1" t="s">
        <v>59</v>
      </c>
      <c r="AH48" s="1" t="s">
        <v>60</v>
      </c>
      <c r="AI48" s="1" t="s">
        <v>60</v>
      </c>
      <c r="AJ48" s="1" t="s">
        <v>49</v>
      </c>
      <c r="AK48" s="1" t="s">
        <v>55</v>
      </c>
      <c r="AL48" s="1" t="s">
        <v>55</v>
      </c>
      <c r="AM48" s="1" t="s">
        <v>55</v>
      </c>
      <c r="AN48" s="1" t="s">
        <v>55</v>
      </c>
      <c r="AO48" s="1" t="s">
        <v>55</v>
      </c>
      <c r="AP48" s="1" t="s">
        <v>55</v>
      </c>
      <c r="AQ48" s="1" t="s">
        <v>55</v>
      </c>
      <c r="AR48" s="1" t="s">
        <v>64</v>
      </c>
    </row>
    <row r="49" spans="1:44" ht="14.25" customHeight="1">
      <c r="A49" s="1" t="s">
        <v>952</v>
      </c>
      <c r="B49" s="1" t="s">
        <v>61</v>
      </c>
      <c r="C49" s="1" t="s">
        <v>953</v>
      </c>
      <c r="D49" s="1" t="s">
        <v>831</v>
      </c>
      <c r="E49" s="1" t="s">
        <v>41</v>
      </c>
      <c r="F49" s="1" t="s">
        <v>267</v>
      </c>
      <c r="G49" s="1" t="s">
        <v>55</v>
      </c>
      <c r="H49" s="1" t="s">
        <v>831</v>
      </c>
      <c r="I49" s="1" t="s">
        <v>889</v>
      </c>
      <c r="J49" s="1" t="s">
        <v>833</v>
      </c>
      <c r="K49" s="1" t="s">
        <v>44</v>
      </c>
      <c r="L49" s="1" t="s">
        <v>44</v>
      </c>
      <c r="M49" s="1" t="s">
        <v>45</v>
      </c>
      <c r="N49" s="1" t="s">
        <v>954</v>
      </c>
      <c r="O49" s="1" t="s">
        <v>834</v>
      </c>
      <c r="P49" s="1" t="s">
        <v>45</v>
      </c>
      <c r="Q49" s="1" t="s">
        <v>955</v>
      </c>
      <c r="R49" s="1" t="s">
        <v>47</v>
      </c>
      <c r="S49" s="1" t="s">
        <v>64</v>
      </c>
      <c r="T49" s="1" t="s">
        <v>49</v>
      </c>
      <c r="U49" s="1" t="s">
        <v>891</v>
      </c>
      <c r="V49" s="1" t="s">
        <v>837</v>
      </c>
      <c r="W49" s="1" t="s">
        <v>838</v>
      </c>
      <c r="X49" s="1" t="s">
        <v>845</v>
      </c>
      <c r="Y49" s="1" t="s">
        <v>945</v>
      </c>
      <c r="Z49" s="1" t="s">
        <v>55</v>
      </c>
      <c r="AA49" s="1" t="s">
        <v>64</v>
      </c>
      <c r="AB49" s="1" t="s">
        <v>49</v>
      </c>
      <c r="AC49" s="1" t="s">
        <v>65</v>
      </c>
      <c r="AD49" s="1" t="s">
        <v>66</v>
      </c>
      <c r="AE49" s="1" t="s">
        <v>892</v>
      </c>
      <c r="AF49" s="1" t="s">
        <v>55</v>
      </c>
      <c r="AG49" s="1" t="s">
        <v>59</v>
      </c>
      <c r="AH49" s="1" t="s">
        <v>60</v>
      </c>
      <c r="AI49" s="1" t="s">
        <v>60</v>
      </c>
      <c r="AJ49" s="1" t="s">
        <v>49</v>
      </c>
      <c r="AK49" s="1" t="s">
        <v>55</v>
      </c>
      <c r="AL49" s="1" t="s">
        <v>55</v>
      </c>
      <c r="AM49" s="1" t="s">
        <v>55</v>
      </c>
      <c r="AN49" s="1" t="s">
        <v>55</v>
      </c>
      <c r="AO49" s="1" t="s">
        <v>55</v>
      </c>
      <c r="AP49" s="1" t="s">
        <v>55</v>
      </c>
      <c r="AQ49" s="1" t="s">
        <v>55</v>
      </c>
      <c r="AR49" s="1" t="s">
        <v>64</v>
      </c>
    </row>
    <row r="50" spans="1:44" ht="14.25" customHeight="1">
      <c r="A50" s="1" t="s">
        <v>956</v>
      </c>
      <c r="B50" s="1" t="s">
        <v>61</v>
      </c>
      <c r="C50" s="1" t="s">
        <v>953</v>
      </c>
      <c r="D50" s="1" t="s">
        <v>831</v>
      </c>
      <c r="E50" s="1" t="s">
        <v>41</v>
      </c>
      <c r="F50" s="1" t="s">
        <v>267</v>
      </c>
      <c r="G50" s="1" t="s">
        <v>55</v>
      </c>
      <c r="H50" s="1" t="s">
        <v>831</v>
      </c>
      <c r="I50" s="1" t="s">
        <v>889</v>
      </c>
      <c r="J50" s="1" t="s">
        <v>833</v>
      </c>
      <c r="K50" s="1" t="s">
        <v>44</v>
      </c>
      <c r="L50" s="1" t="s">
        <v>44</v>
      </c>
      <c r="M50" s="1" t="s">
        <v>45</v>
      </c>
      <c r="N50" s="1" t="s">
        <v>954</v>
      </c>
      <c r="O50" s="1" t="s">
        <v>834</v>
      </c>
      <c r="P50" s="1" t="s">
        <v>44</v>
      </c>
      <c r="Q50" s="1" t="s">
        <v>957</v>
      </c>
      <c r="R50" s="1" t="s">
        <v>224</v>
      </c>
      <c r="S50" s="1" t="s">
        <v>64</v>
      </c>
      <c r="T50" s="1" t="s">
        <v>49</v>
      </c>
      <c r="U50" s="1" t="s">
        <v>891</v>
      </c>
      <c r="V50" s="1" t="s">
        <v>837</v>
      </c>
      <c r="W50" s="1" t="s">
        <v>838</v>
      </c>
      <c r="X50" s="1" t="s">
        <v>845</v>
      </c>
      <c r="Y50" s="1" t="s">
        <v>945</v>
      </c>
      <c r="Z50" s="1" t="s">
        <v>55</v>
      </c>
      <c r="AA50" s="1" t="s">
        <v>64</v>
      </c>
      <c r="AB50" s="1" t="s">
        <v>49</v>
      </c>
      <c r="AC50" s="1" t="s">
        <v>65</v>
      </c>
      <c r="AD50" s="1" t="s">
        <v>66</v>
      </c>
      <c r="AE50" s="1" t="s">
        <v>892</v>
      </c>
      <c r="AF50" s="1" t="s">
        <v>55</v>
      </c>
      <c r="AG50" s="1" t="s">
        <v>59</v>
      </c>
      <c r="AH50" s="1" t="s">
        <v>60</v>
      </c>
      <c r="AI50" s="1" t="s">
        <v>60</v>
      </c>
      <c r="AJ50" s="1" t="s">
        <v>49</v>
      </c>
      <c r="AK50" s="1" t="s">
        <v>55</v>
      </c>
      <c r="AL50" s="1" t="s">
        <v>55</v>
      </c>
      <c r="AM50" s="1" t="s">
        <v>55</v>
      </c>
      <c r="AN50" s="1" t="s">
        <v>55</v>
      </c>
      <c r="AO50" s="1" t="s">
        <v>55</v>
      </c>
      <c r="AP50" s="1" t="s">
        <v>55</v>
      </c>
      <c r="AQ50" s="1" t="s">
        <v>55</v>
      </c>
      <c r="AR50" s="1" t="s">
        <v>64</v>
      </c>
    </row>
    <row r="51" spans="1:44" ht="14.25" customHeight="1">
      <c r="A51" s="1" t="s">
        <v>958</v>
      </c>
      <c r="B51" s="1" t="s">
        <v>61</v>
      </c>
      <c r="C51" s="1" t="s">
        <v>953</v>
      </c>
      <c r="D51" s="1" t="s">
        <v>831</v>
      </c>
      <c r="E51" s="1" t="s">
        <v>41</v>
      </c>
      <c r="F51" s="1" t="s">
        <v>267</v>
      </c>
      <c r="G51" s="1" t="s">
        <v>55</v>
      </c>
      <c r="H51" s="1" t="s">
        <v>831</v>
      </c>
      <c r="I51" s="1" t="s">
        <v>889</v>
      </c>
      <c r="J51" s="1" t="s">
        <v>833</v>
      </c>
      <c r="K51" s="1" t="s">
        <v>44</v>
      </c>
      <c r="L51" s="1" t="s">
        <v>44</v>
      </c>
      <c r="M51" s="1" t="s">
        <v>45</v>
      </c>
      <c r="N51" s="1" t="s">
        <v>954</v>
      </c>
      <c r="O51" s="1" t="s">
        <v>834</v>
      </c>
      <c r="P51" s="1" t="s">
        <v>44</v>
      </c>
      <c r="Q51" s="1" t="s">
        <v>959</v>
      </c>
      <c r="R51" s="1" t="s">
        <v>116</v>
      </c>
      <c r="S51" s="1" t="s">
        <v>64</v>
      </c>
      <c r="T51" s="1" t="s">
        <v>49</v>
      </c>
      <c r="U51" s="1" t="s">
        <v>891</v>
      </c>
      <c r="V51" s="1" t="s">
        <v>837</v>
      </c>
      <c r="W51" s="1" t="s">
        <v>838</v>
      </c>
      <c r="X51" s="1" t="s">
        <v>845</v>
      </c>
      <c r="Y51" s="1" t="s">
        <v>945</v>
      </c>
      <c r="Z51" s="1" t="s">
        <v>55</v>
      </c>
      <c r="AA51" s="1" t="s">
        <v>64</v>
      </c>
      <c r="AB51" s="1" t="s">
        <v>49</v>
      </c>
      <c r="AC51" s="1" t="s">
        <v>65</v>
      </c>
      <c r="AD51" s="1" t="s">
        <v>66</v>
      </c>
      <c r="AE51" s="1" t="s">
        <v>892</v>
      </c>
      <c r="AF51" s="1" t="s">
        <v>55</v>
      </c>
      <c r="AG51" s="1" t="s">
        <v>59</v>
      </c>
      <c r="AH51" s="1" t="s">
        <v>60</v>
      </c>
      <c r="AI51" s="1" t="s">
        <v>60</v>
      </c>
      <c r="AJ51" s="1" t="s">
        <v>49</v>
      </c>
      <c r="AK51" s="1" t="s">
        <v>55</v>
      </c>
      <c r="AL51" s="1" t="s">
        <v>55</v>
      </c>
      <c r="AM51" s="1" t="s">
        <v>55</v>
      </c>
      <c r="AN51" s="1" t="s">
        <v>55</v>
      </c>
      <c r="AO51" s="1" t="s">
        <v>55</v>
      </c>
      <c r="AP51" s="1" t="s">
        <v>55</v>
      </c>
      <c r="AQ51" s="1" t="s">
        <v>55</v>
      </c>
      <c r="AR51" s="1" t="s">
        <v>64</v>
      </c>
    </row>
    <row r="52" spans="1:44" ht="14.25" customHeight="1">
      <c r="A52" s="1" t="s">
        <v>960</v>
      </c>
      <c r="B52" s="1" t="s">
        <v>61</v>
      </c>
      <c r="C52" s="1" t="s">
        <v>953</v>
      </c>
      <c r="D52" s="1" t="s">
        <v>831</v>
      </c>
      <c r="E52" s="1" t="s">
        <v>41</v>
      </c>
      <c r="F52" s="1" t="s">
        <v>267</v>
      </c>
      <c r="G52" s="1" t="s">
        <v>55</v>
      </c>
      <c r="H52" s="1" t="s">
        <v>831</v>
      </c>
      <c r="I52" s="1" t="s">
        <v>889</v>
      </c>
      <c r="J52" s="1" t="s">
        <v>833</v>
      </c>
      <c r="K52" s="1" t="s">
        <v>44</v>
      </c>
      <c r="L52" s="1" t="s">
        <v>44</v>
      </c>
      <c r="M52" s="1" t="s">
        <v>45</v>
      </c>
      <c r="N52" s="1" t="s">
        <v>954</v>
      </c>
      <c r="O52" s="1" t="s">
        <v>834</v>
      </c>
      <c r="P52" s="1" t="s">
        <v>44</v>
      </c>
      <c r="Q52" s="1" t="s">
        <v>961</v>
      </c>
      <c r="R52" s="1" t="s">
        <v>89</v>
      </c>
      <c r="S52" s="1" t="s">
        <v>64</v>
      </c>
      <c r="T52" s="1" t="s">
        <v>49</v>
      </c>
      <c r="U52" s="1" t="s">
        <v>891</v>
      </c>
      <c r="V52" s="1" t="s">
        <v>837</v>
      </c>
      <c r="W52" s="1" t="s">
        <v>838</v>
      </c>
      <c r="X52" s="1" t="s">
        <v>845</v>
      </c>
      <c r="Y52" s="1" t="s">
        <v>945</v>
      </c>
      <c r="Z52" s="1" t="s">
        <v>55</v>
      </c>
      <c r="AA52" s="1" t="s">
        <v>64</v>
      </c>
      <c r="AB52" s="1" t="s">
        <v>49</v>
      </c>
      <c r="AC52" s="1" t="s">
        <v>65</v>
      </c>
      <c r="AD52" s="1" t="s">
        <v>66</v>
      </c>
      <c r="AE52" s="1" t="s">
        <v>892</v>
      </c>
      <c r="AF52" s="1" t="s">
        <v>55</v>
      </c>
      <c r="AG52" s="1" t="s">
        <v>59</v>
      </c>
      <c r="AH52" s="1" t="s">
        <v>60</v>
      </c>
      <c r="AI52" s="1" t="s">
        <v>60</v>
      </c>
      <c r="AJ52" s="1" t="s">
        <v>49</v>
      </c>
      <c r="AK52" s="1" t="s">
        <v>55</v>
      </c>
      <c r="AL52" s="1" t="s">
        <v>55</v>
      </c>
      <c r="AM52" s="1" t="s">
        <v>55</v>
      </c>
      <c r="AN52" s="1" t="s">
        <v>55</v>
      </c>
      <c r="AO52" s="1" t="s">
        <v>55</v>
      </c>
      <c r="AP52" s="1" t="s">
        <v>55</v>
      </c>
      <c r="AQ52" s="1" t="s">
        <v>55</v>
      </c>
      <c r="AR52" s="1" t="s">
        <v>64</v>
      </c>
    </row>
    <row r="53" spans="1:44" ht="14.25" customHeight="1">
      <c r="A53" s="1" t="s">
        <v>293</v>
      </c>
      <c r="B53" s="1" t="s">
        <v>61</v>
      </c>
      <c r="C53" s="1" t="s">
        <v>962</v>
      </c>
      <c r="D53" s="1" t="s">
        <v>831</v>
      </c>
      <c r="E53" s="1" t="s">
        <v>41</v>
      </c>
      <c r="F53" s="1" t="s">
        <v>963</v>
      </c>
      <c r="G53" s="1" t="s">
        <v>55</v>
      </c>
      <c r="H53" s="1" t="s">
        <v>831</v>
      </c>
      <c r="I53" s="1" t="s">
        <v>889</v>
      </c>
      <c r="J53" s="1" t="s">
        <v>833</v>
      </c>
      <c r="K53" s="1" t="s">
        <v>44</v>
      </c>
      <c r="L53" s="1" t="s">
        <v>44</v>
      </c>
      <c r="M53" s="1" t="s">
        <v>45</v>
      </c>
      <c r="N53" s="1" t="s">
        <v>964</v>
      </c>
      <c r="O53" s="1" t="s">
        <v>834</v>
      </c>
      <c r="P53" s="1" t="s">
        <v>45</v>
      </c>
      <c r="Q53" s="1" t="s">
        <v>965</v>
      </c>
      <c r="R53" s="1" t="s">
        <v>47</v>
      </c>
      <c r="S53" s="1" t="s">
        <v>64</v>
      </c>
      <c r="T53" s="1" t="s">
        <v>49</v>
      </c>
      <c r="U53" s="1" t="s">
        <v>891</v>
      </c>
      <c r="V53" s="1" t="s">
        <v>837</v>
      </c>
      <c r="W53" s="1" t="s">
        <v>838</v>
      </c>
      <c r="X53" s="1" t="s">
        <v>859</v>
      </c>
      <c r="Y53" s="1" t="s">
        <v>840</v>
      </c>
      <c r="Z53" s="1" t="s">
        <v>55</v>
      </c>
      <c r="AA53" s="1" t="s">
        <v>64</v>
      </c>
      <c r="AB53" s="1" t="s">
        <v>49</v>
      </c>
      <c r="AC53" s="1" t="s">
        <v>65</v>
      </c>
      <c r="AD53" s="1" t="s">
        <v>66</v>
      </c>
      <c r="AE53" s="1" t="s">
        <v>892</v>
      </c>
      <c r="AF53" s="1" t="s">
        <v>55</v>
      </c>
      <c r="AG53" s="1" t="s">
        <v>59</v>
      </c>
      <c r="AH53" s="1" t="s">
        <v>60</v>
      </c>
      <c r="AI53" s="1" t="s">
        <v>60</v>
      </c>
      <c r="AJ53" s="1" t="s">
        <v>49</v>
      </c>
      <c r="AK53" s="1" t="s">
        <v>55</v>
      </c>
      <c r="AL53" s="1" t="s">
        <v>55</v>
      </c>
      <c r="AM53" s="1" t="s">
        <v>55</v>
      </c>
      <c r="AN53" s="1" t="s">
        <v>55</v>
      </c>
      <c r="AO53" s="1" t="s">
        <v>55</v>
      </c>
      <c r="AP53" s="1" t="s">
        <v>55</v>
      </c>
      <c r="AQ53" s="1" t="s">
        <v>55</v>
      </c>
      <c r="AR53" s="1" t="s">
        <v>64</v>
      </c>
    </row>
    <row r="54" spans="1:44" ht="14.25" customHeight="1">
      <c r="A54" s="1" t="s">
        <v>295</v>
      </c>
      <c r="B54" s="1" t="s">
        <v>61</v>
      </c>
      <c r="C54" s="1" t="s">
        <v>962</v>
      </c>
      <c r="D54" s="1" t="s">
        <v>831</v>
      </c>
      <c r="E54" s="1" t="s">
        <v>41</v>
      </c>
      <c r="F54" s="1" t="s">
        <v>963</v>
      </c>
      <c r="G54" s="1" t="s">
        <v>55</v>
      </c>
      <c r="H54" s="1" t="s">
        <v>831</v>
      </c>
      <c r="I54" s="1" t="s">
        <v>889</v>
      </c>
      <c r="J54" s="1" t="s">
        <v>833</v>
      </c>
      <c r="K54" s="1" t="s">
        <v>44</v>
      </c>
      <c r="L54" s="1" t="s">
        <v>44</v>
      </c>
      <c r="M54" s="1" t="s">
        <v>45</v>
      </c>
      <c r="N54" s="1" t="s">
        <v>964</v>
      </c>
      <c r="O54" s="1" t="s">
        <v>834</v>
      </c>
      <c r="P54" s="1" t="s">
        <v>44</v>
      </c>
      <c r="Q54" s="1" t="s">
        <v>966</v>
      </c>
      <c r="R54" s="1" t="s">
        <v>739</v>
      </c>
      <c r="S54" s="1" t="s">
        <v>64</v>
      </c>
      <c r="T54" s="1" t="s">
        <v>49</v>
      </c>
      <c r="U54" s="1" t="s">
        <v>891</v>
      </c>
      <c r="V54" s="1" t="s">
        <v>837</v>
      </c>
      <c r="W54" s="1" t="s">
        <v>838</v>
      </c>
      <c r="X54" s="1" t="s">
        <v>859</v>
      </c>
      <c r="Y54" s="1" t="s">
        <v>840</v>
      </c>
      <c r="Z54" s="1" t="s">
        <v>55</v>
      </c>
      <c r="AA54" s="1" t="s">
        <v>64</v>
      </c>
      <c r="AB54" s="1" t="s">
        <v>49</v>
      </c>
      <c r="AC54" s="1" t="s">
        <v>65</v>
      </c>
      <c r="AD54" s="1" t="s">
        <v>66</v>
      </c>
      <c r="AE54" s="1" t="s">
        <v>843</v>
      </c>
      <c r="AF54" s="1" t="s">
        <v>55</v>
      </c>
      <c r="AG54" s="1" t="s">
        <v>59</v>
      </c>
      <c r="AH54" s="1" t="s">
        <v>60</v>
      </c>
      <c r="AI54" s="1" t="s">
        <v>60</v>
      </c>
      <c r="AJ54" s="1" t="s">
        <v>49</v>
      </c>
      <c r="AK54" s="1" t="s">
        <v>55</v>
      </c>
      <c r="AL54" s="1" t="s">
        <v>55</v>
      </c>
      <c r="AM54" s="1" t="s">
        <v>55</v>
      </c>
      <c r="AN54" s="1" t="s">
        <v>55</v>
      </c>
      <c r="AO54" s="1" t="s">
        <v>55</v>
      </c>
      <c r="AP54" s="1" t="s">
        <v>55</v>
      </c>
      <c r="AQ54" s="1" t="s">
        <v>55</v>
      </c>
      <c r="AR54" s="1" t="s">
        <v>64</v>
      </c>
    </row>
    <row r="55" spans="1:44" ht="14.25" customHeight="1">
      <c r="A55" s="1" t="s">
        <v>296</v>
      </c>
      <c r="B55" s="1" t="s">
        <v>61</v>
      </c>
      <c r="C55" s="1" t="s">
        <v>967</v>
      </c>
      <c r="D55" s="1" t="s">
        <v>831</v>
      </c>
      <c r="E55" s="1" t="s">
        <v>41</v>
      </c>
      <c r="F55" s="1" t="s">
        <v>968</v>
      </c>
      <c r="G55" s="1" t="s">
        <v>55</v>
      </c>
      <c r="H55" s="1" t="s">
        <v>831</v>
      </c>
      <c r="I55" s="1" t="s">
        <v>889</v>
      </c>
      <c r="J55" s="1" t="s">
        <v>833</v>
      </c>
      <c r="K55" s="1" t="s">
        <v>44</v>
      </c>
      <c r="L55" s="1" t="s">
        <v>44</v>
      </c>
      <c r="M55" s="1" t="s">
        <v>45</v>
      </c>
      <c r="N55" s="1" t="s">
        <v>969</v>
      </c>
      <c r="O55" s="1" t="s">
        <v>834</v>
      </c>
      <c r="P55" s="1" t="s">
        <v>45</v>
      </c>
      <c r="Q55" s="1" t="s">
        <v>970</v>
      </c>
      <c r="R55" s="1" t="s">
        <v>47</v>
      </c>
      <c r="S55" s="1" t="s">
        <v>64</v>
      </c>
      <c r="T55" s="1" t="s">
        <v>49</v>
      </c>
      <c r="U55" s="1" t="s">
        <v>891</v>
      </c>
      <c r="V55" s="1" t="s">
        <v>837</v>
      </c>
      <c r="W55" s="1" t="s">
        <v>838</v>
      </c>
      <c r="X55" s="1" t="s">
        <v>859</v>
      </c>
      <c r="Y55" s="1" t="s">
        <v>840</v>
      </c>
      <c r="Z55" s="1" t="s">
        <v>55</v>
      </c>
      <c r="AA55" s="1" t="s">
        <v>64</v>
      </c>
      <c r="AB55" s="1" t="s">
        <v>49</v>
      </c>
      <c r="AC55" s="1" t="s">
        <v>65</v>
      </c>
      <c r="AD55" s="1" t="s">
        <v>66</v>
      </c>
      <c r="AE55" s="1" t="s">
        <v>843</v>
      </c>
      <c r="AF55" s="1" t="s">
        <v>55</v>
      </c>
      <c r="AG55" s="1" t="s">
        <v>59</v>
      </c>
      <c r="AH55" s="1" t="s">
        <v>60</v>
      </c>
      <c r="AI55" s="1" t="s">
        <v>60</v>
      </c>
      <c r="AJ55" s="1" t="s">
        <v>49</v>
      </c>
      <c r="AK55" s="1" t="s">
        <v>55</v>
      </c>
      <c r="AL55" s="1" t="s">
        <v>55</v>
      </c>
      <c r="AM55" s="1" t="s">
        <v>55</v>
      </c>
      <c r="AN55" s="1" t="s">
        <v>55</v>
      </c>
      <c r="AO55" s="1" t="s">
        <v>55</v>
      </c>
      <c r="AP55" s="1" t="s">
        <v>55</v>
      </c>
      <c r="AQ55" s="1" t="s">
        <v>55</v>
      </c>
      <c r="AR55" s="1" t="s">
        <v>64</v>
      </c>
    </row>
    <row r="56" spans="1:44" ht="14.25" customHeight="1">
      <c r="A56" s="1" t="s">
        <v>298</v>
      </c>
      <c r="B56" s="1" t="s">
        <v>61</v>
      </c>
      <c r="C56" s="1" t="s">
        <v>967</v>
      </c>
      <c r="D56" s="1" t="s">
        <v>831</v>
      </c>
      <c r="E56" s="1" t="s">
        <v>41</v>
      </c>
      <c r="F56" s="1" t="s">
        <v>968</v>
      </c>
      <c r="G56" s="1" t="s">
        <v>55</v>
      </c>
      <c r="H56" s="1" t="s">
        <v>831</v>
      </c>
      <c r="I56" s="1" t="s">
        <v>889</v>
      </c>
      <c r="J56" s="1" t="s">
        <v>833</v>
      </c>
      <c r="K56" s="1" t="s">
        <v>44</v>
      </c>
      <c r="L56" s="1" t="s">
        <v>44</v>
      </c>
      <c r="M56" s="1" t="s">
        <v>45</v>
      </c>
      <c r="N56" s="1" t="s">
        <v>969</v>
      </c>
      <c r="O56" s="1" t="s">
        <v>834</v>
      </c>
      <c r="P56" s="1" t="s">
        <v>44</v>
      </c>
      <c r="Q56" s="1" t="s">
        <v>971</v>
      </c>
      <c r="R56" s="1" t="s">
        <v>739</v>
      </c>
      <c r="S56" s="1" t="s">
        <v>64</v>
      </c>
      <c r="T56" s="1" t="s">
        <v>49</v>
      </c>
      <c r="U56" s="1" t="s">
        <v>891</v>
      </c>
      <c r="V56" s="1" t="s">
        <v>837</v>
      </c>
      <c r="W56" s="1" t="s">
        <v>838</v>
      </c>
      <c r="X56" s="1" t="s">
        <v>859</v>
      </c>
      <c r="Y56" s="1" t="s">
        <v>840</v>
      </c>
      <c r="Z56" s="1" t="s">
        <v>55</v>
      </c>
      <c r="AA56" s="1" t="s">
        <v>64</v>
      </c>
      <c r="AB56" s="1" t="s">
        <v>49</v>
      </c>
      <c r="AC56" s="1" t="s">
        <v>65</v>
      </c>
      <c r="AD56" s="1" t="s">
        <v>66</v>
      </c>
      <c r="AE56" s="1" t="s">
        <v>892</v>
      </c>
      <c r="AF56" s="1" t="s">
        <v>55</v>
      </c>
      <c r="AG56" s="1" t="s">
        <v>59</v>
      </c>
      <c r="AH56" s="1" t="s">
        <v>60</v>
      </c>
      <c r="AI56" s="1" t="s">
        <v>60</v>
      </c>
      <c r="AJ56" s="1" t="s">
        <v>49</v>
      </c>
      <c r="AK56" s="1" t="s">
        <v>55</v>
      </c>
      <c r="AL56" s="1" t="s">
        <v>55</v>
      </c>
      <c r="AM56" s="1" t="s">
        <v>55</v>
      </c>
      <c r="AN56" s="1" t="s">
        <v>55</v>
      </c>
      <c r="AO56" s="1" t="s">
        <v>55</v>
      </c>
      <c r="AP56" s="1" t="s">
        <v>55</v>
      </c>
      <c r="AQ56" s="1" t="s">
        <v>55</v>
      </c>
      <c r="AR56" s="1" t="s">
        <v>64</v>
      </c>
    </row>
    <row r="57" spans="1:44" ht="14.25" customHeight="1">
      <c r="A57" s="1" t="s">
        <v>972</v>
      </c>
      <c r="B57" s="1" t="s">
        <v>61</v>
      </c>
      <c r="C57" s="1" t="s">
        <v>309</v>
      </c>
      <c r="D57" s="1" t="s">
        <v>831</v>
      </c>
      <c r="E57" s="1" t="s">
        <v>41</v>
      </c>
      <c r="F57" s="1" t="s">
        <v>973</v>
      </c>
      <c r="G57" s="1" t="s">
        <v>55</v>
      </c>
      <c r="H57" s="1" t="s">
        <v>831</v>
      </c>
      <c r="I57" s="1" t="s">
        <v>974</v>
      </c>
      <c r="J57" s="1" t="s">
        <v>975</v>
      </c>
      <c r="K57" s="1" t="s">
        <v>45</v>
      </c>
      <c r="L57" s="1" t="s">
        <v>44</v>
      </c>
      <c r="M57" s="1" t="s">
        <v>44</v>
      </c>
      <c r="N57" s="1" t="s">
        <v>976</v>
      </c>
      <c r="O57" s="1" t="s">
        <v>834</v>
      </c>
      <c r="P57" s="1" t="s">
        <v>44</v>
      </c>
      <c r="Q57" s="1" t="s">
        <v>977</v>
      </c>
      <c r="R57" s="1" t="s">
        <v>312</v>
      </c>
      <c r="S57" s="1" t="s">
        <v>978</v>
      </c>
      <c r="T57" s="1" t="s">
        <v>835</v>
      </c>
      <c r="U57" s="1" t="s">
        <v>55</v>
      </c>
      <c r="V57" s="1" t="s">
        <v>55</v>
      </c>
      <c r="W57" s="1" t="s">
        <v>55</v>
      </c>
      <c r="X57" s="1" t="s">
        <v>979</v>
      </c>
      <c r="Y57" s="1" t="s">
        <v>55</v>
      </c>
      <c r="Z57" s="1" t="s">
        <v>55</v>
      </c>
      <c r="AA57" s="1" t="s">
        <v>980</v>
      </c>
      <c r="AB57" s="1" t="s">
        <v>49</v>
      </c>
      <c r="AC57" s="1" t="s">
        <v>318</v>
      </c>
      <c r="AD57" s="1" t="s">
        <v>49</v>
      </c>
      <c r="AE57" s="1" t="s">
        <v>981</v>
      </c>
      <c r="AF57" s="1" t="s">
        <v>55</v>
      </c>
      <c r="AG57" s="1" t="s">
        <v>319</v>
      </c>
      <c r="AH57" s="1" t="s">
        <v>320</v>
      </c>
      <c r="AI57" s="1" t="s">
        <v>321</v>
      </c>
      <c r="AJ57" s="1" t="s">
        <v>835</v>
      </c>
      <c r="AK57" s="1" t="s">
        <v>55</v>
      </c>
      <c r="AL57" s="1" t="s">
        <v>55</v>
      </c>
      <c r="AM57" s="1" t="s">
        <v>55</v>
      </c>
      <c r="AN57" s="1" t="s">
        <v>55</v>
      </c>
      <c r="AO57" s="1" t="s">
        <v>55</v>
      </c>
      <c r="AP57" s="1" t="s">
        <v>55</v>
      </c>
      <c r="AQ57" s="1" t="s">
        <v>55</v>
      </c>
      <c r="AR57" s="1" t="s">
        <v>64</v>
      </c>
    </row>
    <row r="58" spans="1:44" ht="14.25" customHeight="1">
      <c r="A58" s="1" t="s">
        <v>982</v>
      </c>
      <c r="B58" s="1" t="s">
        <v>61</v>
      </c>
      <c r="C58" s="1" t="s">
        <v>309</v>
      </c>
      <c r="D58" s="1" t="s">
        <v>831</v>
      </c>
      <c r="E58" s="1" t="s">
        <v>41</v>
      </c>
      <c r="F58" s="1" t="s">
        <v>973</v>
      </c>
      <c r="G58" s="1" t="s">
        <v>55</v>
      </c>
      <c r="H58" s="1" t="s">
        <v>831</v>
      </c>
      <c r="I58" s="1" t="s">
        <v>974</v>
      </c>
      <c r="J58" s="1" t="s">
        <v>975</v>
      </c>
      <c r="K58" s="1" t="s">
        <v>45</v>
      </c>
      <c r="L58" s="1" t="s">
        <v>44</v>
      </c>
      <c r="M58" s="1" t="s">
        <v>44</v>
      </c>
      <c r="N58" s="1" t="s">
        <v>976</v>
      </c>
      <c r="O58" s="1" t="s">
        <v>834</v>
      </c>
      <c r="P58" s="1" t="s">
        <v>44</v>
      </c>
      <c r="Q58" s="1" t="s">
        <v>983</v>
      </c>
      <c r="R58" s="1" t="s">
        <v>327</v>
      </c>
      <c r="S58" s="1" t="s">
        <v>978</v>
      </c>
      <c r="T58" s="1" t="s">
        <v>835</v>
      </c>
      <c r="U58" s="1" t="s">
        <v>55</v>
      </c>
      <c r="V58" s="1" t="s">
        <v>55</v>
      </c>
      <c r="W58" s="1" t="s">
        <v>55</v>
      </c>
      <c r="X58" s="1" t="s">
        <v>979</v>
      </c>
      <c r="Y58" s="1" t="s">
        <v>55</v>
      </c>
      <c r="Z58" s="1" t="s">
        <v>55</v>
      </c>
      <c r="AA58" s="1" t="s">
        <v>984</v>
      </c>
      <c r="AB58" s="1" t="s">
        <v>49</v>
      </c>
      <c r="AC58" s="1" t="s">
        <v>318</v>
      </c>
      <c r="AD58" s="1" t="s">
        <v>49</v>
      </c>
      <c r="AE58" s="1" t="s">
        <v>981</v>
      </c>
      <c r="AF58" s="1" t="s">
        <v>55</v>
      </c>
      <c r="AG58" s="1" t="s">
        <v>319</v>
      </c>
      <c r="AH58" s="1" t="s">
        <v>320</v>
      </c>
      <c r="AI58" s="1" t="s">
        <v>321</v>
      </c>
      <c r="AJ58" s="1" t="s">
        <v>835</v>
      </c>
      <c r="AK58" s="1" t="s">
        <v>55</v>
      </c>
      <c r="AL58" s="1" t="s">
        <v>55</v>
      </c>
      <c r="AM58" s="1" t="s">
        <v>55</v>
      </c>
      <c r="AN58" s="1" t="s">
        <v>55</v>
      </c>
      <c r="AO58" s="1" t="s">
        <v>55</v>
      </c>
      <c r="AP58" s="1" t="s">
        <v>55</v>
      </c>
      <c r="AQ58" s="1" t="s">
        <v>55</v>
      </c>
      <c r="AR58" s="1" t="s">
        <v>64</v>
      </c>
    </row>
    <row r="59" spans="1:44" ht="14.25" customHeight="1">
      <c r="A59" s="1" t="s">
        <v>985</v>
      </c>
      <c r="B59" s="1" t="s">
        <v>61</v>
      </c>
      <c r="C59" s="1" t="s">
        <v>309</v>
      </c>
      <c r="D59" s="1" t="s">
        <v>831</v>
      </c>
      <c r="E59" s="1" t="s">
        <v>41</v>
      </c>
      <c r="F59" s="1" t="s">
        <v>973</v>
      </c>
      <c r="G59" s="1" t="s">
        <v>55</v>
      </c>
      <c r="H59" s="1" t="s">
        <v>831</v>
      </c>
      <c r="I59" s="1" t="s">
        <v>974</v>
      </c>
      <c r="J59" s="1" t="s">
        <v>975</v>
      </c>
      <c r="K59" s="1" t="s">
        <v>45</v>
      </c>
      <c r="L59" s="1" t="s">
        <v>44</v>
      </c>
      <c r="M59" s="1" t="s">
        <v>44</v>
      </c>
      <c r="N59" s="1" t="s">
        <v>976</v>
      </c>
      <c r="O59" s="1" t="s">
        <v>834</v>
      </c>
      <c r="P59" s="1" t="s">
        <v>44</v>
      </c>
      <c r="Q59" s="1" t="s">
        <v>986</v>
      </c>
      <c r="R59" s="1" t="s">
        <v>332</v>
      </c>
      <c r="S59" s="1" t="s">
        <v>978</v>
      </c>
      <c r="T59" s="1" t="s">
        <v>835</v>
      </c>
      <c r="U59" s="1" t="s">
        <v>55</v>
      </c>
      <c r="V59" s="1" t="s">
        <v>55</v>
      </c>
      <c r="W59" s="1" t="s">
        <v>55</v>
      </c>
      <c r="X59" s="1" t="s">
        <v>979</v>
      </c>
      <c r="Y59" s="1" t="s">
        <v>55</v>
      </c>
      <c r="Z59" s="1" t="s">
        <v>55</v>
      </c>
      <c r="AA59" s="1" t="s">
        <v>987</v>
      </c>
      <c r="AB59" s="1" t="s">
        <v>49</v>
      </c>
      <c r="AC59" s="1" t="s">
        <v>318</v>
      </c>
      <c r="AD59" s="1" t="s">
        <v>49</v>
      </c>
      <c r="AE59" s="1" t="s">
        <v>981</v>
      </c>
      <c r="AF59" s="1" t="s">
        <v>55</v>
      </c>
      <c r="AG59" s="1" t="s">
        <v>319</v>
      </c>
      <c r="AH59" s="1" t="s">
        <v>320</v>
      </c>
      <c r="AI59" s="1" t="s">
        <v>321</v>
      </c>
      <c r="AJ59" s="1" t="s">
        <v>835</v>
      </c>
      <c r="AK59" s="1" t="s">
        <v>55</v>
      </c>
      <c r="AL59" s="1" t="s">
        <v>55</v>
      </c>
      <c r="AM59" s="1" t="s">
        <v>55</v>
      </c>
      <c r="AN59" s="1" t="s">
        <v>55</v>
      </c>
      <c r="AO59" s="1" t="s">
        <v>55</v>
      </c>
      <c r="AP59" s="1" t="s">
        <v>55</v>
      </c>
      <c r="AQ59" s="1" t="s">
        <v>55</v>
      </c>
      <c r="AR59" s="1" t="s">
        <v>64</v>
      </c>
    </row>
    <row r="60" spans="1:44" ht="14.25" customHeight="1">
      <c r="A60" s="1" t="s">
        <v>988</v>
      </c>
      <c r="B60" s="1" t="s">
        <v>61</v>
      </c>
      <c r="C60" s="1" t="s">
        <v>309</v>
      </c>
      <c r="D60" s="1" t="s">
        <v>831</v>
      </c>
      <c r="E60" s="1" t="s">
        <v>41</v>
      </c>
      <c r="F60" s="1" t="s">
        <v>973</v>
      </c>
      <c r="G60" s="1" t="s">
        <v>55</v>
      </c>
      <c r="H60" s="1" t="s">
        <v>831</v>
      </c>
      <c r="I60" s="1" t="s">
        <v>974</v>
      </c>
      <c r="J60" s="1" t="s">
        <v>975</v>
      </c>
      <c r="K60" s="1" t="s">
        <v>45</v>
      </c>
      <c r="L60" s="1" t="s">
        <v>44</v>
      </c>
      <c r="M60" s="1" t="s">
        <v>44</v>
      </c>
      <c r="N60" s="1" t="s">
        <v>976</v>
      </c>
      <c r="O60" s="1" t="s">
        <v>834</v>
      </c>
      <c r="P60" s="1" t="s">
        <v>44</v>
      </c>
      <c r="Q60" s="1" t="s">
        <v>989</v>
      </c>
      <c r="R60" s="1" t="s">
        <v>336</v>
      </c>
      <c r="S60" s="1" t="s">
        <v>978</v>
      </c>
      <c r="T60" s="1" t="s">
        <v>835</v>
      </c>
      <c r="U60" s="1" t="s">
        <v>55</v>
      </c>
      <c r="V60" s="1" t="s">
        <v>55</v>
      </c>
      <c r="W60" s="1" t="s">
        <v>55</v>
      </c>
      <c r="X60" s="1" t="s">
        <v>979</v>
      </c>
      <c r="Y60" s="1" t="s">
        <v>55</v>
      </c>
      <c r="Z60" s="1" t="s">
        <v>55</v>
      </c>
      <c r="AA60" s="1" t="s">
        <v>990</v>
      </c>
      <c r="AB60" s="1" t="s">
        <v>49</v>
      </c>
      <c r="AC60" s="1" t="s">
        <v>318</v>
      </c>
      <c r="AD60" s="1" t="s">
        <v>49</v>
      </c>
      <c r="AE60" s="1" t="s">
        <v>981</v>
      </c>
      <c r="AF60" s="1" t="s">
        <v>55</v>
      </c>
      <c r="AG60" s="1" t="s">
        <v>319</v>
      </c>
      <c r="AH60" s="1" t="s">
        <v>320</v>
      </c>
      <c r="AI60" s="1" t="s">
        <v>321</v>
      </c>
      <c r="AJ60" s="1" t="s">
        <v>835</v>
      </c>
      <c r="AK60" s="1" t="s">
        <v>55</v>
      </c>
      <c r="AL60" s="1" t="s">
        <v>55</v>
      </c>
      <c r="AM60" s="1" t="s">
        <v>55</v>
      </c>
      <c r="AN60" s="1" t="s">
        <v>55</v>
      </c>
      <c r="AO60" s="1" t="s">
        <v>55</v>
      </c>
      <c r="AP60" s="1" t="s">
        <v>55</v>
      </c>
      <c r="AQ60" s="1" t="s">
        <v>55</v>
      </c>
      <c r="AR60" s="1" t="s">
        <v>64</v>
      </c>
    </row>
    <row r="61" spans="1:44" ht="14.25" customHeight="1">
      <c r="A61" s="1" t="s">
        <v>991</v>
      </c>
      <c r="B61" s="1" t="s">
        <v>61</v>
      </c>
      <c r="C61" s="1" t="s">
        <v>309</v>
      </c>
      <c r="D61" s="1" t="s">
        <v>831</v>
      </c>
      <c r="E61" s="1" t="s">
        <v>41</v>
      </c>
      <c r="F61" s="1" t="s">
        <v>973</v>
      </c>
      <c r="G61" s="1" t="s">
        <v>55</v>
      </c>
      <c r="H61" s="1" t="s">
        <v>831</v>
      </c>
      <c r="I61" s="1" t="s">
        <v>974</v>
      </c>
      <c r="J61" s="1" t="s">
        <v>975</v>
      </c>
      <c r="K61" s="1" t="s">
        <v>45</v>
      </c>
      <c r="L61" s="1" t="s">
        <v>44</v>
      </c>
      <c r="M61" s="1" t="s">
        <v>44</v>
      </c>
      <c r="N61" s="1" t="s">
        <v>976</v>
      </c>
      <c r="O61" s="1" t="s">
        <v>834</v>
      </c>
      <c r="P61" s="1" t="s">
        <v>45</v>
      </c>
      <c r="Q61" s="1" t="s">
        <v>992</v>
      </c>
      <c r="R61" s="1" t="s">
        <v>341</v>
      </c>
      <c r="S61" s="1" t="s">
        <v>978</v>
      </c>
      <c r="T61" s="1" t="s">
        <v>835</v>
      </c>
      <c r="U61" s="1" t="s">
        <v>55</v>
      </c>
      <c r="V61" s="1" t="s">
        <v>55</v>
      </c>
      <c r="W61" s="1" t="s">
        <v>55</v>
      </c>
      <c r="X61" s="1" t="s">
        <v>979</v>
      </c>
      <c r="Y61" s="1" t="s">
        <v>55</v>
      </c>
      <c r="Z61" s="1" t="s">
        <v>55</v>
      </c>
      <c r="AA61" s="1" t="s">
        <v>993</v>
      </c>
      <c r="AB61" s="1" t="s">
        <v>49</v>
      </c>
      <c r="AC61" s="1" t="s">
        <v>318</v>
      </c>
      <c r="AD61" s="1" t="s">
        <v>49</v>
      </c>
      <c r="AE61" s="1" t="s">
        <v>981</v>
      </c>
      <c r="AF61" s="1" t="s">
        <v>55</v>
      </c>
      <c r="AG61" s="1" t="s">
        <v>319</v>
      </c>
      <c r="AH61" s="1" t="s">
        <v>320</v>
      </c>
      <c r="AI61" s="1" t="s">
        <v>321</v>
      </c>
      <c r="AJ61" s="1" t="s">
        <v>835</v>
      </c>
      <c r="AK61" s="1" t="s">
        <v>55</v>
      </c>
      <c r="AL61" s="1" t="s">
        <v>55</v>
      </c>
      <c r="AM61" s="1" t="s">
        <v>55</v>
      </c>
      <c r="AN61" s="1" t="s">
        <v>55</v>
      </c>
      <c r="AO61" s="1" t="s">
        <v>55</v>
      </c>
      <c r="AP61" s="1" t="s">
        <v>55</v>
      </c>
      <c r="AQ61" s="1" t="s">
        <v>55</v>
      </c>
      <c r="AR61" s="1" t="s">
        <v>64</v>
      </c>
    </row>
    <row r="62" spans="1:44" ht="14.25" customHeight="1">
      <c r="A62" s="1" t="s">
        <v>994</v>
      </c>
      <c r="B62" s="1" t="s">
        <v>61</v>
      </c>
      <c r="C62" s="1" t="s">
        <v>309</v>
      </c>
      <c r="D62" s="1" t="s">
        <v>831</v>
      </c>
      <c r="E62" s="1" t="s">
        <v>41</v>
      </c>
      <c r="F62" s="1" t="s">
        <v>973</v>
      </c>
      <c r="G62" s="1" t="s">
        <v>55</v>
      </c>
      <c r="H62" s="1" t="s">
        <v>831</v>
      </c>
      <c r="I62" s="1" t="s">
        <v>974</v>
      </c>
      <c r="J62" s="1" t="s">
        <v>975</v>
      </c>
      <c r="K62" s="1" t="s">
        <v>45</v>
      </c>
      <c r="L62" s="1" t="s">
        <v>44</v>
      </c>
      <c r="M62" s="1" t="s">
        <v>44</v>
      </c>
      <c r="N62" s="1" t="s">
        <v>976</v>
      </c>
      <c r="O62" s="1" t="s">
        <v>834</v>
      </c>
      <c r="P62" s="1" t="s">
        <v>44</v>
      </c>
      <c r="Q62" s="1" t="s">
        <v>995</v>
      </c>
      <c r="R62" s="1" t="s">
        <v>346</v>
      </c>
      <c r="S62" s="1" t="s">
        <v>978</v>
      </c>
      <c r="T62" s="1" t="s">
        <v>835</v>
      </c>
      <c r="U62" s="1" t="s">
        <v>55</v>
      </c>
      <c r="V62" s="1" t="s">
        <v>55</v>
      </c>
      <c r="W62" s="1" t="s">
        <v>55</v>
      </c>
      <c r="X62" s="1" t="s">
        <v>979</v>
      </c>
      <c r="Y62" s="1" t="s">
        <v>55</v>
      </c>
      <c r="Z62" s="1" t="s">
        <v>55</v>
      </c>
      <c r="AA62" s="1" t="s">
        <v>996</v>
      </c>
      <c r="AB62" s="1" t="s">
        <v>49</v>
      </c>
      <c r="AC62" s="1" t="s">
        <v>318</v>
      </c>
      <c r="AD62" s="1" t="s">
        <v>49</v>
      </c>
      <c r="AE62" s="1" t="s">
        <v>981</v>
      </c>
      <c r="AF62" s="1" t="s">
        <v>55</v>
      </c>
      <c r="AG62" s="1" t="s">
        <v>319</v>
      </c>
      <c r="AH62" s="1" t="s">
        <v>320</v>
      </c>
      <c r="AI62" s="1" t="s">
        <v>321</v>
      </c>
      <c r="AJ62" s="1" t="s">
        <v>835</v>
      </c>
      <c r="AK62" s="1" t="s">
        <v>55</v>
      </c>
      <c r="AL62" s="1" t="s">
        <v>55</v>
      </c>
      <c r="AM62" s="1" t="s">
        <v>55</v>
      </c>
      <c r="AN62" s="1" t="s">
        <v>55</v>
      </c>
      <c r="AO62" s="1" t="s">
        <v>55</v>
      </c>
      <c r="AP62" s="1" t="s">
        <v>55</v>
      </c>
      <c r="AQ62" s="1" t="s">
        <v>55</v>
      </c>
      <c r="AR62" s="1" t="s">
        <v>64</v>
      </c>
    </row>
    <row r="63" spans="1:44" ht="14.25" customHeight="1">
      <c r="A63" s="1" t="s">
        <v>997</v>
      </c>
      <c r="B63" s="1" t="s">
        <v>61</v>
      </c>
      <c r="C63" s="1" t="s">
        <v>309</v>
      </c>
      <c r="D63" s="1" t="s">
        <v>831</v>
      </c>
      <c r="E63" s="1" t="s">
        <v>41</v>
      </c>
      <c r="F63" s="1" t="s">
        <v>973</v>
      </c>
      <c r="G63" s="1" t="s">
        <v>55</v>
      </c>
      <c r="H63" s="1" t="s">
        <v>831</v>
      </c>
      <c r="I63" s="1" t="s">
        <v>974</v>
      </c>
      <c r="J63" s="1" t="s">
        <v>975</v>
      </c>
      <c r="K63" s="1" t="s">
        <v>45</v>
      </c>
      <c r="L63" s="1" t="s">
        <v>44</v>
      </c>
      <c r="M63" s="1" t="s">
        <v>44</v>
      </c>
      <c r="N63" s="1" t="s">
        <v>976</v>
      </c>
      <c r="O63" s="1" t="s">
        <v>834</v>
      </c>
      <c r="P63" s="1" t="s">
        <v>44</v>
      </c>
      <c r="Q63" s="1" t="s">
        <v>998</v>
      </c>
      <c r="R63" s="1" t="s">
        <v>350</v>
      </c>
      <c r="S63" s="1" t="s">
        <v>978</v>
      </c>
      <c r="T63" s="1" t="s">
        <v>835</v>
      </c>
      <c r="U63" s="1" t="s">
        <v>55</v>
      </c>
      <c r="V63" s="1" t="s">
        <v>55</v>
      </c>
      <c r="W63" s="1" t="s">
        <v>55</v>
      </c>
      <c r="X63" s="1" t="s">
        <v>979</v>
      </c>
      <c r="Y63" s="1" t="s">
        <v>55</v>
      </c>
      <c r="Z63" s="1" t="s">
        <v>55</v>
      </c>
      <c r="AA63" s="1" t="s">
        <v>999</v>
      </c>
      <c r="AB63" s="1" t="s">
        <v>49</v>
      </c>
      <c r="AC63" s="1" t="s">
        <v>318</v>
      </c>
      <c r="AD63" s="1" t="s">
        <v>49</v>
      </c>
      <c r="AE63" s="1" t="s">
        <v>981</v>
      </c>
      <c r="AF63" s="1" t="s">
        <v>55</v>
      </c>
      <c r="AG63" s="1" t="s">
        <v>319</v>
      </c>
      <c r="AH63" s="1" t="s">
        <v>320</v>
      </c>
      <c r="AI63" s="1" t="s">
        <v>321</v>
      </c>
      <c r="AJ63" s="1" t="s">
        <v>835</v>
      </c>
      <c r="AK63" s="1" t="s">
        <v>55</v>
      </c>
      <c r="AL63" s="1" t="s">
        <v>55</v>
      </c>
      <c r="AM63" s="1" t="s">
        <v>55</v>
      </c>
      <c r="AN63" s="1" t="s">
        <v>55</v>
      </c>
      <c r="AO63" s="1" t="s">
        <v>55</v>
      </c>
      <c r="AP63" s="1" t="s">
        <v>55</v>
      </c>
      <c r="AQ63" s="1" t="s">
        <v>55</v>
      </c>
      <c r="AR63" s="1" t="s">
        <v>64</v>
      </c>
    </row>
    <row r="64" spans="1:44" ht="14.25" customHeight="1">
      <c r="A64" s="1" t="s">
        <v>1000</v>
      </c>
      <c r="B64" s="1" t="s">
        <v>61</v>
      </c>
      <c r="C64" s="1" t="s">
        <v>309</v>
      </c>
      <c r="D64" s="1" t="s">
        <v>831</v>
      </c>
      <c r="E64" s="1" t="s">
        <v>41</v>
      </c>
      <c r="F64" s="1" t="s">
        <v>973</v>
      </c>
      <c r="G64" s="1" t="s">
        <v>55</v>
      </c>
      <c r="H64" s="1" t="s">
        <v>831</v>
      </c>
      <c r="I64" s="1" t="s">
        <v>974</v>
      </c>
      <c r="J64" s="1" t="s">
        <v>975</v>
      </c>
      <c r="K64" s="1" t="s">
        <v>45</v>
      </c>
      <c r="L64" s="1" t="s">
        <v>44</v>
      </c>
      <c r="M64" s="1" t="s">
        <v>44</v>
      </c>
      <c r="N64" s="1" t="s">
        <v>976</v>
      </c>
      <c r="O64" s="1" t="s">
        <v>834</v>
      </c>
      <c r="P64" s="1" t="s">
        <v>44</v>
      </c>
      <c r="Q64" s="1" t="s">
        <v>1001</v>
      </c>
      <c r="R64" s="1" t="s">
        <v>354</v>
      </c>
      <c r="S64" s="1" t="s">
        <v>978</v>
      </c>
      <c r="T64" s="1" t="s">
        <v>835</v>
      </c>
      <c r="U64" s="1" t="s">
        <v>55</v>
      </c>
      <c r="V64" s="1" t="s">
        <v>55</v>
      </c>
      <c r="W64" s="1" t="s">
        <v>55</v>
      </c>
      <c r="X64" s="1" t="s">
        <v>979</v>
      </c>
      <c r="Y64" s="1" t="s">
        <v>55</v>
      </c>
      <c r="Z64" s="1" t="s">
        <v>55</v>
      </c>
      <c r="AA64" s="1" t="s">
        <v>1002</v>
      </c>
      <c r="AB64" s="1" t="s">
        <v>49</v>
      </c>
      <c r="AC64" s="1" t="s">
        <v>318</v>
      </c>
      <c r="AD64" s="1" t="s">
        <v>49</v>
      </c>
      <c r="AE64" s="1" t="s">
        <v>981</v>
      </c>
      <c r="AF64" s="1" t="s">
        <v>55</v>
      </c>
      <c r="AG64" s="1" t="s">
        <v>319</v>
      </c>
      <c r="AH64" s="1" t="s">
        <v>320</v>
      </c>
      <c r="AI64" s="1" t="s">
        <v>321</v>
      </c>
      <c r="AJ64" s="1" t="s">
        <v>835</v>
      </c>
      <c r="AK64" s="1" t="s">
        <v>55</v>
      </c>
      <c r="AL64" s="1" t="s">
        <v>55</v>
      </c>
      <c r="AM64" s="1" t="s">
        <v>55</v>
      </c>
      <c r="AN64" s="1" t="s">
        <v>55</v>
      </c>
      <c r="AO64" s="1" t="s">
        <v>55</v>
      </c>
      <c r="AP64" s="1" t="s">
        <v>55</v>
      </c>
      <c r="AQ64" s="1" t="s">
        <v>55</v>
      </c>
      <c r="AR64" s="1" t="s">
        <v>64</v>
      </c>
    </row>
    <row r="65" spans="1:44" ht="14.25" customHeight="1">
      <c r="A65" s="1" t="s">
        <v>1003</v>
      </c>
      <c r="B65" s="1" t="s">
        <v>61</v>
      </c>
      <c r="C65" s="1" t="s">
        <v>309</v>
      </c>
      <c r="D65" s="1" t="s">
        <v>831</v>
      </c>
      <c r="E65" s="1" t="s">
        <v>41</v>
      </c>
      <c r="F65" s="1" t="s">
        <v>973</v>
      </c>
      <c r="G65" s="1" t="s">
        <v>55</v>
      </c>
      <c r="H65" s="1" t="s">
        <v>831</v>
      </c>
      <c r="I65" s="1" t="s">
        <v>974</v>
      </c>
      <c r="J65" s="1" t="s">
        <v>975</v>
      </c>
      <c r="K65" s="1" t="s">
        <v>45</v>
      </c>
      <c r="L65" s="1" t="s">
        <v>44</v>
      </c>
      <c r="M65" s="1" t="s">
        <v>44</v>
      </c>
      <c r="N65" s="1" t="s">
        <v>976</v>
      </c>
      <c r="O65" s="1" t="s">
        <v>834</v>
      </c>
      <c r="P65" s="1" t="s">
        <v>44</v>
      </c>
      <c r="Q65" s="1" t="s">
        <v>1004</v>
      </c>
      <c r="R65" s="1" t="s">
        <v>358</v>
      </c>
      <c r="S65" s="1" t="s">
        <v>978</v>
      </c>
      <c r="T65" s="1" t="s">
        <v>835</v>
      </c>
      <c r="U65" s="1" t="s">
        <v>55</v>
      </c>
      <c r="V65" s="1" t="s">
        <v>55</v>
      </c>
      <c r="W65" s="1" t="s">
        <v>55</v>
      </c>
      <c r="X65" s="1" t="s">
        <v>979</v>
      </c>
      <c r="Y65" s="1" t="s">
        <v>55</v>
      </c>
      <c r="Z65" s="1" t="s">
        <v>55</v>
      </c>
      <c r="AA65" s="1" t="s">
        <v>1005</v>
      </c>
      <c r="AB65" s="1" t="s">
        <v>49</v>
      </c>
      <c r="AC65" s="1" t="s">
        <v>318</v>
      </c>
      <c r="AD65" s="1" t="s">
        <v>49</v>
      </c>
      <c r="AE65" s="1" t="s">
        <v>981</v>
      </c>
      <c r="AF65" s="1" t="s">
        <v>55</v>
      </c>
      <c r="AG65" s="1" t="s">
        <v>319</v>
      </c>
      <c r="AH65" s="1" t="s">
        <v>320</v>
      </c>
      <c r="AI65" s="1" t="s">
        <v>321</v>
      </c>
      <c r="AJ65" s="1" t="s">
        <v>835</v>
      </c>
      <c r="AK65" s="1" t="s">
        <v>55</v>
      </c>
      <c r="AL65" s="1" t="s">
        <v>55</v>
      </c>
      <c r="AM65" s="1" t="s">
        <v>55</v>
      </c>
      <c r="AN65" s="1" t="s">
        <v>55</v>
      </c>
      <c r="AO65" s="1" t="s">
        <v>55</v>
      </c>
      <c r="AP65" s="1" t="s">
        <v>55</v>
      </c>
      <c r="AQ65" s="1" t="s">
        <v>55</v>
      </c>
      <c r="AR65" s="1" t="s">
        <v>64</v>
      </c>
    </row>
    <row r="66" spans="1:44" ht="14.25" customHeight="1">
      <c r="A66" s="1" t="s">
        <v>1006</v>
      </c>
      <c r="B66" s="1" t="s">
        <v>61</v>
      </c>
      <c r="C66" s="1" t="s">
        <v>309</v>
      </c>
      <c r="D66" s="1" t="s">
        <v>831</v>
      </c>
      <c r="E66" s="1" t="s">
        <v>41</v>
      </c>
      <c r="F66" s="1" t="s">
        <v>973</v>
      </c>
      <c r="G66" s="1" t="s">
        <v>55</v>
      </c>
      <c r="H66" s="1" t="s">
        <v>831</v>
      </c>
      <c r="I66" s="1" t="s">
        <v>974</v>
      </c>
      <c r="J66" s="1" t="s">
        <v>975</v>
      </c>
      <c r="K66" s="1" t="s">
        <v>45</v>
      </c>
      <c r="L66" s="1" t="s">
        <v>44</v>
      </c>
      <c r="M66" s="1" t="s">
        <v>44</v>
      </c>
      <c r="N66" s="1" t="s">
        <v>976</v>
      </c>
      <c r="O66" s="1" t="s">
        <v>834</v>
      </c>
      <c r="P66" s="1" t="s">
        <v>44</v>
      </c>
      <c r="Q66" s="1" t="s">
        <v>1007</v>
      </c>
      <c r="R66" s="1" t="s">
        <v>362</v>
      </c>
      <c r="S66" s="1" t="s">
        <v>978</v>
      </c>
      <c r="T66" s="1" t="s">
        <v>835</v>
      </c>
      <c r="U66" s="1" t="s">
        <v>55</v>
      </c>
      <c r="V66" s="1" t="s">
        <v>55</v>
      </c>
      <c r="W66" s="1" t="s">
        <v>55</v>
      </c>
      <c r="X66" s="1" t="s">
        <v>979</v>
      </c>
      <c r="Y66" s="1" t="s">
        <v>55</v>
      </c>
      <c r="Z66" s="1" t="s">
        <v>55</v>
      </c>
      <c r="AA66" s="1" t="s">
        <v>1008</v>
      </c>
      <c r="AB66" s="1" t="s">
        <v>49</v>
      </c>
      <c r="AC66" s="1" t="s">
        <v>318</v>
      </c>
      <c r="AD66" s="1" t="s">
        <v>49</v>
      </c>
      <c r="AE66" s="1" t="s">
        <v>981</v>
      </c>
      <c r="AF66" s="1" t="s">
        <v>55</v>
      </c>
      <c r="AG66" s="1" t="s">
        <v>319</v>
      </c>
      <c r="AH66" s="1" t="s">
        <v>320</v>
      </c>
      <c r="AI66" s="1" t="s">
        <v>321</v>
      </c>
      <c r="AJ66" s="1" t="s">
        <v>835</v>
      </c>
      <c r="AK66" s="1" t="s">
        <v>55</v>
      </c>
      <c r="AL66" s="1" t="s">
        <v>55</v>
      </c>
      <c r="AM66" s="1" t="s">
        <v>55</v>
      </c>
      <c r="AN66" s="1" t="s">
        <v>55</v>
      </c>
      <c r="AO66" s="1" t="s">
        <v>55</v>
      </c>
      <c r="AP66" s="1" t="s">
        <v>55</v>
      </c>
      <c r="AQ66" s="1" t="s">
        <v>55</v>
      </c>
      <c r="AR66" s="1" t="s">
        <v>64</v>
      </c>
    </row>
    <row r="67" spans="1:44" ht="14.25" customHeight="1">
      <c r="A67" s="1" t="s">
        <v>1009</v>
      </c>
      <c r="B67" s="1" t="s">
        <v>61</v>
      </c>
      <c r="C67" s="1" t="s">
        <v>309</v>
      </c>
      <c r="D67" s="1" t="s">
        <v>831</v>
      </c>
      <c r="E67" s="1" t="s">
        <v>41</v>
      </c>
      <c r="F67" s="1" t="s">
        <v>973</v>
      </c>
      <c r="G67" s="1" t="s">
        <v>55</v>
      </c>
      <c r="H67" s="1" t="s">
        <v>831</v>
      </c>
      <c r="I67" s="1" t="s">
        <v>974</v>
      </c>
      <c r="J67" s="1" t="s">
        <v>975</v>
      </c>
      <c r="K67" s="1" t="s">
        <v>45</v>
      </c>
      <c r="L67" s="1" t="s">
        <v>44</v>
      </c>
      <c r="M67" s="1" t="s">
        <v>44</v>
      </c>
      <c r="N67" s="1" t="s">
        <v>976</v>
      </c>
      <c r="O67" s="1" t="s">
        <v>834</v>
      </c>
      <c r="P67" s="1" t="s">
        <v>44</v>
      </c>
      <c r="Q67" s="1" t="s">
        <v>1010</v>
      </c>
      <c r="R67" s="1" t="s">
        <v>366</v>
      </c>
      <c r="S67" s="1" t="s">
        <v>978</v>
      </c>
      <c r="T67" s="1" t="s">
        <v>835</v>
      </c>
      <c r="U67" s="1" t="s">
        <v>55</v>
      </c>
      <c r="V67" s="1" t="s">
        <v>55</v>
      </c>
      <c r="W67" s="1" t="s">
        <v>55</v>
      </c>
      <c r="X67" s="1" t="s">
        <v>979</v>
      </c>
      <c r="Y67" s="1" t="s">
        <v>55</v>
      </c>
      <c r="Z67" s="1" t="s">
        <v>55</v>
      </c>
      <c r="AA67" s="1" t="s">
        <v>1011</v>
      </c>
      <c r="AB67" s="1" t="s">
        <v>49</v>
      </c>
      <c r="AC67" s="1" t="s">
        <v>318</v>
      </c>
      <c r="AD67" s="1" t="s">
        <v>49</v>
      </c>
      <c r="AE67" s="1" t="s">
        <v>981</v>
      </c>
      <c r="AF67" s="1" t="s">
        <v>55</v>
      </c>
      <c r="AG67" s="1" t="s">
        <v>319</v>
      </c>
      <c r="AH67" s="1" t="s">
        <v>320</v>
      </c>
      <c r="AI67" s="1" t="s">
        <v>321</v>
      </c>
      <c r="AJ67" s="1" t="s">
        <v>835</v>
      </c>
      <c r="AK67" s="1" t="s">
        <v>55</v>
      </c>
      <c r="AL67" s="1" t="s">
        <v>55</v>
      </c>
      <c r="AM67" s="1" t="s">
        <v>55</v>
      </c>
      <c r="AN67" s="1" t="s">
        <v>55</v>
      </c>
      <c r="AO67" s="1" t="s">
        <v>55</v>
      </c>
      <c r="AP67" s="1" t="s">
        <v>55</v>
      </c>
      <c r="AQ67" s="1" t="s">
        <v>55</v>
      </c>
      <c r="AR67" s="1" t="s">
        <v>64</v>
      </c>
    </row>
    <row r="68" spans="1:44" ht="14.25" customHeight="1">
      <c r="A68" s="1" t="s">
        <v>1012</v>
      </c>
      <c r="B68" s="1" t="s">
        <v>61</v>
      </c>
      <c r="C68" s="1" t="s">
        <v>309</v>
      </c>
      <c r="D68" s="1" t="s">
        <v>831</v>
      </c>
      <c r="E68" s="1" t="s">
        <v>41</v>
      </c>
      <c r="F68" s="1" t="s">
        <v>973</v>
      </c>
      <c r="G68" s="1" t="s">
        <v>55</v>
      </c>
      <c r="H68" s="1" t="s">
        <v>831</v>
      </c>
      <c r="I68" s="1" t="s">
        <v>974</v>
      </c>
      <c r="J68" s="1" t="s">
        <v>975</v>
      </c>
      <c r="K68" s="1" t="s">
        <v>45</v>
      </c>
      <c r="L68" s="1" t="s">
        <v>44</v>
      </c>
      <c r="M68" s="1" t="s">
        <v>44</v>
      </c>
      <c r="N68" s="1" t="s">
        <v>976</v>
      </c>
      <c r="O68" s="1" t="s">
        <v>834</v>
      </c>
      <c r="P68" s="1" t="s">
        <v>44</v>
      </c>
      <c r="Q68" s="1" t="s">
        <v>1013</v>
      </c>
      <c r="R68" s="1" t="s">
        <v>370</v>
      </c>
      <c r="S68" s="1" t="s">
        <v>978</v>
      </c>
      <c r="T68" s="1" t="s">
        <v>835</v>
      </c>
      <c r="U68" s="1" t="s">
        <v>55</v>
      </c>
      <c r="V68" s="1" t="s">
        <v>55</v>
      </c>
      <c r="W68" s="1" t="s">
        <v>55</v>
      </c>
      <c r="X68" s="1" t="s">
        <v>979</v>
      </c>
      <c r="Y68" s="1" t="s">
        <v>55</v>
      </c>
      <c r="Z68" s="1" t="s">
        <v>55</v>
      </c>
      <c r="AA68" s="1" t="s">
        <v>1014</v>
      </c>
      <c r="AB68" s="1" t="s">
        <v>49</v>
      </c>
      <c r="AC68" s="1" t="s">
        <v>318</v>
      </c>
      <c r="AD68" s="1" t="s">
        <v>49</v>
      </c>
      <c r="AE68" s="1" t="s">
        <v>981</v>
      </c>
      <c r="AF68" s="1" t="s">
        <v>55</v>
      </c>
      <c r="AG68" s="1" t="s">
        <v>319</v>
      </c>
      <c r="AH68" s="1" t="s">
        <v>320</v>
      </c>
      <c r="AI68" s="1" t="s">
        <v>321</v>
      </c>
      <c r="AJ68" s="1" t="s">
        <v>835</v>
      </c>
      <c r="AK68" s="1" t="s">
        <v>55</v>
      </c>
      <c r="AL68" s="1" t="s">
        <v>55</v>
      </c>
      <c r="AM68" s="1" t="s">
        <v>55</v>
      </c>
      <c r="AN68" s="1" t="s">
        <v>55</v>
      </c>
      <c r="AO68" s="1" t="s">
        <v>55</v>
      </c>
      <c r="AP68" s="1" t="s">
        <v>55</v>
      </c>
      <c r="AQ68" s="1" t="s">
        <v>55</v>
      </c>
      <c r="AR68" s="1" t="s">
        <v>64</v>
      </c>
    </row>
    <row r="69" spans="1:44" ht="14.25" customHeight="1">
      <c r="A69" s="1" t="s">
        <v>1015</v>
      </c>
      <c r="B69" s="1" t="s">
        <v>61</v>
      </c>
      <c r="C69" s="1" t="s">
        <v>309</v>
      </c>
      <c r="D69" s="1" t="s">
        <v>831</v>
      </c>
      <c r="E69" s="1" t="s">
        <v>41</v>
      </c>
      <c r="F69" s="1" t="s">
        <v>973</v>
      </c>
      <c r="G69" s="1" t="s">
        <v>55</v>
      </c>
      <c r="H69" s="1" t="s">
        <v>831</v>
      </c>
      <c r="I69" s="1" t="s">
        <v>974</v>
      </c>
      <c r="J69" s="1" t="s">
        <v>975</v>
      </c>
      <c r="K69" s="1" t="s">
        <v>45</v>
      </c>
      <c r="L69" s="1" t="s">
        <v>44</v>
      </c>
      <c r="M69" s="1" t="s">
        <v>44</v>
      </c>
      <c r="N69" s="1" t="s">
        <v>976</v>
      </c>
      <c r="O69" s="1" t="s">
        <v>834</v>
      </c>
      <c r="P69" s="1" t="s">
        <v>44</v>
      </c>
      <c r="Q69" s="1" t="s">
        <v>1016</v>
      </c>
      <c r="R69" s="1" t="s">
        <v>374</v>
      </c>
      <c r="S69" s="1" t="s">
        <v>978</v>
      </c>
      <c r="T69" s="1" t="s">
        <v>835</v>
      </c>
      <c r="U69" s="1" t="s">
        <v>55</v>
      </c>
      <c r="V69" s="1" t="s">
        <v>55</v>
      </c>
      <c r="W69" s="1" t="s">
        <v>55</v>
      </c>
      <c r="X69" s="1" t="s">
        <v>979</v>
      </c>
      <c r="Y69" s="1" t="s">
        <v>55</v>
      </c>
      <c r="Z69" s="1" t="s">
        <v>55</v>
      </c>
      <c r="AA69" s="1" t="s">
        <v>1017</v>
      </c>
      <c r="AB69" s="1" t="s">
        <v>49</v>
      </c>
      <c r="AC69" s="1" t="s">
        <v>318</v>
      </c>
      <c r="AD69" s="1" t="s">
        <v>49</v>
      </c>
      <c r="AE69" s="1" t="s">
        <v>981</v>
      </c>
      <c r="AF69" s="1" t="s">
        <v>55</v>
      </c>
      <c r="AG69" s="1" t="s">
        <v>319</v>
      </c>
      <c r="AH69" s="1" t="s">
        <v>320</v>
      </c>
      <c r="AI69" s="1" t="s">
        <v>321</v>
      </c>
      <c r="AJ69" s="1" t="s">
        <v>835</v>
      </c>
      <c r="AK69" s="1" t="s">
        <v>55</v>
      </c>
      <c r="AL69" s="1" t="s">
        <v>55</v>
      </c>
      <c r="AM69" s="1" t="s">
        <v>55</v>
      </c>
      <c r="AN69" s="1" t="s">
        <v>55</v>
      </c>
      <c r="AO69" s="1" t="s">
        <v>55</v>
      </c>
      <c r="AP69" s="1" t="s">
        <v>55</v>
      </c>
      <c r="AQ69" s="1" t="s">
        <v>55</v>
      </c>
      <c r="AR69" s="1" t="s">
        <v>64</v>
      </c>
    </row>
    <row r="70" spans="1:44" ht="14.25" customHeight="1">
      <c r="A70" s="1" t="s">
        <v>1018</v>
      </c>
      <c r="B70" s="1" t="s">
        <v>61</v>
      </c>
      <c r="C70" s="1" t="s">
        <v>309</v>
      </c>
      <c r="D70" s="1" t="s">
        <v>831</v>
      </c>
      <c r="E70" s="1" t="s">
        <v>41</v>
      </c>
      <c r="F70" s="1" t="s">
        <v>973</v>
      </c>
      <c r="G70" s="1" t="s">
        <v>55</v>
      </c>
      <c r="H70" s="1" t="s">
        <v>831</v>
      </c>
      <c r="I70" s="1" t="s">
        <v>974</v>
      </c>
      <c r="J70" s="1" t="s">
        <v>975</v>
      </c>
      <c r="K70" s="1" t="s">
        <v>45</v>
      </c>
      <c r="L70" s="1" t="s">
        <v>44</v>
      </c>
      <c r="M70" s="1" t="s">
        <v>44</v>
      </c>
      <c r="N70" s="1" t="s">
        <v>976</v>
      </c>
      <c r="O70" s="1" t="s">
        <v>834</v>
      </c>
      <c r="P70" s="1" t="s">
        <v>44</v>
      </c>
      <c r="Q70" s="1" t="s">
        <v>1019</v>
      </c>
      <c r="R70" s="1" t="s">
        <v>378</v>
      </c>
      <c r="S70" s="1" t="s">
        <v>978</v>
      </c>
      <c r="T70" s="1" t="s">
        <v>835</v>
      </c>
      <c r="U70" s="1" t="s">
        <v>55</v>
      </c>
      <c r="V70" s="1" t="s">
        <v>55</v>
      </c>
      <c r="W70" s="1" t="s">
        <v>55</v>
      </c>
      <c r="X70" s="1" t="s">
        <v>979</v>
      </c>
      <c r="Y70" s="1" t="s">
        <v>55</v>
      </c>
      <c r="Z70" s="1" t="s">
        <v>55</v>
      </c>
      <c r="AA70" s="1" t="s">
        <v>1020</v>
      </c>
      <c r="AB70" s="1" t="s">
        <v>49</v>
      </c>
      <c r="AC70" s="1" t="s">
        <v>318</v>
      </c>
      <c r="AD70" s="1" t="s">
        <v>49</v>
      </c>
      <c r="AE70" s="1" t="s">
        <v>981</v>
      </c>
      <c r="AF70" s="1" t="s">
        <v>55</v>
      </c>
      <c r="AG70" s="1" t="s">
        <v>319</v>
      </c>
      <c r="AH70" s="1" t="s">
        <v>320</v>
      </c>
      <c r="AI70" s="1" t="s">
        <v>321</v>
      </c>
      <c r="AJ70" s="1" t="s">
        <v>835</v>
      </c>
      <c r="AK70" s="1" t="s">
        <v>55</v>
      </c>
      <c r="AL70" s="1" t="s">
        <v>55</v>
      </c>
      <c r="AM70" s="1" t="s">
        <v>55</v>
      </c>
      <c r="AN70" s="1" t="s">
        <v>55</v>
      </c>
      <c r="AO70" s="1" t="s">
        <v>55</v>
      </c>
      <c r="AP70" s="1" t="s">
        <v>55</v>
      </c>
      <c r="AQ70" s="1" t="s">
        <v>55</v>
      </c>
      <c r="AR70" s="1" t="s">
        <v>64</v>
      </c>
    </row>
    <row r="71" spans="1:44" ht="14.25" customHeight="1">
      <c r="A71" s="1" t="s">
        <v>1021</v>
      </c>
      <c r="B71" s="1" t="s">
        <v>61</v>
      </c>
      <c r="C71" s="1" t="s">
        <v>309</v>
      </c>
      <c r="D71" s="1" t="s">
        <v>831</v>
      </c>
      <c r="E71" s="1" t="s">
        <v>41</v>
      </c>
      <c r="F71" s="1" t="s">
        <v>973</v>
      </c>
      <c r="G71" s="1" t="s">
        <v>55</v>
      </c>
      <c r="H71" s="1" t="s">
        <v>831</v>
      </c>
      <c r="I71" s="1" t="s">
        <v>974</v>
      </c>
      <c r="J71" s="1" t="s">
        <v>975</v>
      </c>
      <c r="K71" s="1" t="s">
        <v>45</v>
      </c>
      <c r="L71" s="1" t="s">
        <v>44</v>
      </c>
      <c r="M71" s="1" t="s">
        <v>44</v>
      </c>
      <c r="N71" s="1" t="s">
        <v>976</v>
      </c>
      <c r="O71" s="1" t="s">
        <v>834</v>
      </c>
      <c r="P71" s="1" t="s">
        <v>44</v>
      </c>
      <c r="Q71" s="1" t="s">
        <v>1022</v>
      </c>
      <c r="R71" s="1" t="s">
        <v>383</v>
      </c>
      <c r="S71" s="1" t="s">
        <v>978</v>
      </c>
      <c r="T71" s="1" t="s">
        <v>835</v>
      </c>
      <c r="U71" s="1" t="s">
        <v>55</v>
      </c>
      <c r="V71" s="1" t="s">
        <v>55</v>
      </c>
      <c r="W71" s="1" t="s">
        <v>55</v>
      </c>
      <c r="X71" s="1" t="s">
        <v>979</v>
      </c>
      <c r="Y71" s="1" t="s">
        <v>55</v>
      </c>
      <c r="Z71" s="1" t="s">
        <v>55</v>
      </c>
      <c r="AA71" s="1" t="s">
        <v>1023</v>
      </c>
      <c r="AB71" s="1" t="s">
        <v>49</v>
      </c>
      <c r="AC71" s="1" t="s">
        <v>318</v>
      </c>
      <c r="AD71" s="1" t="s">
        <v>49</v>
      </c>
      <c r="AE71" s="1" t="s">
        <v>981</v>
      </c>
      <c r="AF71" s="1" t="s">
        <v>55</v>
      </c>
      <c r="AG71" s="1" t="s">
        <v>319</v>
      </c>
      <c r="AH71" s="1" t="s">
        <v>320</v>
      </c>
      <c r="AI71" s="1" t="s">
        <v>321</v>
      </c>
      <c r="AJ71" s="1" t="s">
        <v>835</v>
      </c>
      <c r="AK71" s="1" t="s">
        <v>55</v>
      </c>
      <c r="AL71" s="1" t="s">
        <v>55</v>
      </c>
      <c r="AM71" s="1" t="s">
        <v>55</v>
      </c>
      <c r="AN71" s="1" t="s">
        <v>55</v>
      </c>
      <c r="AO71" s="1" t="s">
        <v>55</v>
      </c>
      <c r="AP71" s="1" t="s">
        <v>55</v>
      </c>
      <c r="AQ71" s="1" t="s">
        <v>55</v>
      </c>
      <c r="AR71" s="1" t="s">
        <v>64</v>
      </c>
    </row>
    <row r="72" spans="1:44" ht="14.25" customHeight="1">
      <c r="A72" s="1" t="s">
        <v>1024</v>
      </c>
      <c r="B72" s="1" t="s">
        <v>61</v>
      </c>
      <c r="C72" s="1" t="s">
        <v>309</v>
      </c>
      <c r="D72" s="1" t="s">
        <v>831</v>
      </c>
      <c r="E72" s="1" t="s">
        <v>41</v>
      </c>
      <c r="F72" s="1" t="s">
        <v>973</v>
      </c>
      <c r="G72" s="1" t="s">
        <v>55</v>
      </c>
      <c r="H72" s="1" t="s">
        <v>831</v>
      </c>
      <c r="I72" s="1" t="s">
        <v>974</v>
      </c>
      <c r="J72" s="1" t="s">
        <v>975</v>
      </c>
      <c r="K72" s="1" t="s">
        <v>45</v>
      </c>
      <c r="L72" s="1" t="s">
        <v>44</v>
      </c>
      <c r="M72" s="1" t="s">
        <v>44</v>
      </c>
      <c r="N72" s="1" t="s">
        <v>976</v>
      </c>
      <c r="O72" s="1" t="s">
        <v>834</v>
      </c>
      <c r="P72" s="1" t="s">
        <v>44</v>
      </c>
      <c r="Q72" s="1" t="s">
        <v>1025</v>
      </c>
      <c r="R72" s="1" t="s">
        <v>387</v>
      </c>
      <c r="S72" s="1" t="s">
        <v>978</v>
      </c>
      <c r="T72" s="1" t="s">
        <v>835</v>
      </c>
      <c r="U72" s="1" t="s">
        <v>55</v>
      </c>
      <c r="V72" s="1" t="s">
        <v>55</v>
      </c>
      <c r="W72" s="1" t="s">
        <v>55</v>
      </c>
      <c r="X72" s="1" t="s">
        <v>979</v>
      </c>
      <c r="Y72" s="1" t="s">
        <v>55</v>
      </c>
      <c r="Z72" s="1" t="s">
        <v>55</v>
      </c>
      <c r="AA72" s="1" t="s">
        <v>1026</v>
      </c>
      <c r="AB72" s="1" t="s">
        <v>49</v>
      </c>
      <c r="AC72" s="1" t="s">
        <v>318</v>
      </c>
      <c r="AD72" s="1" t="s">
        <v>49</v>
      </c>
      <c r="AE72" s="1" t="s">
        <v>981</v>
      </c>
      <c r="AF72" s="1" t="s">
        <v>55</v>
      </c>
      <c r="AG72" s="1" t="s">
        <v>319</v>
      </c>
      <c r="AH72" s="1" t="s">
        <v>320</v>
      </c>
      <c r="AI72" s="1" t="s">
        <v>321</v>
      </c>
      <c r="AJ72" s="1" t="s">
        <v>835</v>
      </c>
      <c r="AK72" s="1" t="s">
        <v>55</v>
      </c>
      <c r="AL72" s="1" t="s">
        <v>55</v>
      </c>
      <c r="AM72" s="1" t="s">
        <v>55</v>
      </c>
      <c r="AN72" s="1" t="s">
        <v>55</v>
      </c>
      <c r="AO72" s="1" t="s">
        <v>55</v>
      </c>
      <c r="AP72" s="1" t="s">
        <v>55</v>
      </c>
      <c r="AQ72" s="1" t="s">
        <v>55</v>
      </c>
      <c r="AR72" s="1" t="s">
        <v>64</v>
      </c>
    </row>
    <row r="73" spans="1:44" ht="14.25" customHeight="1">
      <c r="A73" s="1" t="s">
        <v>1027</v>
      </c>
      <c r="B73" s="1" t="s">
        <v>61</v>
      </c>
      <c r="C73" s="1" t="s">
        <v>309</v>
      </c>
      <c r="D73" s="1" t="s">
        <v>831</v>
      </c>
      <c r="E73" s="1" t="s">
        <v>41</v>
      </c>
      <c r="F73" s="1" t="s">
        <v>973</v>
      </c>
      <c r="G73" s="1" t="s">
        <v>55</v>
      </c>
      <c r="H73" s="1" t="s">
        <v>831</v>
      </c>
      <c r="I73" s="1" t="s">
        <v>974</v>
      </c>
      <c r="J73" s="1" t="s">
        <v>975</v>
      </c>
      <c r="K73" s="1" t="s">
        <v>45</v>
      </c>
      <c r="L73" s="1" t="s">
        <v>44</v>
      </c>
      <c r="M73" s="1" t="s">
        <v>44</v>
      </c>
      <c r="N73" s="1" t="s">
        <v>976</v>
      </c>
      <c r="O73" s="1" t="s">
        <v>834</v>
      </c>
      <c r="P73" s="1" t="s">
        <v>44</v>
      </c>
      <c r="Q73" s="1" t="s">
        <v>1028</v>
      </c>
      <c r="R73" s="1" t="s">
        <v>391</v>
      </c>
      <c r="S73" s="1" t="s">
        <v>978</v>
      </c>
      <c r="T73" s="1" t="s">
        <v>835</v>
      </c>
      <c r="U73" s="1" t="s">
        <v>55</v>
      </c>
      <c r="V73" s="1" t="s">
        <v>55</v>
      </c>
      <c r="W73" s="1" t="s">
        <v>55</v>
      </c>
      <c r="X73" s="1" t="s">
        <v>979</v>
      </c>
      <c r="Y73" s="1" t="s">
        <v>55</v>
      </c>
      <c r="Z73" s="1" t="s">
        <v>55</v>
      </c>
      <c r="AA73" s="1" t="s">
        <v>1029</v>
      </c>
      <c r="AB73" s="1" t="s">
        <v>49</v>
      </c>
      <c r="AC73" s="1" t="s">
        <v>318</v>
      </c>
      <c r="AD73" s="1" t="s">
        <v>49</v>
      </c>
      <c r="AE73" s="1" t="s">
        <v>981</v>
      </c>
      <c r="AF73" s="1" t="s">
        <v>55</v>
      </c>
      <c r="AG73" s="1" t="s">
        <v>319</v>
      </c>
      <c r="AH73" s="1" t="s">
        <v>320</v>
      </c>
      <c r="AI73" s="1" t="s">
        <v>321</v>
      </c>
      <c r="AJ73" s="1" t="s">
        <v>835</v>
      </c>
      <c r="AK73" s="1" t="s">
        <v>55</v>
      </c>
      <c r="AL73" s="1" t="s">
        <v>55</v>
      </c>
      <c r="AM73" s="1" t="s">
        <v>55</v>
      </c>
      <c r="AN73" s="1" t="s">
        <v>55</v>
      </c>
      <c r="AO73" s="1" t="s">
        <v>55</v>
      </c>
      <c r="AP73" s="1" t="s">
        <v>55</v>
      </c>
      <c r="AQ73" s="1" t="s">
        <v>55</v>
      </c>
      <c r="AR73" s="1" t="s">
        <v>64</v>
      </c>
    </row>
    <row r="74" spans="1:44" ht="14.25" customHeight="1">
      <c r="A74" s="1" t="s">
        <v>1030</v>
      </c>
      <c r="B74" s="1" t="s">
        <v>61</v>
      </c>
      <c r="C74" s="1" t="s">
        <v>309</v>
      </c>
      <c r="D74" s="1" t="s">
        <v>831</v>
      </c>
      <c r="E74" s="1" t="s">
        <v>41</v>
      </c>
      <c r="F74" s="1" t="s">
        <v>973</v>
      </c>
      <c r="G74" s="1" t="s">
        <v>55</v>
      </c>
      <c r="H74" s="1" t="s">
        <v>831</v>
      </c>
      <c r="I74" s="1" t="s">
        <v>974</v>
      </c>
      <c r="J74" s="1" t="s">
        <v>975</v>
      </c>
      <c r="K74" s="1" t="s">
        <v>45</v>
      </c>
      <c r="L74" s="1" t="s">
        <v>44</v>
      </c>
      <c r="M74" s="1" t="s">
        <v>44</v>
      </c>
      <c r="N74" s="1" t="s">
        <v>976</v>
      </c>
      <c r="O74" s="1" t="s">
        <v>834</v>
      </c>
      <c r="P74" s="1" t="s">
        <v>44</v>
      </c>
      <c r="Q74" s="1" t="s">
        <v>1031</v>
      </c>
      <c r="R74" s="1" t="s">
        <v>395</v>
      </c>
      <c r="S74" s="1" t="s">
        <v>978</v>
      </c>
      <c r="T74" s="1" t="s">
        <v>835</v>
      </c>
      <c r="U74" s="1" t="s">
        <v>55</v>
      </c>
      <c r="V74" s="1" t="s">
        <v>55</v>
      </c>
      <c r="W74" s="1" t="s">
        <v>55</v>
      </c>
      <c r="X74" s="1" t="s">
        <v>979</v>
      </c>
      <c r="Y74" s="1" t="s">
        <v>55</v>
      </c>
      <c r="Z74" s="1" t="s">
        <v>55</v>
      </c>
      <c r="AA74" s="1" t="s">
        <v>1032</v>
      </c>
      <c r="AB74" s="1" t="s">
        <v>49</v>
      </c>
      <c r="AC74" s="1" t="s">
        <v>318</v>
      </c>
      <c r="AD74" s="1" t="s">
        <v>49</v>
      </c>
      <c r="AE74" s="1" t="s">
        <v>981</v>
      </c>
      <c r="AF74" s="1" t="s">
        <v>55</v>
      </c>
      <c r="AG74" s="1" t="s">
        <v>319</v>
      </c>
      <c r="AH74" s="1" t="s">
        <v>320</v>
      </c>
      <c r="AI74" s="1" t="s">
        <v>321</v>
      </c>
      <c r="AJ74" s="1" t="s">
        <v>835</v>
      </c>
      <c r="AK74" s="1" t="s">
        <v>55</v>
      </c>
      <c r="AL74" s="1" t="s">
        <v>55</v>
      </c>
      <c r="AM74" s="1" t="s">
        <v>55</v>
      </c>
      <c r="AN74" s="1" t="s">
        <v>55</v>
      </c>
      <c r="AO74" s="1" t="s">
        <v>55</v>
      </c>
      <c r="AP74" s="1" t="s">
        <v>55</v>
      </c>
      <c r="AQ74" s="1" t="s">
        <v>55</v>
      </c>
      <c r="AR74" s="1" t="s">
        <v>64</v>
      </c>
    </row>
    <row r="75" spans="1:44" ht="14.25" customHeight="1">
      <c r="A75" s="1" t="s">
        <v>1033</v>
      </c>
      <c r="B75" s="1" t="s">
        <v>61</v>
      </c>
      <c r="C75" s="1" t="s">
        <v>309</v>
      </c>
      <c r="D75" s="1" t="s">
        <v>831</v>
      </c>
      <c r="E75" s="1" t="s">
        <v>41</v>
      </c>
      <c r="F75" s="1" t="s">
        <v>973</v>
      </c>
      <c r="G75" s="1" t="s">
        <v>55</v>
      </c>
      <c r="H75" s="1" t="s">
        <v>831</v>
      </c>
      <c r="I75" s="1" t="s">
        <v>974</v>
      </c>
      <c r="J75" s="1" t="s">
        <v>975</v>
      </c>
      <c r="K75" s="1" t="s">
        <v>45</v>
      </c>
      <c r="L75" s="1" t="s">
        <v>44</v>
      </c>
      <c r="M75" s="1" t="s">
        <v>44</v>
      </c>
      <c r="N75" s="1" t="s">
        <v>976</v>
      </c>
      <c r="O75" s="1" t="s">
        <v>834</v>
      </c>
      <c r="P75" s="1" t="s">
        <v>44</v>
      </c>
      <c r="Q75" s="1" t="s">
        <v>1034</v>
      </c>
      <c r="R75" s="1" t="s">
        <v>399</v>
      </c>
      <c r="S75" s="1" t="s">
        <v>978</v>
      </c>
      <c r="T75" s="1" t="s">
        <v>835</v>
      </c>
      <c r="U75" s="1" t="s">
        <v>55</v>
      </c>
      <c r="V75" s="1" t="s">
        <v>55</v>
      </c>
      <c r="W75" s="1" t="s">
        <v>55</v>
      </c>
      <c r="X75" s="1" t="s">
        <v>979</v>
      </c>
      <c r="Y75" s="1" t="s">
        <v>55</v>
      </c>
      <c r="Z75" s="1" t="s">
        <v>55</v>
      </c>
      <c r="AA75" s="1" t="s">
        <v>1035</v>
      </c>
      <c r="AB75" s="1" t="s">
        <v>49</v>
      </c>
      <c r="AC75" s="1" t="s">
        <v>318</v>
      </c>
      <c r="AD75" s="1" t="s">
        <v>49</v>
      </c>
      <c r="AE75" s="1" t="s">
        <v>981</v>
      </c>
      <c r="AF75" s="1" t="s">
        <v>55</v>
      </c>
      <c r="AG75" s="1" t="s">
        <v>319</v>
      </c>
      <c r="AH75" s="1" t="s">
        <v>320</v>
      </c>
      <c r="AI75" s="1" t="s">
        <v>321</v>
      </c>
      <c r="AJ75" s="1" t="s">
        <v>835</v>
      </c>
      <c r="AK75" s="1" t="s">
        <v>55</v>
      </c>
      <c r="AL75" s="1" t="s">
        <v>55</v>
      </c>
      <c r="AM75" s="1" t="s">
        <v>55</v>
      </c>
      <c r="AN75" s="1" t="s">
        <v>55</v>
      </c>
      <c r="AO75" s="1" t="s">
        <v>55</v>
      </c>
      <c r="AP75" s="1" t="s">
        <v>55</v>
      </c>
      <c r="AQ75" s="1" t="s">
        <v>55</v>
      </c>
      <c r="AR75" s="1" t="s">
        <v>64</v>
      </c>
    </row>
    <row r="76" spans="1:44" ht="14.25" customHeight="1">
      <c r="A76" s="1" t="s">
        <v>1036</v>
      </c>
      <c r="B76" s="1" t="s">
        <v>61</v>
      </c>
      <c r="C76" s="1" t="s">
        <v>309</v>
      </c>
      <c r="D76" s="1" t="s">
        <v>831</v>
      </c>
      <c r="E76" s="1" t="s">
        <v>41</v>
      </c>
      <c r="F76" s="1" t="s">
        <v>973</v>
      </c>
      <c r="G76" s="1" t="s">
        <v>55</v>
      </c>
      <c r="H76" s="1" t="s">
        <v>831</v>
      </c>
      <c r="I76" s="1" t="s">
        <v>974</v>
      </c>
      <c r="J76" s="1" t="s">
        <v>975</v>
      </c>
      <c r="K76" s="1" t="s">
        <v>45</v>
      </c>
      <c r="L76" s="1" t="s">
        <v>44</v>
      </c>
      <c r="M76" s="1" t="s">
        <v>44</v>
      </c>
      <c r="N76" s="1" t="s">
        <v>976</v>
      </c>
      <c r="O76" s="1" t="s">
        <v>834</v>
      </c>
      <c r="P76" s="1" t="s">
        <v>44</v>
      </c>
      <c r="Q76" s="1" t="s">
        <v>1037</v>
      </c>
      <c r="R76" s="1" t="s">
        <v>403</v>
      </c>
      <c r="S76" s="1" t="s">
        <v>978</v>
      </c>
      <c r="T76" s="1" t="s">
        <v>835</v>
      </c>
      <c r="U76" s="1" t="s">
        <v>55</v>
      </c>
      <c r="V76" s="1" t="s">
        <v>55</v>
      </c>
      <c r="W76" s="1" t="s">
        <v>55</v>
      </c>
      <c r="X76" s="1" t="s">
        <v>979</v>
      </c>
      <c r="Y76" s="1" t="s">
        <v>55</v>
      </c>
      <c r="Z76" s="1" t="s">
        <v>55</v>
      </c>
      <c r="AA76" s="1" t="s">
        <v>1038</v>
      </c>
      <c r="AB76" s="1" t="s">
        <v>49</v>
      </c>
      <c r="AC76" s="1" t="s">
        <v>318</v>
      </c>
      <c r="AD76" s="1" t="s">
        <v>49</v>
      </c>
      <c r="AE76" s="1" t="s">
        <v>981</v>
      </c>
      <c r="AF76" s="1" t="s">
        <v>55</v>
      </c>
      <c r="AG76" s="1" t="s">
        <v>319</v>
      </c>
      <c r="AH76" s="1" t="s">
        <v>320</v>
      </c>
      <c r="AI76" s="1" t="s">
        <v>321</v>
      </c>
      <c r="AJ76" s="1" t="s">
        <v>835</v>
      </c>
      <c r="AK76" s="1" t="s">
        <v>55</v>
      </c>
      <c r="AL76" s="1" t="s">
        <v>55</v>
      </c>
      <c r="AM76" s="1" t="s">
        <v>55</v>
      </c>
      <c r="AN76" s="1" t="s">
        <v>55</v>
      </c>
      <c r="AO76" s="1" t="s">
        <v>55</v>
      </c>
      <c r="AP76" s="1" t="s">
        <v>55</v>
      </c>
      <c r="AQ76" s="1" t="s">
        <v>55</v>
      </c>
      <c r="AR76" s="1" t="s">
        <v>64</v>
      </c>
    </row>
    <row r="77" spans="1:44" ht="14.25" customHeight="1">
      <c r="A77" s="1" t="s">
        <v>1039</v>
      </c>
      <c r="B77" s="1" t="s">
        <v>61</v>
      </c>
      <c r="C77" s="1" t="s">
        <v>309</v>
      </c>
      <c r="D77" s="1" t="s">
        <v>831</v>
      </c>
      <c r="E77" s="1" t="s">
        <v>41</v>
      </c>
      <c r="F77" s="1" t="s">
        <v>973</v>
      </c>
      <c r="G77" s="1" t="s">
        <v>55</v>
      </c>
      <c r="H77" s="1" t="s">
        <v>831</v>
      </c>
      <c r="I77" s="1" t="s">
        <v>974</v>
      </c>
      <c r="J77" s="1" t="s">
        <v>975</v>
      </c>
      <c r="K77" s="1" t="s">
        <v>45</v>
      </c>
      <c r="L77" s="1" t="s">
        <v>44</v>
      </c>
      <c r="M77" s="1" t="s">
        <v>44</v>
      </c>
      <c r="N77" s="1" t="s">
        <v>976</v>
      </c>
      <c r="O77" s="1" t="s">
        <v>834</v>
      </c>
      <c r="P77" s="1" t="s">
        <v>44</v>
      </c>
      <c r="Q77" s="1" t="s">
        <v>1040</v>
      </c>
      <c r="R77" s="1" t="s">
        <v>407</v>
      </c>
      <c r="S77" s="1" t="s">
        <v>978</v>
      </c>
      <c r="T77" s="1" t="s">
        <v>835</v>
      </c>
      <c r="U77" s="1" t="s">
        <v>55</v>
      </c>
      <c r="V77" s="1" t="s">
        <v>55</v>
      </c>
      <c r="W77" s="1" t="s">
        <v>55</v>
      </c>
      <c r="X77" s="1" t="s">
        <v>979</v>
      </c>
      <c r="Y77" s="1" t="s">
        <v>55</v>
      </c>
      <c r="Z77" s="1" t="s">
        <v>55</v>
      </c>
      <c r="AA77" s="1" t="s">
        <v>1041</v>
      </c>
      <c r="AB77" s="1" t="s">
        <v>49</v>
      </c>
      <c r="AC77" s="1" t="s">
        <v>318</v>
      </c>
      <c r="AD77" s="1" t="s">
        <v>49</v>
      </c>
      <c r="AE77" s="1" t="s">
        <v>981</v>
      </c>
      <c r="AF77" s="1" t="s">
        <v>55</v>
      </c>
      <c r="AG77" s="1" t="s">
        <v>319</v>
      </c>
      <c r="AH77" s="1" t="s">
        <v>320</v>
      </c>
      <c r="AI77" s="1" t="s">
        <v>321</v>
      </c>
      <c r="AJ77" s="1" t="s">
        <v>835</v>
      </c>
      <c r="AK77" s="1" t="s">
        <v>55</v>
      </c>
      <c r="AL77" s="1" t="s">
        <v>55</v>
      </c>
      <c r="AM77" s="1" t="s">
        <v>55</v>
      </c>
      <c r="AN77" s="1" t="s">
        <v>55</v>
      </c>
      <c r="AO77" s="1" t="s">
        <v>55</v>
      </c>
      <c r="AP77" s="1" t="s">
        <v>55</v>
      </c>
      <c r="AQ77" s="1" t="s">
        <v>55</v>
      </c>
      <c r="AR77" s="1" t="s">
        <v>64</v>
      </c>
    </row>
    <row r="78" spans="1:44" ht="14.25" customHeight="1">
      <c r="A78" s="1" t="s">
        <v>1042</v>
      </c>
      <c r="B78" s="1" t="s">
        <v>61</v>
      </c>
      <c r="C78" s="1" t="s">
        <v>309</v>
      </c>
      <c r="D78" s="1" t="s">
        <v>831</v>
      </c>
      <c r="E78" s="1" t="s">
        <v>41</v>
      </c>
      <c r="F78" s="1" t="s">
        <v>973</v>
      </c>
      <c r="G78" s="1" t="s">
        <v>55</v>
      </c>
      <c r="H78" s="1" t="s">
        <v>831</v>
      </c>
      <c r="I78" s="1" t="s">
        <v>974</v>
      </c>
      <c r="J78" s="1" t="s">
        <v>975</v>
      </c>
      <c r="K78" s="1" t="s">
        <v>45</v>
      </c>
      <c r="L78" s="1" t="s">
        <v>44</v>
      </c>
      <c r="M78" s="1" t="s">
        <v>44</v>
      </c>
      <c r="N78" s="1" t="s">
        <v>976</v>
      </c>
      <c r="O78" s="1" t="s">
        <v>834</v>
      </c>
      <c r="P78" s="1" t="s">
        <v>44</v>
      </c>
      <c r="Q78" s="1" t="s">
        <v>1043</v>
      </c>
      <c r="R78" s="1" t="s">
        <v>411</v>
      </c>
      <c r="S78" s="1" t="s">
        <v>978</v>
      </c>
      <c r="T78" s="1" t="s">
        <v>835</v>
      </c>
      <c r="U78" s="1" t="s">
        <v>55</v>
      </c>
      <c r="V78" s="1" t="s">
        <v>55</v>
      </c>
      <c r="W78" s="1" t="s">
        <v>55</v>
      </c>
      <c r="X78" s="1" t="s">
        <v>979</v>
      </c>
      <c r="Y78" s="1" t="s">
        <v>55</v>
      </c>
      <c r="Z78" s="1" t="s">
        <v>55</v>
      </c>
      <c r="AA78" s="1" t="s">
        <v>1044</v>
      </c>
      <c r="AB78" s="1" t="s">
        <v>49</v>
      </c>
      <c r="AC78" s="1" t="s">
        <v>318</v>
      </c>
      <c r="AD78" s="1" t="s">
        <v>49</v>
      </c>
      <c r="AE78" s="1" t="s">
        <v>981</v>
      </c>
      <c r="AF78" s="1" t="s">
        <v>55</v>
      </c>
      <c r="AG78" s="1" t="s">
        <v>319</v>
      </c>
      <c r="AH78" s="1" t="s">
        <v>320</v>
      </c>
      <c r="AI78" s="1" t="s">
        <v>321</v>
      </c>
      <c r="AJ78" s="1" t="s">
        <v>835</v>
      </c>
      <c r="AK78" s="1" t="s">
        <v>55</v>
      </c>
      <c r="AL78" s="1" t="s">
        <v>55</v>
      </c>
      <c r="AM78" s="1" t="s">
        <v>55</v>
      </c>
      <c r="AN78" s="1" t="s">
        <v>55</v>
      </c>
      <c r="AO78" s="1" t="s">
        <v>55</v>
      </c>
      <c r="AP78" s="1" t="s">
        <v>55</v>
      </c>
      <c r="AQ78" s="1" t="s">
        <v>55</v>
      </c>
      <c r="AR78" s="1" t="s">
        <v>64</v>
      </c>
    </row>
    <row r="79" spans="1:44" ht="14.25" customHeight="1">
      <c r="A79" s="1" t="s">
        <v>1045</v>
      </c>
      <c r="B79" s="1" t="s">
        <v>61</v>
      </c>
      <c r="C79" s="1" t="s">
        <v>309</v>
      </c>
      <c r="D79" s="1" t="s">
        <v>831</v>
      </c>
      <c r="E79" s="1" t="s">
        <v>41</v>
      </c>
      <c r="F79" s="1" t="s">
        <v>973</v>
      </c>
      <c r="G79" s="1" t="s">
        <v>55</v>
      </c>
      <c r="H79" s="1" t="s">
        <v>831</v>
      </c>
      <c r="I79" s="1" t="s">
        <v>974</v>
      </c>
      <c r="J79" s="1" t="s">
        <v>975</v>
      </c>
      <c r="K79" s="1" t="s">
        <v>45</v>
      </c>
      <c r="L79" s="1" t="s">
        <v>44</v>
      </c>
      <c r="M79" s="1" t="s">
        <v>44</v>
      </c>
      <c r="N79" s="1" t="s">
        <v>976</v>
      </c>
      <c r="O79" s="1" t="s">
        <v>834</v>
      </c>
      <c r="P79" s="1" t="s">
        <v>44</v>
      </c>
      <c r="Q79" s="1" t="s">
        <v>1046</v>
      </c>
      <c r="R79" s="1" t="s">
        <v>415</v>
      </c>
      <c r="S79" s="1" t="s">
        <v>978</v>
      </c>
      <c r="T79" s="1" t="s">
        <v>835</v>
      </c>
      <c r="U79" s="1" t="s">
        <v>55</v>
      </c>
      <c r="V79" s="1" t="s">
        <v>55</v>
      </c>
      <c r="W79" s="1" t="s">
        <v>55</v>
      </c>
      <c r="X79" s="1" t="s">
        <v>979</v>
      </c>
      <c r="Y79" s="1" t="s">
        <v>55</v>
      </c>
      <c r="Z79" s="1" t="s">
        <v>55</v>
      </c>
      <c r="AA79" s="1" t="s">
        <v>1047</v>
      </c>
      <c r="AB79" s="1" t="s">
        <v>49</v>
      </c>
      <c r="AC79" s="1" t="s">
        <v>318</v>
      </c>
      <c r="AD79" s="1" t="s">
        <v>49</v>
      </c>
      <c r="AE79" s="1" t="s">
        <v>981</v>
      </c>
      <c r="AF79" s="1" t="s">
        <v>55</v>
      </c>
      <c r="AG79" s="1" t="s">
        <v>319</v>
      </c>
      <c r="AH79" s="1" t="s">
        <v>320</v>
      </c>
      <c r="AI79" s="1" t="s">
        <v>321</v>
      </c>
      <c r="AJ79" s="1" t="s">
        <v>835</v>
      </c>
      <c r="AK79" s="1" t="s">
        <v>55</v>
      </c>
      <c r="AL79" s="1" t="s">
        <v>55</v>
      </c>
      <c r="AM79" s="1" t="s">
        <v>55</v>
      </c>
      <c r="AN79" s="1" t="s">
        <v>55</v>
      </c>
      <c r="AO79" s="1" t="s">
        <v>55</v>
      </c>
      <c r="AP79" s="1" t="s">
        <v>55</v>
      </c>
      <c r="AQ79" s="1" t="s">
        <v>55</v>
      </c>
      <c r="AR79" s="1" t="s">
        <v>64</v>
      </c>
    </row>
    <row r="80" spans="1:44" ht="14.25" customHeight="1">
      <c r="A80" s="1" t="s">
        <v>1048</v>
      </c>
      <c r="B80" s="1" t="s">
        <v>61</v>
      </c>
      <c r="C80" s="1" t="s">
        <v>309</v>
      </c>
      <c r="D80" s="1" t="s">
        <v>831</v>
      </c>
      <c r="E80" s="1" t="s">
        <v>41</v>
      </c>
      <c r="F80" s="1" t="s">
        <v>973</v>
      </c>
      <c r="G80" s="1" t="s">
        <v>55</v>
      </c>
      <c r="H80" s="1" t="s">
        <v>831</v>
      </c>
      <c r="I80" s="1" t="s">
        <v>974</v>
      </c>
      <c r="J80" s="1" t="s">
        <v>975</v>
      </c>
      <c r="K80" s="1" t="s">
        <v>45</v>
      </c>
      <c r="L80" s="1" t="s">
        <v>44</v>
      </c>
      <c r="M80" s="1" t="s">
        <v>44</v>
      </c>
      <c r="N80" s="1" t="s">
        <v>976</v>
      </c>
      <c r="O80" s="1" t="s">
        <v>834</v>
      </c>
      <c r="P80" s="1" t="s">
        <v>44</v>
      </c>
      <c r="Q80" s="1" t="s">
        <v>1049</v>
      </c>
      <c r="R80" s="1" t="s">
        <v>419</v>
      </c>
      <c r="S80" s="1" t="s">
        <v>978</v>
      </c>
      <c r="T80" s="1" t="s">
        <v>835</v>
      </c>
      <c r="U80" s="1" t="s">
        <v>55</v>
      </c>
      <c r="V80" s="1" t="s">
        <v>55</v>
      </c>
      <c r="W80" s="1" t="s">
        <v>55</v>
      </c>
      <c r="X80" s="1" t="s">
        <v>979</v>
      </c>
      <c r="Y80" s="1" t="s">
        <v>55</v>
      </c>
      <c r="Z80" s="1" t="s">
        <v>55</v>
      </c>
      <c r="AA80" s="1" t="s">
        <v>1050</v>
      </c>
      <c r="AB80" s="1" t="s">
        <v>49</v>
      </c>
      <c r="AC80" s="1" t="s">
        <v>318</v>
      </c>
      <c r="AD80" s="1" t="s">
        <v>49</v>
      </c>
      <c r="AE80" s="1" t="s">
        <v>981</v>
      </c>
      <c r="AF80" s="1" t="s">
        <v>55</v>
      </c>
      <c r="AG80" s="1" t="s">
        <v>319</v>
      </c>
      <c r="AH80" s="1" t="s">
        <v>320</v>
      </c>
      <c r="AI80" s="1" t="s">
        <v>321</v>
      </c>
      <c r="AJ80" s="1" t="s">
        <v>835</v>
      </c>
      <c r="AK80" s="1" t="s">
        <v>55</v>
      </c>
      <c r="AL80" s="1" t="s">
        <v>55</v>
      </c>
      <c r="AM80" s="1" t="s">
        <v>55</v>
      </c>
      <c r="AN80" s="1" t="s">
        <v>55</v>
      </c>
      <c r="AO80" s="1" t="s">
        <v>55</v>
      </c>
      <c r="AP80" s="1" t="s">
        <v>55</v>
      </c>
      <c r="AQ80" s="1" t="s">
        <v>55</v>
      </c>
      <c r="AR80" s="1" t="s">
        <v>64</v>
      </c>
    </row>
    <row r="81" spans="1:44" ht="14.25" customHeight="1">
      <c r="A81" s="1" t="s">
        <v>1051</v>
      </c>
      <c r="B81" s="1" t="s">
        <v>61</v>
      </c>
      <c r="C81" s="1" t="s">
        <v>309</v>
      </c>
      <c r="D81" s="1" t="s">
        <v>831</v>
      </c>
      <c r="E81" s="1" t="s">
        <v>41</v>
      </c>
      <c r="F81" s="1" t="s">
        <v>973</v>
      </c>
      <c r="G81" s="1" t="s">
        <v>55</v>
      </c>
      <c r="H81" s="1" t="s">
        <v>831</v>
      </c>
      <c r="I81" s="1" t="s">
        <v>974</v>
      </c>
      <c r="J81" s="1" t="s">
        <v>975</v>
      </c>
      <c r="K81" s="1" t="s">
        <v>45</v>
      </c>
      <c r="L81" s="1" t="s">
        <v>44</v>
      </c>
      <c r="M81" s="1" t="s">
        <v>44</v>
      </c>
      <c r="N81" s="1" t="s">
        <v>976</v>
      </c>
      <c r="O81" s="1" t="s">
        <v>834</v>
      </c>
      <c r="P81" s="1" t="s">
        <v>44</v>
      </c>
      <c r="Q81" s="1" t="s">
        <v>1052</v>
      </c>
      <c r="R81" s="1" t="s">
        <v>423</v>
      </c>
      <c r="S81" s="1" t="s">
        <v>978</v>
      </c>
      <c r="T81" s="1" t="s">
        <v>835</v>
      </c>
      <c r="U81" s="1" t="s">
        <v>55</v>
      </c>
      <c r="V81" s="1" t="s">
        <v>55</v>
      </c>
      <c r="W81" s="1" t="s">
        <v>55</v>
      </c>
      <c r="X81" s="1" t="s">
        <v>979</v>
      </c>
      <c r="Y81" s="1" t="s">
        <v>55</v>
      </c>
      <c r="Z81" s="1" t="s">
        <v>55</v>
      </c>
      <c r="AA81" s="1" t="s">
        <v>1053</v>
      </c>
      <c r="AB81" s="1" t="s">
        <v>49</v>
      </c>
      <c r="AC81" s="1" t="s">
        <v>318</v>
      </c>
      <c r="AD81" s="1" t="s">
        <v>49</v>
      </c>
      <c r="AE81" s="1" t="s">
        <v>981</v>
      </c>
      <c r="AF81" s="1" t="s">
        <v>55</v>
      </c>
      <c r="AG81" s="1" t="s">
        <v>319</v>
      </c>
      <c r="AH81" s="1" t="s">
        <v>320</v>
      </c>
      <c r="AI81" s="1" t="s">
        <v>321</v>
      </c>
      <c r="AJ81" s="1" t="s">
        <v>835</v>
      </c>
      <c r="AK81" s="1" t="s">
        <v>55</v>
      </c>
      <c r="AL81" s="1" t="s">
        <v>55</v>
      </c>
      <c r="AM81" s="1" t="s">
        <v>55</v>
      </c>
      <c r="AN81" s="1" t="s">
        <v>55</v>
      </c>
      <c r="AO81" s="1" t="s">
        <v>55</v>
      </c>
      <c r="AP81" s="1" t="s">
        <v>55</v>
      </c>
      <c r="AQ81" s="1" t="s">
        <v>55</v>
      </c>
      <c r="AR81" s="1" t="s">
        <v>64</v>
      </c>
    </row>
    <row r="82" spans="1:44" ht="14.25" customHeight="1">
      <c r="A82" s="1" t="s">
        <v>1054</v>
      </c>
      <c r="B82" s="1" t="s">
        <v>61</v>
      </c>
      <c r="C82" s="1" t="s">
        <v>309</v>
      </c>
      <c r="D82" s="1" t="s">
        <v>831</v>
      </c>
      <c r="E82" s="1" t="s">
        <v>41</v>
      </c>
      <c r="F82" s="1" t="s">
        <v>973</v>
      </c>
      <c r="G82" s="1" t="s">
        <v>55</v>
      </c>
      <c r="H82" s="1" t="s">
        <v>831</v>
      </c>
      <c r="I82" s="1" t="s">
        <v>974</v>
      </c>
      <c r="J82" s="1" t="s">
        <v>975</v>
      </c>
      <c r="K82" s="1" t="s">
        <v>45</v>
      </c>
      <c r="L82" s="1" t="s">
        <v>44</v>
      </c>
      <c r="M82" s="1" t="s">
        <v>44</v>
      </c>
      <c r="N82" s="1" t="s">
        <v>976</v>
      </c>
      <c r="O82" s="1" t="s">
        <v>834</v>
      </c>
      <c r="P82" s="1" t="s">
        <v>45</v>
      </c>
      <c r="Q82" s="1" t="s">
        <v>1055</v>
      </c>
      <c r="R82" s="1" t="s">
        <v>427</v>
      </c>
      <c r="S82" s="1" t="s">
        <v>978</v>
      </c>
      <c r="T82" s="1" t="s">
        <v>835</v>
      </c>
      <c r="U82" s="1" t="s">
        <v>55</v>
      </c>
      <c r="V82" s="1" t="s">
        <v>55</v>
      </c>
      <c r="W82" s="1" t="s">
        <v>55</v>
      </c>
      <c r="X82" s="1" t="s">
        <v>979</v>
      </c>
      <c r="Y82" s="1" t="s">
        <v>55</v>
      </c>
      <c r="Z82" s="1" t="s">
        <v>55</v>
      </c>
      <c r="AA82" s="1" t="s">
        <v>1056</v>
      </c>
      <c r="AB82" s="1" t="s">
        <v>49</v>
      </c>
      <c r="AC82" s="1" t="s">
        <v>318</v>
      </c>
      <c r="AD82" s="1" t="s">
        <v>49</v>
      </c>
      <c r="AE82" s="1" t="s">
        <v>981</v>
      </c>
      <c r="AF82" s="1" t="s">
        <v>55</v>
      </c>
      <c r="AG82" s="1" t="s">
        <v>319</v>
      </c>
      <c r="AH82" s="1" t="s">
        <v>320</v>
      </c>
      <c r="AI82" s="1" t="s">
        <v>321</v>
      </c>
      <c r="AJ82" s="1" t="s">
        <v>835</v>
      </c>
      <c r="AK82" s="1" t="s">
        <v>55</v>
      </c>
      <c r="AL82" s="1" t="s">
        <v>55</v>
      </c>
      <c r="AM82" s="1" t="s">
        <v>55</v>
      </c>
      <c r="AN82" s="1" t="s">
        <v>55</v>
      </c>
      <c r="AO82" s="1" t="s">
        <v>55</v>
      </c>
      <c r="AP82" s="1" t="s">
        <v>55</v>
      </c>
      <c r="AQ82" s="1" t="s">
        <v>55</v>
      </c>
      <c r="AR82" s="1" t="s">
        <v>64</v>
      </c>
    </row>
    <row r="83" spans="1:44" ht="14.25" customHeight="1">
      <c r="A83" s="1" t="s">
        <v>1057</v>
      </c>
      <c r="B83" s="1" t="s">
        <v>61</v>
      </c>
      <c r="C83" s="1" t="s">
        <v>309</v>
      </c>
      <c r="D83" s="1" t="s">
        <v>831</v>
      </c>
      <c r="E83" s="1" t="s">
        <v>41</v>
      </c>
      <c r="F83" s="1" t="s">
        <v>973</v>
      </c>
      <c r="G83" s="1" t="s">
        <v>55</v>
      </c>
      <c r="H83" s="1" t="s">
        <v>831</v>
      </c>
      <c r="I83" s="1" t="s">
        <v>974</v>
      </c>
      <c r="J83" s="1" t="s">
        <v>975</v>
      </c>
      <c r="K83" s="1" t="s">
        <v>45</v>
      </c>
      <c r="L83" s="1" t="s">
        <v>44</v>
      </c>
      <c r="M83" s="1" t="s">
        <v>44</v>
      </c>
      <c r="N83" s="1" t="s">
        <v>976</v>
      </c>
      <c r="O83" s="1" t="s">
        <v>834</v>
      </c>
      <c r="P83" s="1" t="s">
        <v>44</v>
      </c>
      <c r="Q83" s="1" t="s">
        <v>1058</v>
      </c>
      <c r="R83" s="1" t="s">
        <v>431</v>
      </c>
      <c r="S83" s="1" t="s">
        <v>978</v>
      </c>
      <c r="T83" s="1" t="s">
        <v>835</v>
      </c>
      <c r="U83" s="1" t="s">
        <v>55</v>
      </c>
      <c r="V83" s="1" t="s">
        <v>55</v>
      </c>
      <c r="W83" s="1" t="s">
        <v>55</v>
      </c>
      <c r="X83" s="1" t="s">
        <v>979</v>
      </c>
      <c r="Y83" s="1" t="s">
        <v>55</v>
      </c>
      <c r="Z83" s="1" t="s">
        <v>55</v>
      </c>
      <c r="AA83" s="1" t="s">
        <v>1059</v>
      </c>
      <c r="AB83" s="1" t="s">
        <v>49</v>
      </c>
      <c r="AC83" s="1" t="s">
        <v>318</v>
      </c>
      <c r="AD83" s="1" t="s">
        <v>49</v>
      </c>
      <c r="AE83" s="1" t="s">
        <v>981</v>
      </c>
      <c r="AF83" s="1" t="s">
        <v>55</v>
      </c>
      <c r="AG83" s="1" t="s">
        <v>319</v>
      </c>
      <c r="AH83" s="1" t="s">
        <v>320</v>
      </c>
      <c r="AI83" s="1" t="s">
        <v>321</v>
      </c>
      <c r="AJ83" s="1" t="s">
        <v>835</v>
      </c>
      <c r="AK83" s="1" t="s">
        <v>55</v>
      </c>
      <c r="AL83" s="1" t="s">
        <v>55</v>
      </c>
      <c r="AM83" s="1" t="s">
        <v>55</v>
      </c>
      <c r="AN83" s="1" t="s">
        <v>55</v>
      </c>
      <c r="AO83" s="1" t="s">
        <v>55</v>
      </c>
      <c r="AP83" s="1" t="s">
        <v>55</v>
      </c>
      <c r="AQ83" s="1" t="s">
        <v>55</v>
      </c>
      <c r="AR83" s="1" t="s">
        <v>64</v>
      </c>
    </row>
    <row r="84" spans="1:44" ht="14.25" customHeight="1">
      <c r="A84" s="1" t="s">
        <v>1060</v>
      </c>
      <c r="B84" s="1" t="s">
        <v>61</v>
      </c>
      <c r="C84" s="1" t="s">
        <v>309</v>
      </c>
      <c r="D84" s="1" t="s">
        <v>831</v>
      </c>
      <c r="E84" s="1" t="s">
        <v>41</v>
      </c>
      <c r="F84" s="1" t="s">
        <v>973</v>
      </c>
      <c r="G84" s="1" t="s">
        <v>55</v>
      </c>
      <c r="H84" s="1" t="s">
        <v>831</v>
      </c>
      <c r="I84" s="1" t="s">
        <v>974</v>
      </c>
      <c r="J84" s="1" t="s">
        <v>975</v>
      </c>
      <c r="K84" s="1" t="s">
        <v>45</v>
      </c>
      <c r="L84" s="1" t="s">
        <v>44</v>
      </c>
      <c r="M84" s="1" t="s">
        <v>44</v>
      </c>
      <c r="N84" s="1" t="s">
        <v>976</v>
      </c>
      <c r="O84" s="1" t="s">
        <v>834</v>
      </c>
      <c r="P84" s="1" t="s">
        <v>44</v>
      </c>
      <c r="Q84" s="1" t="s">
        <v>1061</v>
      </c>
      <c r="R84" s="1" t="s">
        <v>435</v>
      </c>
      <c r="S84" s="1" t="s">
        <v>978</v>
      </c>
      <c r="T84" s="1" t="s">
        <v>835</v>
      </c>
      <c r="U84" s="1" t="s">
        <v>55</v>
      </c>
      <c r="V84" s="1" t="s">
        <v>55</v>
      </c>
      <c r="W84" s="1" t="s">
        <v>55</v>
      </c>
      <c r="X84" s="1" t="s">
        <v>979</v>
      </c>
      <c r="Y84" s="1" t="s">
        <v>55</v>
      </c>
      <c r="Z84" s="1" t="s">
        <v>55</v>
      </c>
      <c r="AA84" s="1" t="s">
        <v>1062</v>
      </c>
      <c r="AB84" s="1" t="s">
        <v>49</v>
      </c>
      <c r="AC84" s="1" t="s">
        <v>318</v>
      </c>
      <c r="AD84" s="1" t="s">
        <v>49</v>
      </c>
      <c r="AE84" s="1" t="s">
        <v>981</v>
      </c>
      <c r="AF84" s="1" t="s">
        <v>55</v>
      </c>
      <c r="AG84" s="1" t="s">
        <v>319</v>
      </c>
      <c r="AH84" s="1" t="s">
        <v>320</v>
      </c>
      <c r="AI84" s="1" t="s">
        <v>321</v>
      </c>
      <c r="AJ84" s="1" t="s">
        <v>835</v>
      </c>
      <c r="AK84" s="1" t="s">
        <v>55</v>
      </c>
      <c r="AL84" s="1" t="s">
        <v>55</v>
      </c>
      <c r="AM84" s="1" t="s">
        <v>55</v>
      </c>
      <c r="AN84" s="1" t="s">
        <v>55</v>
      </c>
      <c r="AO84" s="1" t="s">
        <v>55</v>
      </c>
      <c r="AP84" s="1" t="s">
        <v>55</v>
      </c>
      <c r="AQ84" s="1" t="s">
        <v>55</v>
      </c>
      <c r="AR84" s="1" t="s">
        <v>64</v>
      </c>
    </row>
    <row r="85" spans="1:44" ht="14.25" customHeight="1">
      <c r="A85" s="1" t="s">
        <v>1063</v>
      </c>
      <c r="B85" s="1" t="s">
        <v>61</v>
      </c>
      <c r="C85" s="1" t="s">
        <v>309</v>
      </c>
      <c r="D85" s="1" t="s">
        <v>831</v>
      </c>
      <c r="E85" s="1" t="s">
        <v>41</v>
      </c>
      <c r="F85" s="1" t="s">
        <v>973</v>
      </c>
      <c r="G85" s="1" t="s">
        <v>55</v>
      </c>
      <c r="H85" s="1" t="s">
        <v>831</v>
      </c>
      <c r="I85" s="1" t="s">
        <v>974</v>
      </c>
      <c r="J85" s="1" t="s">
        <v>975</v>
      </c>
      <c r="K85" s="1" t="s">
        <v>45</v>
      </c>
      <c r="L85" s="1" t="s">
        <v>44</v>
      </c>
      <c r="M85" s="1" t="s">
        <v>44</v>
      </c>
      <c r="N85" s="1" t="s">
        <v>976</v>
      </c>
      <c r="O85" s="1" t="s">
        <v>834</v>
      </c>
      <c r="P85" s="1" t="s">
        <v>44</v>
      </c>
      <c r="Q85" s="1" t="s">
        <v>1064</v>
      </c>
      <c r="R85" s="1" t="s">
        <v>439</v>
      </c>
      <c r="S85" s="1" t="s">
        <v>978</v>
      </c>
      <c r="T85" s="1" t="s">
        <v>835</v>
      </c>
      <c r="U85" s="1" t="s">
        <v>55</v>
      </c>
      <c r="V85" s="1" t="s">
        <v>55</v>
      </c>
      <c r="W85" s="1" t="s">
        <v>55</v>
      </c>
      <c r="X85" s="1" t="s">
        <v>979</v>
      </c>
      <c r="Y85" s="1" t="s">
        <v>55</v>
      </c>
      <c r="Z85" s="1" t="s">
        <v>55</v>
      </c>
      <c r="AA85" s="1" t="s">
        <v>1065</v>
      </c>
      <c r="AB85" s="1" t="s">
        <v>49</v>
      </c>
      <c r="AC85" s="1" t="s">
        <v>318</v>
      </c>
      <c r="AD85" s="1" t="s">
        <v>49</v>
      </c>
      <c r="AE85" s="1" t="s">
        <v>981</v>
      </c>
      <c r="AF85" s="1" t="s">
        <v>55</v>
      </c>
      <c r="AG85" s="1" t="s">
        <v>319</v>
      </c>
      <c r="AH85" s="1" t="s">
        <v>320</v>
      </c>
      <c r="AI85" s="1" t="s">
        <v>321</v>
      </c>
      <c r="AJ85" s="1" t="s">
        <v>835</v>
      </c>
      <c r="AK85" s="1" t="s">
        <v>55</v>
      </c>
      <c r="AL85" s="1" t="s">
        <v>55</v>
      </c>
      <c r="AM85" s="1" t="s">
        <v>55</v>
      </c>
      <c r="AN85" s="1" t="s">
        <v>55</v>
      </c>
      <c r="AO85" s="1" t="s">
        <v>55</v>
      </c>
      <c r="AP85" s="1" t="s">
        <v>55</v>
      </c>
      <c r="AQ85" s="1" t="s">
        <v>55</v>
      </c>
      <c r="AR85" s="1" t="s">
        <v>64</v>
      </c>
    </row>
    <row r="86" spans="1:44" ht="14.25" customHeight="1">
      <c r="A86" s="1" t="s">
        <v>1066</v>
      </c>
      <c r="B86" s="1" t="s">
        <v>61</v>
      </c>
      <c r="C86" s="1" t="s">
        <v>309</v>
      </c>
      <c r="D86" s="1" t="s">
        <v>831</v>
      </c>
      <c r="E86" s="1" t="s">
        <v>41</v>
      </c>
      <c r="F86" s="1" t="s">
        <v>973</v>
      </c>
      <c r="G86" s="1" t="s">
        <v>55</v>
      </c>
      <c r="H86" s="1" t="s">
        <v>831</v>
      </c>
      <c r="I86" s="1" t="s">
        <v>974</v>
      </c>
      <c r="J86" s="1" t="s">
        <v>975</v>
      </c>
      <c r="K86" s="1" t="s">
        <v>45</v>
      </c>
      <c r="L86" s="1" t="s">
        <v>44</v>
      </c>
      <c r="M86" s="1" t="s">
        <v>44</v>
      </c>
      <c r="N86" s="1" t="s">
        <v>976</v>
      </c>
      <c r="O86" s="1" t="s">
        <v>834</v>
      </c>
      <c r="P86" s="1" t="s">
        <v>44</v>
      </c>
      <c r="Q86" s="1" t="s">
        <v>1067</v>
      </c>
      <c r="R86" s="1" t="s">
        <v>443</v>
      </c>
      <c r="S86" s="1" t="s">
        <v>978</v>
      </c>
      <c r="T86" s="1" t="s">
        <v>835</v>
      </c>
      <c r="U86" s="1" t="s">
        <v>55</v>
      </c>
      <c r="V86" s="1" t="s">
        <v>55</v>
      </c>
      <c r="W86" s="1" t="s">
        <v>55</v>
      </c>
      <c r="X86" s="1" t="s">
        <v>979</v>
      </c>
      <c r="Y86" s="1" t="s">
        <v>55</v>
      </c>
      <c r="Z86" s="1" t="s">
        <v>55</v>
      </c>
      <c r="AA86" s="1" t="s">
        <v>1068</v>
      </c>
      <c r="AB86" s="1" t="s">
        <v>49</v>
      </c>
      <c r="AC86" s="1" t="s">
        <v>318</v>
      </c>
      <c r="AD86" s="1" t="s">
        <v>49</v>
      </c>
      <c r="AE86" s="1" t="s">
        <v>981</v>
      </c>
      <c r="AF86" s="1" t="s">
        <v>55</v>
      </c>
      <c r="AG86" s="1" t="s">
        <v>319</v>
      </c>
      <c r="AH86" s="1" t="s">
        <v>320</v>
      </c>
      <c r="AI86" s="1" t="s">
        <v>321</v>
      </c>
      <c r="AJ86" s="1" t="s">
        <v>835</v>
      </c>
      <c r="AK86" s="1" t="s">
        <v>55</v>
      </c>
      <c r="AL86" s="1" t="s">
        <v>55</v>
      </c>
      <c r="AM86" s="1" t="s">
        <v>55</v>
      </c>
      <c r="AN86" s="1" t="s">
        <v>55</v>
      </c>
      <c r="AO86" s="1" t="s">
        <v>55</v>
      </c>
      <c r="AP86" s="1" t="s">
        <v>55</v>
      </c>
      <c r="AQ86" s="1" t="s">
        <v>55</v>
      </c>
      <c r="AR86" s="1" t="s">
        <v>64</v>
      </c>
    </row>
    <row r="87" spans="1:44" ht="14.25" customHeight="1">
      <c r="A87" s="1" t="s">
        <v>1069</v>
      </c>
      <c r="B87" s="1" t="s">
        <v>61</v>
      </c>
      <c r="C87" s="1" t="s">
        <v>309</v>
      </c>
      <c r="D87" s="1" t="s">
        <v>831</v>
      </c>
      <c r="E87" s="1" t="s">
        <v>41</v>
      </c>
      <c r="F87" s="1" t="s">
        <v>973</v>
      </c>
      <c r="G87" s="1" t="s">
        <v>55</v>
      </c>
      <c r="H87" s="1" t="s">
        <v>831</v>
      </c>
      <c r="I87" s="1" t="s">
        <v>974</v>
      </c>
      <c r="J87" s="1" t="s">
        <v>975</v>
      </c>
      <c r="K87" s="1" t="s">
        <v>45</v>
      </c>
      <c r="L87" s="1" t="s">
        <v>44</v>
      </c>
      <c r="M87" s="1" t="s">
        <v>44</v>
      </c>
      <c r="N87" s="1" t="s">
        <v>976</v>
      </c>
      <c r="O87" s="1" t="s">
        <v>834</v>
      </c>
      <c r="P87" s="1" t="s">
        <v>44</v>
      </c>
      <c r="Q87" s="1" t="s">
        <v>1070</v>
      </c>
      <c r="R87" s="1" t="s">
        <v>447</v>
      </c>
      <c r="S87" s="1" t="s">
        <v>978</v>
      </c>
      <c r="T87" s="1" t="s">
        <v>835</v>
      </c>
      <c r="U87" s="1" t="s">
        <v>55</v>
      </c>
      <c r="V87" s="1" t="s">
        <v>55</v>
      </c>
      <c r="W87" s="1" t="s">
        <v>55</v>
      </c>
      <c r="X87" s="1" t="s">
        <v>979</v>
      </c>
      <c r="Y87" s="1" t="s">
        <v>55</v>
      </c>
      <c r="Z87" s="1" t="s">
        <v>55</v>
      </c>
      <c r="AA87" s="1" t="s">
        <v>1071</v>
      </c>
      <c r="AB87" s="1" t="s">
        <v>49</v>
      </c>
      <c r="AC87" s="1" t="s">
        <v>318</v>
      </c>
      <c r="AD87" s="1" t="s">
        <v>49</v>
      </c>
      <c r="AE87" s="1" t="s">
        <v>981</v>
      </c>
      <c r="AF87" s="1" t="s">
        <v>55</v>
      </c>
      <c r="AG87" s="1" t="s">
        <v>319</v>
      </c>
      <c r="AH87" s="1" t="s">
        <v>320</v>
      </c>
      <c r="AI87" s="1" t="s">
        <v>321</v>
      </c>
      <c r="AJ87" s="1" t="s">
        <v>835</v>
      </c>
      <c r="AK87" s="1" t="s">
        <v>55</v>
      </c>
      <c r="AL87" s="1" t="s">
        <v>55</v>
      </c>
      <c r="AM87" s="1" t="s">
        <v>55</v>
      </c>
      <c r="AN87" s="1" t="s">
        <v>55</v>
      </c>
      <c r="AO87" s="1" t="s">
        <v>55</v>
      </c>
      <c r="AP87" s="1" t="s">
        <v>55</v>
      </c>
      <c r="AQ87" s="1" t="s">
        <v>55</v>
      </c>
      <c r="AR87" s="1" t="s">
        <v>64</v>
      </c>
    </row>
    <row r="88" spans="1:44" ht="14.25" customHeight="1">
      <c r="A88" s="1" t="s">
        <v>1072</v>
      </c>
      <c r="B88" s="1" t="s">
        <v>61</v>
      </c>
      <c r="C88" s="1" t="s">
        <v>309</v>
      </c>
      <c r="D88" s="1" t="s">
        <v>831</v>
      </c>
      <c r="E88" s="1" t="s">
        <v>41</v>
      </c>
      <c r="F88" s="1" t="s">
        <v>973</v>
      </c>
      <c r="G88" s="1" t="s">
        <v>55</v>
      </c>
      <c r="H88" s="1" t="s">
        <v>831</v>
      </c>
      <c r="I88" s="1" t="s">
        <v>974</v>
      </c>
      <c r="J88" s="1" t="s">
        <v>975</v>
      </c>
      <c r="K88" s="1" t="s">
        <v>45</v>
      </c>
      <c r="L88" s="1" t="s">
        <v>44</v>
      </c>
      <c r="M88" s="1" t="s">
        <v>44</v>
      </c>
      <c r="N88" s="1" t="s">
        <v>976</v>
      </c>
      <c r="O88" s="1" t="s">
        <v>834</v>
      </c>
      <c r="P88" s="1" t="s">
        <v>44</v>
      </c>
      <c r="Q88" s="1" t="s">
        <v>1073</v>
      </c>
      <c r="R88" s="1" t="s">
        <v>451</v>
      </c>
      <c r="S88" s="1" t="s">
        <v>978</v>
      </c>
      <c r="T88" s="1" t="s">
        <v>835</v>
      </c>
      <c r="U88" s="1" t="s">
        <v>55</v>
      </c>
      <c r="V88" s="1" t="s">
        <v>55</v>
      </c>
      <c r="W88" s="1" t="s">
        <v>55</v>
      </c>
      <c r="X88" s="1" t="s">
        <v>979</v>
      </c>
      <c r="Y88" s="1" t="s">
        <v>55</v>
      </c>
      <c r="Z88" s="1" t="s">
        <v>55</v>
      </c>
      <c r="AA88" s="1" t="s">
        <v>1074</v>
      </c>
      <c r="AB88" s="1" t="s">
        <v>49</v>
      </c>
      <c r="AC88" s="1" t="s">
        <v>318</v>
      </c>
      <c r="AD88" s="1" t="s">
        <v>49</v>
      </c>
      <c r="AE88" s="1" t="s">
        <v>981</v>
      </c>
      <c r="AF88" s="1" t="s">
        <v>55</v>
      </c>
      <c r="AG88" s="1" t="s">
        <v>319</v>
      </c>
      <c r="AH88" s="1" t="s">
        <v>320</v>
      </c>
      <c r="AI88" s="1" t="s">
        <v>321</v>
      </c>
      <c r="AJ88" s="1" t="s">
        <v>835</v>
      </c>
      <c r="AK88" s="1" t="s">
        <v>55</v>
      </c>
      <c r="AL88" s="1" t="s">
        <v>55</v>
      </c>
      <c r="AM88" s="1" t="s">
        <v>55</v>
      </c>
      <c r="AN88" s="1" t="s">
        <v>55</v>
      </c>
      <c r="AO88" s="1" t="s">
        <v>55</v>
      </c>
      <c r="AP88" s="1" t="s">
        <v>55</v>
      </c>
      <c r="AQ88" s="1" t="s">
        <v>55</v>
      </c>
      <c r="AR88" s="1" t="s">
        <v>64</v>
      </c>
    </row>
    <row r="89" spans="1:44" ht="14.25" customHeight="1">
      <c r="A89" s="1" t="s">
        <v>1075</v>
      </c>
      <c r="B89" s="1" t="s">
        <v>61</v>
      </c>
      <c r="C89" s="1" t="s">
        <v>309</v>
      </c>
      <c r="D89" s="1" t="s">
        <v>831</v>
      </c>
      <c r="E89" s="1" t="s">
        <v>41</v>
      </c>
      <c r="F89" s="1" t="s">
        <v>973</v>
      </c>
      <c r="G89" s="1" t="s">
        <v>55</v>
      </c>
      <c r="H89" s="1" t="s">
        <v>831</v>
      </c>
      <c r="I89" s="1" t="s">
        <v>974</v>
      </c>
      <c r="J89" s="1" t="s">
        <v>975</v>
      </c>
      <c r="K89" s="1" t="s">
        <v>45</v>
      </c>
      <c r="L89" s="1" t="s">
        <v>44</v>
      </c>
      <c r="M89" s="1" t="s">
        <v>44</v>
      </c>
      <c r="N89" s="1" t="s">
        <v>976</v>
      </c>
      <c r="O89" s="1" t="s">
        <v>834</v>
      </c>
      <c r="P89" s="1" t="s">
        <v>44</v>
      </c>
      <c r="Q89" s="1" t="s">
        <v>1076</v>
      </c>
      <c r="R89" s="1" t="s">
        <v>455</v>
      </c>
      <c r="S89" s="1" t="s">
        <v>978</v>
      </c>
      <c r="T89" s="1" t="s">
        <v>835</v>
      </c>
      <c r="U89" s="1" t="s">
        <v>55</v>
      </c>
      <c r="V89" s="1" t="s">
        <v>55</v>
      </c>
      <c r="W89" s="1" t="s">
        <v>55</v>
      </c>
      <c r="X89" s="1" t="s">
        <v>979</v>
      </c>
      <c r="Y89" s="1" t="s">
        <v>55</v>
      </c>
      <c r="Z89" s="1" t="s">
        <v>55</v>
      </c>
      <c r="AA89" s="1" t="s">
        <v>1077</v>
      </c>
      <c r="AB89" s="1" t="s">
        <v>49</v>
      </c>
      <c r="AC89" s="1" t="s">
        <v>318</v>
      </c>
      <c r="AD89" s="1" t="s">
        <v>49</v>
      </c>
      <c r="AE89" s="1" t="s">
        <v>981</v>
      </c>
      <c r="AF89" s="1" t="s">
        <v>55</v>
      </c>
      <c r="AG89" s="1" t="s">
        <v>319</v>
      </c>
      <c r="AH89" s="1" t="s">
        <v>320</v>
      </c>
      <c r="AI89" s="1" t="s">
        <v>321</v>
      </c>
      <c r="AJ89" s="1" t="s">
        <v>835</v>
      </c>
      <c r="AK89" s="1" t="s">
        <v>55</v>
      </c>
      <c r="AL89" s="1" t="s">
        <v>55</v>
      </c>
      <c r="AM89" s="1" t="s">
        <v>55</v>
      </c>
      <c r="AN89" s="1" t="s">
        <v>55</v>
      </c>
      <c r="AO89" s="1" t="s">
        <v>55</v>
      </c>
      <c r="AP89" s="1" t="s">
        <v>55</v>
      </c>
      <c r="AQ89" s="1" t="s">
        <v>55</v>
      </c>
      <c r="AR89" s="1" t="s">
        <v>64</v>
      </c>
    </row>
    <row r="90" spans="1:44" ht="14.25" customHeight="1">
      <c r="A90" s="1" t="s">
        <v>1078</v>
      </c>
      <c r="B90" s="1" t="s">
        <v>61</v>
      </c>
      <c r="C90" s="1" t="s">
        <v>309</v>
      </c>
      <c r="D90" s="1" t="s">
        <v>831</v>
      </c>
      <c r="E90" s="1" t="s">
        <v>41</v>
      </c>
      <c r="F90" s="1" t="s">
        <v>973</v>
      </c>
      <c r="G90" s="1" t="s">
        <v>55</v>
      </c>
      <c r="H90" s="1" t="s">
        <v>831</v>
      </c>
      <c r="I90" s="1" t="s">
        <v>974</v>
      </c>
      <c r="J90" s="1" t="s">
        <v>975</v>
      </c>
      <c r="K90" s="1" t="s">
        <v>45</v>
      </c>
      <c r="L90" s="1" t="s">
        <v>44</v>
      </c>
      <c r="M90" s="1" t="s">
        <v>44</v>
      </c>
      <c r="N90" s="1" t="s">
        <v>976</v>
      </c>
      <c r="O90" s="1" t="s">
        <v>834</v>
      </c>
      <c r="P90" s="1" t="s">
        <v>44</v>
      </c>
      <c r="Q90" s="1" t="s">
        <v>1079</v>
      </c>
      <c r="R90" s="1" t="s">
        <v>459</v>
      </c>
      <c r="S90" s="1" t="s">
        <v>978</v>
      </c>
      <c r="T90" s="1" t="s">
        <v>835</v>
      </c>
      <c r="U90" s="1" t="s">
        <v>55</v>
      </c>
      <c r="V90" s="1" t="s">
        <v>55</v>
      </c>
      <c r="W90" s="1" t="s">
        <v>55</v>
      </c>
      <c r="X90" s="1" t="s">
        <v>979</v>
      </c>
      <c r="Y90" s="1" t="s">
        <v>55</v>
      </c>
      <c r="Z90" s="1" t="s">
        <v>55</v>
      </c>
      <c r="AA90" s="1" t="s">
        <v>1080</v>
      </c>
      <c r="AB90" s="1" t="s">
        <v>49</v>
      </c>
      <c r="AC90" s="1" t="s">
        <v>318</v>
      </c>
      <c r="AD90" s="1" t="s">
        <v>49</v>
      </c>
      <c r="AE90" s="1" t="s">
        <v>981</v>
      </c>
      <c r="AF90" s="1" t="s">
        <v>55</v>
      </c>
      <c r="AG90" s="1" t="s">
        <v>319</v>
      </c>
      <c r="AH90" s="1" t="s">
        <v>320</v>
      </c>
      <c r="AI90" s="1" t="s">
        <v>321</v>
      </c>
      <c r="AJ90" s="1" t="s">
        <v>835</v>
      </c>
      <c r="AK90" s="1" t="s">
        <v>55</v>
      </c>
      <c r="AL90" s="1" t="s">
        <v>55</v>
      </c>
      <c r="AM90" s="1" t="s">
        <v>55</v>
      </c>
      <c r="AN90" s="1" t="s">
        <v>55</v>
      </c>
      <c r="AO90" s="1" t="s">
        <v>55</v>
      </c>
      <c r="AP90" s="1" t="s">
        <v>55</v>
      </c>
      <c r="AQ90" s="1" t="s">
        <v>55</v>
      </c>
      <c r="AR90" s="1" t="s">
        <v>64</v>
      </c>
    </row>
    <row r="91" spans="1:44" ht="14.25" customHeight="1">
      <c r="A91" s="1" t="s">
        <v>1081</v>
      </c>
      <c r="B91" s="1" t="s">
        <v>61</v>
      </c>
      <c r="C91" s="1" t="s">
        <v>309</v>
      </c>
      <c r="D91" s="1" t="s">
        <v>831</v>
      </c>
      <c r="E91" s="1" t="s">
        <v>41</v>
      </c>
      <c r="F91" s="1" t="s">
        <v>973</v>
      </c>
      <c r="G91" s="1" t="s">
        <v>55</v>
      </c>
      <c r="H91" s="1" t="s">
        <v>831</v>
      </c>
      <c r="I91" s="1" t="s">
        <v>974</v>
      </c>
      <c r="J91" s="1" t="s">
        <v>975</v>
      </c>
      <c r="K91" s="1" t="s">
        <v>45</v>
      </c>
      <c r="L91" s="1" t="s">
        <v>44</v>
      </c>
      <c r="M91" s="1" t="s">
        <v>44</v>
      </c>
      <c r="N91" s="1" t="s">
        <v>976</v>
      </c>
      <c r="O91" s="1" t="s">
        <v>834</v>
      </c>
      <c r="P91" s="1" t="s">
        <v>44</v>
      </c>
      <c r="Q91" s="1" t="s">
        <v>1082</v>
      </c>
      <c r="R91" s="1" t="s">
        <v>463</v>
      </c>
      <c r="S91" s="1" t="s">
        <v>978</v>
      </c>
      <c r="T91" s="1" t="s">
        <v>835</v>
      </c>
      <c r="U91" s="1" t="s">
        <v>55</v>
      </c>
      <c r="V91" s="1" t="s">
        <v>55</v>
      </c>
      <c r="W91" s="1" t="s">
        <v>55</v>
      </c>
      <c r="X91" s="1" t="s">
        <v>979</v>
      </c>
      <c r="Y91" s="1" t="s">
        <v>55</v>
      </c>
      <c r="Z91" s="1" t="s">
        <v>55</v>
      </c>
      <c r="AA91" s="1" t="s">
        <v>1083</v>
      </c>
      <c r="AB91" s="1" t="s">
        <v>49</v>
      </c>
      <c r="AC91" s="1" t="s">
        <v>318</v>
      </c>
      <c r="AD91" s="1" t="s">
        <v>49</v>
      </c>
      <c r="AE91" s="1" t="s">
        <v>981</v>
      </c>
      <c r="AF91" s="1" t="s">
        <v>55</v>
      </c>
      <c r="AG91" s="1" t="s">
        <v>319</v>
      </c>
      <c r="AH91" s="1" t="s">
        <v>320</v>
      </c>
      <c r="AI91" s="1" t="s">
        <v>321</v>
      </c>
      <c r="AJ91" s="1" t="s">
        <v>835</v>
      </c>
      <c r="AK91" s="1" t="s">
        <v>55</v>
      </c>
      <c r="AL91" s="1" t="s">
        <v>55</v>
      </c>
      <c r="AM91" s="1" t="s">
        <v>55</v>
      </c>
      <c r="AN91" s="1" t="s">
        <v>55</v>
      </c>
      <c r="AO91" s="1" t="s">
        <v>55</v>
      </c>
      <c r="AP91" s="1" t="s">
        <v>55</v>
      </c>
      <c r="AQ91" s="1" t="s">
        <v>55</v>
      </c>
      <c r="AR91" s="1" t="s">
        <v>64</v>
      </c>
    </row>
    <row r="92" spans="1:44" ht="14.25" customHeight="1">
      <c r="A92" s="1" t="s">
        <v>1084</v>
      </c>
      <c r="B92" s="1" t="s">
        <v>61</v>
      </c>
      <c r="C92" s="1" t="s">
        <v>309</v>
      </c>
      <c r="D92" s="1" t="s">
        <v>831</v>
      </c>
      <c r="E92" s="1" t="s">
        <v>41</v>
      </c>
      <c r="F92" s="1" t="s">
        <v>973</v>
      </c>
      <c r="G92" s="1" t="s">
        <v>55</v>
      </c>
      <c r="H92" s="1" t="s">
        <v>831</v>
      </c>
      <c r="I92" s="1" t="s">
        <v>974</v>
      </c>
      <c r="J92" s="1" t="s">
        <v>975</v>
      </c>
      <c r="K92" s="1" t="s">
        <v>45</v>
      </c>
      <c r="L92" s="1" t="s">
        <v>44</v>
      </c>
      <c r="M92" s="1" t="s">
        <v>44</v>
      </c>
      <c r="N92" s="1" t="s">
        <v>976</v>
      </c>
      <c r="O92" s="1" t="s">
        <v>834</v>
      </c>
      <c r="P92" s="1" t="s">
        <v>45</v>
      </c>
      <c r="Q92" s="1" t="s">
        <v>1085</v>
      </c>
      <c r="R92" s="1" t="s">
        <v>467</v>
      </c>
      <c r="S92" s="1" t="s">
        <v>978</v>
      </c>
      <c r="T92" s="1" t="s">
        <v>835</v>
      </c>
      <c r="U92" s="1" t="s">
        <v>55</v>
      </c>
      <c r="V92" s="1" t="s">
        <v>55</v>
      </c>
      <c r="W92" s="1" t="s">
        <v>55</v>
      </c>
      <c r="X92" s="1" t="s">
        <v>979</v>
      </c>
      <c r="Y92" s="1" t="s">
        <v>55</v>
      </c>
      <c r="Z92" s="1" t="s">
        <v>55</v>
      </c>
      <c r="AA92" s="1" t="s">
        <v>1086</v>
      </c>
      <c r="AB92" s="1" t="s">
        <v>49</v>
      </c>
      <c r="AC92" s="1" t="s">
        <v>318</v>
      </c>
      <c r="AD92" s="1" t="s">
        <v>49</v>
      </c>
      <c r="AE92" s="1" t="s">
        <v>981</v>
      </c>
      <c r="AF92" s="1" t="s">
        <v>55</v>
      </c>
      <c r="AG92" s="1" t="s">
        <v>319</v>
      </c>
      <c r="AH92" s="1" t="s">
        <v>320</v>
      </c>
      <c r="AI92" s="1" t="s">
        <v>321</v>
      </c>
      <c r="AJ92" s="1" t="s">
        <v>835</v>
      </c>
      <c r="AK92" s="1" t="s">
        <v>55</v>
      </c>
      <c r="AL92" s="1" t="s">
        <v>55</v>
      </c>
      <c r="AM92" s="1" t="s">
        <v>55</v>
      </c>
      <c r="AN92" s="1" t="s">
        <v>55</v>
      </c>
      <c r="AO92" s="1" t="s">
        <v>55</v>
      </c>
      <c r="AP92" s="1" t="s">
        <v>55</v>
      </c>
      <c r="AQ92" s="1" t="s">
        <v>55</v>
      </c>
      <c r="AR92" s="1" t="s">
        <v>64</v>
      </c>
    </row>
    <row r="93" spans="1:44" ht="14.25" customHeight="1">
      <c r="A93" s="1" t="s">
        <v>1087</v>
      </c>
      <c r="B93" s="1" t="s">
        <v>61</v>
      </c>
      <c r="C93" s="1" t="s">
        <v>309</v>
      </c>
      <c r="D93" s="1" t="s">
        <v>831</v>
      </c>
      <c r="E93" s="1" t="s">
        <v>41</v>
      </c>
      <c r="F93" s="1" t="s">
        <v>973</v>
      </c>
      <c r="G93" s="1" t="s">
        <v>55</v>
      </c>
      <c r="H93" s="1" t="s">
        <v>831</v>
      </c>
      <c r="I93" s="1" t="s">
        <v>974</v>
      </c>
      <c r="J93" s="1" t="s">
        <v>975</v>
      </c>
      <c r="K93" s="1" t="s">
        <v>45</v>
      </c>
      <c r="L93" s="1" t="s">
        <v>44</v>
      </c>
      <c r="M93" s="1" t="s">
        <v>44</v>
      </c>
      <c r="N93" s="1" t="s">
        <v>976</v>
      </c>
      <c r="O93" s="1" t="s">
        <v>834</v>
      </c>
      <c r="P93" s="1" t="s">
        <v>44</v>
      </c>
      <c r="Q93" s="1" t="s">
        <v>1088</v>
      </c>
      <c r="R93" s="1" t="s">
        <v>471</v>
      </c>
      <c r="S93" s="1" t="s">
        <v>978</v>
      </c>
      <c r="T93" s="1" t="s">
        <v>835</v>
      </c>
      <c r="U93" s="1" t="s">
        <v>55</v>
      </c>
      <c r="V93" s="1" t="s">
        <v>55</v>
      </c>
      <c r="W93" s="1" t="s">
        <v>55</v>
      </c>
      <c r="X93" s="1" t="s">
        <v>979</v>
      </c>
      <c r="Y93" s="1" t="s">
        <v>55</v>
      </c>
      <c r="Z93" s="1" t="s">
        <v>55</v>
      </c>
      <c r="AA93" s="1" t="s">
        <v>1089</v>
      </c>
      <c r="AB93" s="1" t="s">
        <v>49</v>
      </c>
      <c r="AC93" s="1" t="s">
        <v>318</v>
      </c>
      <c r="AD93" s="1" t="s">
        <v>49</v>
      </c>
      <c r="AE93" s="1" t="s">
        <v>981</v>
      </c>
      <c r="AF93" s="1" t="s">
        <v>55</v>
      </c>
      <c r="AG93" s="1" t="s">
        <v>319</v>
      </c>
      <c r="AH93" s="1" t="s">
        <v>320</v>
      </c>
      <c r="AI93" s="1" t="s">
        <v>321</v>
      </c>
      <c r="AJ93" s="1" t="s">
        <v>835</v>
      </c>
      <c r="AK93" s="1" t="s">
        <v>55</v>
      </c>
      <c r="AL93" s="1" t="s">
        <v>55</v>
      </c>
      <c r="AM93" s="1" t="s">
        <v>55</v>
      </c>
      <c r="AN93" s="1" t="s">
        <v>55</v>
      </c>
      <c r="AO93" s="1" t="s">
        <v>55</v>
      </c>
      <c r="AP93" s="1" t="s">
        <v>55</v>
      </c>
      <c r="AQ93" s="1" t="s">
        <v>55</v>
      </c>
      <c r="AR93" s="1" t="s">
        <v>64</v>
      </c>
    </row>
    <row r="94" spans="1:44" ht="14.25" customHeight="1">
      <c r="A94" s="1" t="s">
        <v>1090</v>
      </c>
      <c r="B94" s="1" t="s">
        <v>61</v>
      </c>
      <c r="C94" s="1" t="s">
        <v>309</v>
      </c>
      <c r="D94" s="1" t="s">
        <v>831</v>
      </c>
      <c r="E94" s="1" t="s">
        <v>41</v>
      </c>
      <c r="F94" s="1" t="s">
        <v>973</v>
      </c>
      <c r="G94" s="1" t="s">
        <v>55</v>
      </c>
      <c r="H94" s="1" t="s">
        <v>831</v>
      </c>
      <c r="I94" s="1" t="s">
        <v>974</v>
      </c>
      <c r="J94" s="1" t="s">
        <v>975</v>
      </c>
      <c r="K94" s="1" t="s">
        <v>45</v>
      </c>
      <c r="L94" s="1" t="s">
        <v>44</v>
      </c>
      <c r="M94" s="1" t="s">
        <v>44</v>
      </c>
      <c r="N94" s="1" t="s">
        <v>976</v>
      </c>
      <c r="O94" s="1" t="s">
        <v>834</v>
      </c>
      <c r="P94" s="1" t="s">
        <v>44</v>
      </c>
      <c r="Q94" s="1" t="s">
        <v>1091</v>
      </c>
      <c r="R94" s="1" t="s">
        <v>475</v>
      </c>
      <c r="S94" s="1" t="s">
        <v>978</v>
      </c>
      <c r="T94" s="1" t="s">
        <v>835</v>
      </c>
      <c r="U94" s="1" t="s">
        <v>55</v>
      </c>
      <c r="V94" s="1" t="s">
        <v>55</v>
      </c>
      <c r="W94" s="1" t="s">
        <v>55</v>
      </c>
      <c r="X94" s="1" t="s">
        <v>979</v>
      </c>
      <c r="Y94" s="1" t="s">
        <v>55</v>
      </c>
      <c r="Z94" s="1" t="s">
        <v>55</v>
      </c>
      <c r="AA94" s="1" t="s">
        <v>1092</v>
      </c>
      <c r="AB94" s="1" t="s">
        <v>49</v>
      </c>
      <c r="AC94" s="1" t="s">
        <v>318</v>
      </c>
      <c r="AD94" s="1" t="s">
        <v>49</v>
      </c>
      <c r="AE94" s="1" t="s">
        <v>981</v>
      </c>
      <c r="AF94" s="1" t="s">
        <v>55</v>
      </c>
      <c r="AG94" s="1" t="s">
        <v>319</v>
      </c>
      <c r="AH94" s="1" t="s">
        <v>320</v>
      </c>
      <c r="AI94" s="1" t="s">
        <v>321</v>
      </c>
      <c r="AJ94" s="1" t="s">
        <v>835</v>
      </c>
      <c r="AK94" s="1" t="s">
        <v>55</v>
      </c>
      <c r="AL94" s="1" t="s">
        <v>55</v>
      </c>
      <c r="AM94" s="1" t="s">
        <v>55</v>
      </c>
      <c r="AN94" s="1" t="s">
        <v>55</v>
      </c>
      <c r="AO94" s="1" t="s">
        <v>55</v>
      </c>
      <c r="AP94" s="1" t="s">
        <v>55</v>
      </c>
      <c r="AQ94" s="1" t="s">
        <v>55</v>
      </c>
      <c r="AR94" s="1" t="s">
        <v>64</v>
      </c>
    </row>
    <row r="95" spans="1:44" ht="14.25" customHeight="1">
      <c r="A95" s="1" t="s">
        <v>1093</v>
      </c>
      <c r="B95" s="1" t="s">
        <v>61</v>
      </c>
      <c r="C95" s="1" t="s">
        <v>309</v>
      </c>
      <c r="D95" s="1" t="s">
        <v>831</v>
      </c>
      <c r="E95" s="1" t="s">
        <v>41</v>
      </c>
      <c r="F95" s="1" t="s">
        <v>973</v>
      </c>
      <c r="G95" s="1" t="s">
        <v>55</v>
      </c>
      <c r="H95" s="1" t="s">
        <v>831</v>
      </c>
      <c r="I95" s="1" t="s">
        <v>974</v>
      </c>
      <c r="J95" s="1" t="s">
        <v>975</v>
      </c>
      <c r="K95" s="1" t="s">
        <v>45</v>
      </c>
      <c r="L95" s="1" t="s">
        <v>44</v>
      </c>
      <c r="M95" s="1" t="s">
        <v>44</v>
      </c>
      <c r="N95" s="1" t="s">
        <v>976</v>
      </c>
      <c r="O95" s="1" t="s">
        <v>834</v>
      </c>
      <c r="P95" s="1" t="s">
        <v>44</v>
      </c>
      <c r="Q95" s="1" t="s">
        <v>1094</v>
      </c>
      <c r="R95" s="1" t="s">
        <v>479</v>
      </c>
      <c r="S95" s="1" t="s">
        <v>978</v>
      </c>
      <c r="T95" s="1" t="s">
        <v>835</v>
      </c>
      <c r="U95" s="1" t="s">
        <v>55</v>
      </c>
      <c r="V95" s="1" t="s">
        <v>55</v>
      </c>
      <c r="W95" s="1" t="s">
        <v>55</v>
      </c>
      <c r="X95" s="1" t="s">
        <v>979</v>
      </c>
      <c r="Y95" s="1" t="s">
        <v>55</v>
      </c>
      <c r="Z95" s="1" t="s">
        <v>55</v>
      </c>
      <c r="AA95" s="1" t="s">
        <v>1095</v>
      </c>
      <c r="AB95" s="1" t="s">
        <v>49</v>
      </c>
      <c r="AC95" s="1" t="s">
        <v>318</v>
      </c>
      <c r="AD95" s="1" t="s">
        <v>49</v>
      </c>
      <c r="AE95" s="1" t="s">
        <v>981</v>
      </c>
      <c r="AF95" s="1" t="s">
        <v>55</v>
      </c>
      <c r="AG95" s="1" t="s">
        <v>319</v>
      </c>
      <c r="AH95" s="1" t="s">
        <v>320</v>
      </c>
      <c r="AI95" s="1" t="s">
        <v>321</v>
      </c>
      <c r="AJ95" s="1" t="s">
        <v>835</v>
      </c>
      <c r="AK95" s="1" t="s">
        <v>55</v>
      </c>
      <c r="AL95" s="1" t="s">
        <v>55</v>
      </c>
      <c r="AM95" s="1" t="s">
        <v>55</v>
      </c>
      <c r="AN95" s="1" t="s">
        <v>55</v>
      </c>
      <c r="AO95" s="1" t="s">
        <v>55</v>
      </c>
      <c r="AP95" s="1" t="s">
        <v>55</v>
      </c>
      <c r="AQ95" s="1" t="s">
        <v>55</v>
      </c>
      <c r="AR95" s="1" t="s">
        <v>64</v>
      </c>
    </row>
    <row r="96" spans="1:44" ht="14.25" customHeight="1">
      <c r="A96" s="1" t="s">
        <v>1096</v>
      </c>
      <c r="B96" s="1" t="s">
        <v>61</v>
      </c>
      <c r="C96" s="1" t="s">
        <v>309</v>
      </c>
      <c r="D96" s="1" t="s">
        <v>831</v>
      </c>
      <c r="E96" s="1" t="s">
        <v>41</v>
      </c>
      <c r="F96" s="1" t="s">
        <v>973</v>
      </c>
      <c r="G96" s="1" t="s">
        <v>55</v>
      </c>
      <c r="H96" s="1" t="s">
        <v>831</v>
      </c>
      <c r="I96" s="1" t="s">
        <v>974</v>
      </c>
      <c r="J96" s="1" t="s">
        <v>975</v>
      </c>
      <c r="K96" s="1" t="s">
        <v>45</v>
      </c>
      <c r="L96" s="1" t="s">
        <v>44</v>
      </c>
      <c r="M96" s="1" t="s">
        <v>44</v>
      </c>
      <c r="N96" s="1" t="s">
        <v>976</v>
      </c>
      <c r="O96" s="1" t="s">
        <v>834</v>
      </c>
      <c r="P96" s="1" t="s">
        <v>44</v>
      </c>
      <c r="Q96" s="1" t="s">
        <v>1097</v>
      </c>
      <c r="R96" s="1" t="s">
        <v>483</v>
      </c>
      <c r="S96" s="1" t="s">
        <v>978</v>
      </c>
      <c r="T96" s="1" t="s">
        <v>835</v>
      </c>
      <c r="U96" s="1" t="s">
        <v>55</v>
      </c>
      <c r="V96" s="1" t="s">
        <v>55</v>
      </c>
      <c r="W96" s="1" t="s">
        <v>55</v>
      </c>
      <c r="X96" s="1" t="s">
        <v>979</v>
      </c>
      <c r="Y96" s="1" t="s">
        <v>55</v>
      </c>
      <c r="Z96" s="1" t="s">
        <v>55</v>
      </c>
      <c r="AA96" s="1" t="s">
        <v>1098</v>
      </c>
      <c r="AB96" s="1" t="s">
        <v>49</v>
      </c>
      <c r="AC96" s="1" t="s">
        <v>318</v>
      </c>
      <c r="AD96" s="1" t="s">
        <v>49</v>
      </c>
      <c r="AE96" s="1" t="s">
        <v>981</v>
      </c>
      <c r="AF96" s="1" t="s">
        <v>55</v>
      </c>
      <c r="AG96" s="1" t="s">
        <v>319</v>
      </c>
      <c r="AH96" s="1" t="s">
        <v>320</v>
      </c>
      <c r="AI96" s="1" t="s">
        <v>321</v>
      </c>
      <c r="AJ96" s="1" t="s">
        <v>835</v>
      </c>
      <c r="AK96" s="1" t="s">
        <v>55</v>
      </c>
      <c r="AL96" s="1" t="s">
        <v>55</v>
      </c>
      <c r="AM96" s="1" t="s">
        <v>55</v>
      </c>
      <c r="AN96" s="1" t="s">
        <v>55</v>
      </c>
      <c r="AO96" s="1" t="s">
        <v>55</v>
      </c>
      <c r="AP96" s="1" t="s">
        <v>55</v>
      </c>
      <c r="AQ96" s="1" t="s">
        <v>55</v>
      </c>
      <c r="AR96" s="1" t="s">
        <v>64</v>
      </c>
    </row>
    <row r="97" spans="1:44" ht="14.25" customHeight="1">
      <c r="A97" s="1" t="s">
        <v>1099</v>
      </c>
      <c r="B97" s="1" t="s">
        <v>61</v>
      </c>
      <c r="C97" s="1" t="s">
        <v>309</v>
      </c>
      <c r="D97" s="1" t="s">
        <v>831</v>
      </c>
      <c r="E97" s="1" t="s">
        <v>41</v>
      </c>
      <c r="F97" s="1" t="s">
        <v>973</v>
      </c>
      <c r="G97" s="1" t="s">
        <v>55</v>
      </c>
      <c r="H97" s="1" t="s">
        <v>831</v>
      </c>
      <c r="I97" s="1" t="s">
        <v>974</v>
      </c>
      <c r="J97" s="1" t="s">
        <v>975</v>
      </c>
      <c r="K97" s="1" t="s">
        <v>45</v>
      </c>
      <c r="L97" s="1" t="s">
        <v>44</v>
      </c>
      <c r="M97" s="1" t="s">
        <v>44</v>
      </c>
      <c r="N97" s="1" t="s">
        <v>976</v>
      </c>
      <c r="O97" s="1" t="s">
        <v>834</v>
      </c>
      <c r="P97" s="1" t="s">
        <v>44</v>
      </c>
      <c r="Q97" s="1" t="s">
        <v>1100</v>
      </c>
      <c r="R97" s="1" t="s">
        <v>487</v>
      </c>
      <c r="S97" s="1" t="s">
        <v>978</v>
      </c>
      <c r="T97" s="1" t="s">
        <v>835</v>
      </c>
      <c r="U97" s="1" t="s">
        <v>55</v>
      </c>
      <c r="V97" s="1" t="s">
        <v>55</v>
      </c>
      <c r="W97" s="1" t="s">
        <v>55</v>
      </c>
      <c r="X97" s="1" t="s">
        <v>979</v>
      </c>
      <c r="Y97" s="1" t="s">
        <v>55</v>
      </c>
      <c r="Z97" s="1" t="s">
        <v>55</v>
      </c>
      <c r="AA97" s="1" t="s">
        <v>1101</v>
      </c>
      <c r="AB97" s="1" t="s">
        <v>49</v>
      </c>
      <c r="AC97" s="1" t="s">
        <v>318</v>
      </c>
      <c r="AD97" s="1" t="s">
        <v>49</v>
      </c>
      <c r="AE97" s="1" t="s">
        <v>981</v>
      </c>
      <c r="AF97" s="1" t="s">
        <v>55</v>
      </c>
      <c r="AG97" s="1" t="s">
        <v>319</v>
      </c>
      <c r="AH97" s="1" t="s">
        <v>320</v>
      </c>
      <c r="AI97" s="1" t="s">
        <v>321</v>
      </c>
      <c r="AJ97" s="1" t="s">
        <v>835</v>
      </c>
      <c r="AK97" s="1" t="s">
        <v>55</v>
      </c>
      <c r="AL97" s="1" t="s">
        <v>55</v>
      </c>
      <c r="AM97" s="1" t="s">
        <v>55</v>
      </c>
      <c r="AN97" s="1" t="s">
        <v>55</v>
      </c>
      <c r="AO97" s="1" t="s">
        <v>55</v>
      </c>
      <c r="AP97" s="1" t="s">
        <v>55</v>
      </c>
      <c r="AQ97" s="1" t="s">
        <v>55</v>
      </c>
      <c r="AR97" s="1" t="s">
        <v>64</v>
      </c>
    </row>
    <row r="98" spans="1:44" ht="14.25" customHeight="1">
      <c r="A98" s="1" t="s">
        <v>1102</v>
      </c>
      <c r="B98" s="1" t="s">
        <v>61</v>
      </c>
      <c r="C98" s="1" t="s">
        <v>309</v>
      </c>
      <c r="D98" s="1" t="s">
        <v>831</v>
      </c>
      <c r="E98" s="1" t="s">
        <v>41</v>
      </c>
      <c r="F98" s="1" t="s">
        <v>973</v>
      </c>
      <c r="G98" s="1" t="s">
        <v>55</v>
      </c>
      <c r="H98" s="1" t="s">
        <v>831</v>
      </c>
      <c r="I98" s="1" t="s">
        <v>974</v>
      </c>
      <c r="J98" s="1" t="s">
        <v>975</v>
      </c>
      <c r="K98" s="1" t="s">
        <v>45</v>
      </c>
      <c r="L98" s="1" t="s">
        <v>44</v>
      </c>
      <c r="M98" s="1" t="s">
        <v>44</v>
      </c>
      <c r="N98" s="1" t="s">
        <v>976</v>
      </c>
      <c r="O98" s="1" t="s">
        <v>834</v>
      </c>
      <c r="P98" s="1" t="s">
        <v>44</v>
      </c>
      <c r="Q98" s="1" t="s">
        <v>1103</v>
      </c>
      <c r="R98" s="1" t="s">
        <v>491</v>
      </c>
      <c r="S98" s="1" t="s">
        <v>978</v>
      </c>
      <c r="T98" s="1" t="s">
        <v>835</v>
      </c>
      <c r="U98" s="1" t="s">
        <v>55</v>
      </c>
      <c r="V98" s="1" t="s">
        <v>55</v>
      </c>
      <c r="W98" s="1" t="s">
        <v>55</v>
      </c>
      <c r="X98" s="1" t="s">
        <v>979</v>
      </c>
      <c r="Y98" s="1" t="s">
        <v>55</v>
      </c>
      <c r="Z98" s="1" t="s">
        <v>55</v>
      </c>
      <c r="AA98" s="1" t="s">
        <v>1104</v>
      </c>
      <c r="AB98" s="1" t="s">
        <v>49</v>
      </c>
      <c r="AC98" s="1" t="s">
        <v>318</v>
      </c>
      <c r="AD98" s="1" t="s">
        <v>49</v>
      </c>
      <c r="AE98" s="1" t="s">
        <v>981</v>
      </c>
      <c r="AF98" s="1" t="s">
        <v>55</v>
      </c>
      <c r="AG98" s="1" t="s">
        <v>319</v>
      </c>
      <c r="AH98" s="1" t="s">
        <v>320</v>
      </c>
      <c r="AI98" s="1" t="s">
        <v>321</v>
      </c>
      <c r="AJ98" s="1" t="s">
        <v>835</v>
      </c>
      <c r="AK98" s="1" t="s">
        <v>55</v>
      </c>
      <c r="AL98" s="1" t="s">
        <v>55</v>
      </c>
      <c r="AM98" s="1" t="s">
        <v>55</v>
      </c>
      <c r="AN98" s="1" t="s">
        <v>55</v>
      </c>
      <c r="AO98" s="1" t="s">
        <v>55</v>
      </c>
      <c r="AP98" s="1" t="s">
        <v>55</v>
      </c>
      <c r="AQ98" s="1" t="s">
        <v>55</v>
      </c>
      <c r="AR98" s="1" t="s">
        <v>64</v>
      </c>
    </row>
    <row r="99" spans="1:44" ht="14.25" customHeight="1">
      <c r="A99" s="1" t="s">
        <v>1105</v>
      </c>
      <c r="B99" s="1" t="s">
        <v>61</v>
      </c>
      <c r="C99" s="1" t="s">
        <v>309</v>
      </c>
      <c r="D99" s="1" t="s">
        <v>831</v>
      </c>
      <c r="E99" s="1" t="s">
        <v>41</v>
      </c>
      <c r="F99" s="1" t="s">
        <v>973</v>
      </c>
      <c r="G99" s="1" t="s">
        <v>55</v>
      </c>
      <c r="H99" s="1" t="s">
        <v>831</v>
      </c>
      <c r="I99" s="1" t="s">
        <v>974</v>
      </c>
      <c r="J99" s="1" t="s">
        <v>975</v>
      </c>
      <c r="K99" s="1" t="s">
        <v>45</v>
      </c>
      <c r="L99" s="1" t="s">
        <v>44</v>
      </c>
      <c r="M99" s="1" t="s">
        <v>44</v>
      </c>
      <c r="N99" s="1" t="s">
        <v>976</v>
      </c>
      <c r="O99" s="1" t="s">
        <v>834</v>
      </c>
      <c r="P99" s="1" t="s">
        <v>44</v>
      </c>
      <c r="Q99" s="1" t="s">
        <v>1106</v>
      </c>
      <c r="R99" s="1" t="s">
        <v>495</v>
      </c>
      <c r="S99" s="1" t="s">
        <v>978</v>
      </c>
      <c r="T99" s="1" t="s">
        <v>835</v>
      </c>
      <c r="U99" s="1" t="s">
        <v>55</v>
      </c>
      <c r="V99" s="1" t="s">
        <v>55</v>
      </c>
      <c r="W99" s="1" t="s">
        <v>55</v>
      </c>
      <c r="X99" s="1" t="s">
        <v>979</v>
      </c>
      <c r="Y99" s="1" t="s">
        <v>55</v>
      </c>
      <c r="Z99" s="1" t="s">
        <v>55</v>
      </c>
      <c r="AA99" s="1" t="s">
        <v>1107</v>
      </c>
      <c r="AB99" s="1" t="s">
        <v>49</v>
      </c>
      <c r="AC99" s="1" t="s">
        <v>318</v>
      </c>
      <c r="AD99" s="1" t="s">
        <v>49</v>
      </c>
      <c r="AE99" s="1" t="s">
        <v>981</v>
      </c>
      <c r="AF99" s="1" t="s">
        <v>55</v>
      </c>
      <c r="AG99" s="1" t="s">
        <v>319</v>
      </c>
      <c r="AH99" s="1" t="s">
        <v>320</v>
      </c>
      <c r="AI99" s="1" t="s">
        <v>321</v>
      </c>
      <c r="AJ99" s="1" t="s">
        <v>835</v>
      </c>
      <c r="AK99" s="1" t="s">
        <v>55</v>
      </c>
      <c r="AL99" s="1" t="s">
        <v>55</v>
      </c>
      <c r="AM99" s="1" t="s">
        <v>55</v>
      </c>
      <c r="AN99" s="1" t="s">
        <v>55</v>
      </c>
      <c r="AO99" s="1" t="s">
        <v>55</v>
      </c>
      <c r="AP99" s="1" t="s">
        <v>55</v>
      </c>
      <c r="AQ99" s="1" t="s">
        <v>55</v>
      </c>
      <c r="AR99" s="1" t="s">
        <v>64</v>
      </c>
    </row>
    <row r="100" spans="1:44" ht="14.25" customHeight="1">
      <c r="A100" s="1" t="s">
        <v>1108</v>
      </c>
      <c r="B100" s="1" t="s">
        <v>61</v>
      </c>
      <c r="C100" s="1" t="s">
        <v>309</v>
      </c>
      <c r="D100" s="1" t="s">
        <v>831</v>
      </c>
      <c r="E100" s="1" t="s">
        <v>41</v>
      </c>
      <c r="F100" s="1" t="s">
        <v>973</v>
      </c>
      <c r="G100" s="1" t="s">
        <v>55</v>
      </c>
      <c r="H100" s="1" t="s">
        <v>831</v>
      </c>
      <c r="I100" s="1" t="s">
        <v>974</v>
      </c>
      <c r="J100" s="1" t="s">
        <v>975</v>
      </c>
      <c r="K100" s="1" t="s">
        <v>45</v>
      </c>
      <c r="L100" s="1" t="s">
        <v>44</v>
      </c>
      <c r="M100" s="1" t="s">
        <v>44</v>
      </c>
      <c r="N100" s="1" t="s">
        <v>976</v>
      </c>
      <c r="O100" s="1" t="s">
        <v>834</v>
      </c>
      <c r="P100" s="1" t="s">
        <v>44</v>
      </c>
      <c r="Q100" s="1" t="s">
        <v>1109</v>
      </c>
      <c r="R100" s="1" t="s">
        <v>499</v>
      </c>
      <c r="S100" s="1" t="s">
        <v>978</v>
      </c>
      <c r="T100" s="1" t="s">
        <v>835</v>
      </c>
      <c r="U100" s="1" t="s">
        <v>55</v>
      </c>
      <c r="V100" s="1" t="s">
        <v>55</v>
      </c>
      <c r="W100" s="1" t="s">
        <v>55</v>
      </c>
      <c r="X100" s="1" t="s">
        <v>979</v>
      </c>
      <c r="Y100" s="1" t="s">
        <v>55</v>
      </c>
      <c r="Z100" s="1" t="s">
        <v>55</v>
      </c>
      <c r="AA100" s="1" t="s">
        <v>1110</v>
      </c>
      <c r="AB100" s="1" t="s">
        <v>49</v>
      </c>
      <c r="AC100" s="1" t="s">
        <v>318</v>
      </c>
      <c r="AD100" s="1" t="s">
        <v>49</v>
      </c>
      <c r="AE100" s="1" t="s">
        <v>981</v>
      </c>
      <c r="AF100" s="1" t="s">
        <v>55</v>
      </c>
      <c r="AG100" s="1" t="s">
        <v>319</v>
      </c>
      <c r="AH100" s="1" t="s">
        <v>320</v>
      </c>
      <c r="AI100" s="1" t="s">
        <v>321</v>
      </c>
      <c r="AJ100" s="1" t="s">
        <v>835</v>
      </c>
      <c r="AK100" s="1" t="s">
        <v>55</v>
      </c>
      <c r="AL100" s="1" t="s">
        <v>55</v>
      </c>
      <c r="AM100" s="1" t="s">
        <v>55</v>
      </c>
      <c r="AN100" s="1" t="s">
        <v>55</v>
      </c>
      <c r="AO100" s="1" t="s">
        <v>55</v>
      </c>
      <c r="AP100" s="1" t="s">
        <v>55</v>
      </c>
      <c r="AQ100" s="1" t="s">
        <v>55</v>
      </c>
      <c r="AR100" s="1" t="s">
        <v>64</v>
      </c>
    </row>
    <row r="101" spans="1:44" ht="14.25" customHeight="1">
      <c r="A101" s="1" t="s">
        <v>1111</v>
      </c>
      <c r="B101" s="1" t="s">
        <v>61</v>
      </c>
      <c r="C101" s="1" t="s">
        <v>309</v>
      </c>
      <c r="D101" s="1" t="s">
        <v>831</v>
      </c>
      <c r="E101" s="1" t="s">
        <v>41</v>
      </c>
      <c r="F101" s="1" t="s">
        <v>973</v>
      </c>
      <c r="G101" s="1" t="s">
        <v>55</v>
      </c>
      <c r="H101" s="1" t="s">
        <v>831</v>
      </c>
      <c r="I101" s="1" t="s">
        <v>974</v>
      </c>
      <c r="J101" s="1" t="s">
        <v>975</v>
      </c>
      <c r="K101" s="1" t="s">
        <v>45</v>
      </c>
      <c r="L101" s="1" t="s">
        <v>44</v>
      </c>
      <c r="M101" s="1" t="s">
        <v>44</v>
      </c>
      <c r="N101" s="1" t="s">
        <v>976</v>
      </c>
      <c r="O101" s="1" t="s">
        <v>834</v>
      </c>
      <c r="P101" s="1" t="s">
        <v>44</v>
      </c>
      <c r="Q101" s="1" t="s">
        <v>1112</v>
      </c>
      <c r="R101" s="1" t="s">
        <v>503</v>
      </c>
      <c r="S101" s="1" t="s">
        <v>978</v>
      </c>
      <c r="T101" s="1" t="s">
        <v>835</v>
      </c>
      <c r="U101" s="1" t="s">
        <v>55</v>
      </c>
      <c r="V101" s="1" t="s">
        <v>55</v>
      </c>
      <c r="W101" s="1" t="s">
        <v>55</v>
      </c>
      <c r="X101" s="1" t="s">
        <v>979</v>
      </c>
      <c r="Y101" s="1" t="s">
        <v>55</v>
      </c>
      <c r="Z101" s="1" t="s">
        <v>55</v>
      </c>
      <c r="AA101" s="1" t="s">
        <v>1113</v>
      </c>
      <c r="AB101" s="1" t="s">
        <v>49</v>
      </c>
      <c r="AC101" s="1" t="s">
        <v>318</v>
      </c>
      <c r="AD101" s="1" t="s">
        <v>49</v>
      </c>
      <c r="AE101" s="1" t="s">
        <v>981</v>
      </c>
      <c r="AF101" s="1" t="s">
        <v>55</v>
      </c>
      <c r="AG101" s="1" t="s">
        <v>319</v>
      </c>
      <c r="AH101" s="1" t="s">
        <v>320</v>
      </c>
      <c r="AI101" s="1" t="s">
        <v>321</v>
      </c>
      <c r="AJ101" s="1" t="s">
        <v>835</v>
      </c>
      <c r="AK101" s="1" t="s">
        <v>55</v>
      </c>
      <c r="AL101" s="1" t="s">
        <v>55</v>
      </c>
      <c r="AM101" s="1" t="s">
        <v>55</v>
      </c>
      <c r="AN101" s="1" t="s">
        <v>55</v>
      </c>
      <c r="AO101" s="1" t="s">
        <v>55</v>
      </c>
      <c r="AP101" s="1" t="s">
        <v>55</v>
      </c>
      <c r="AQ101" s="1" t="s">
        <v>55</v>
      </c>
      <c r="AR101" s="1" t="s">
        <v>64</v>
      </c>
    </row>
    <row r="102" spans="1:44" ht="14.25" customHeight="1">
      <c r="A102" s="1" t="s">
        <v>1114</v>
      </c>
      <c r="B102" s="1" t="s">
        <v>61</v>
      </c>
      <c r="C102" s="1" t="s">
        <v>309</v>
      </c>
      <c r="D102" s="1" t="s">
        <v>831</v>
      </c>
      <c r="E102" s="1" t="s">
        <v>41</v>
      </c>
      <c r="F102" s="1" t="s">
        <v>973</v>
      </c>
      <c r="G102" s="1" t="s">
        <v>55</v>
      </c>
      <c r="H102" s="1" t="s">
        <v>831</v>
      </c>
      <c r="I102" s="1" t="s">
        <v>974</v>
      </c>
      <c r="J102" s="1" t="s">
        <v>975</v>
      </c>
      <c r="K102" s="1" t="s">
        <v>45</v>
      </c>
      <c r="L102" s="1" t="s">
        <v>44</v>
      </c>
      <c r="M102" s="1" t="s">
        <v>44</v>
      </c>
      <c r="N102" s="1" t="s">
        <v>976</v>
      </c>
      <c r="O102" s="1" t="s">
        <v>834</v>
      </c>
      <c r="P102" s="1" t="s">
        <v>44</v>
      </c>
      <c r="Q102" s="1" t="s">
        <v>1115</v>
      </c>
      <c r="R102" s="1" t="s">
        <v>507</v>
      </c>
      <c r="S102" s="1" t="s">
        <v>978</v>
      </c>
      <c r="T102" s="1" t="s">
        <v>835</v>
      </c>
      <c r="U102" s="1" t="s">
        <v>55</v>
      </c>
      <c r="V102" s="1" t="s">
        <v>55</v>
      </c>
      <c r="W102" s="1" t="s">
        <v>55</v>
      </c>
      <c r="X102" s="1" t="s">
        <v>979</v>
      </c>
      <c r="Y102" s="1" t="s">
        <v>55</v>
      </c>
      <c r="Z102" s="1" t="s">
        <v>55</v>
      </c>
      <c r="AA102" s="1" t="s">
        <v>1116</v>
      </c>
      <c r="AB102" s="1" t="s">
        <v>49</v>
      </c>
      <c r="AC102" s="1" t="s">
        <v>318</v>
      </c>
      <c r="AD102" s="1" t="s">
        <v>49</v>
      </c>
      <c r="AE102" s="1" t="s">
        <v>981</v>
      </c>
      <c r="AF102" s="1" t="s">
        <v>55</v>
      </c>
      <c r="AG102" s="1" t="s">
        <v>319</v>
      </c>
      <c r="AH102" s="1" t="s">
        <v>320</v>
      </c>
      <c r="AI102" s="1" t="s">
        <v>321</v>
      </c>
      <c r="AJ102" s="1" t="s">
        <v>835</v>
      </c>
      <c r="AK102" s="1" t="s">
        <v>55</v>
      </c>
      <c r="AL102" s="1" t="s">
        <v>55</v>
      </c>
      <c r="AM102" s="1" t="s">
        <v>55</v>
      </c>
      <c r="AN102" s="1" t="s">
        <v>55</v>
      </c>
      <c r="AO102" s="1" t="s">
        <v>55</v>
      </c>
      <c r="AP102" s="1" t="s">
        <v>55</v>
      </c>
      <c r="AQ102" s="1" t="s">
        <v>55</v>
      </c>
      <c r="AR102" s="1" t="s">
        <v>64</v>
      </c>
    </row>
    <row r="103" spans="1:44" ht="14.25" customHeight="1">
      <c r="A103" s="1" t="s">
        <v>1117</v>
      </c>
      <c r="B103" s="1" t="s">
        <v>61</v>
      </c>
      <c r="C103" s="1" t="s">
        <v>309</v>
      </c>
      <c r="D103" s="1" t="s">
        <v>831</v>
      </c>
      <c r="E103" s="1" t="s">
        <v>41</v>
      </c>
      <c r="F103" s="1" t="s">
        <v>973</v>
      </c>
      <c r="G103" s="1" t="s">
        <v>55</v>
      </c>
      <c r="H103" s="1" t="s">
        <v>831</v>
      </c>
      <c r="I103" s="1" t="s">
        <v>974</v>
      </c>
      <c r="J103" s="1" t="s">
        <v>975</v>
      </c>
      <c r="K103" s="1" t="s">
        <v>45</v>
      </c>
      <c r="L103" s="1" t="s">
        <v>44</v>
      </c>
      <c r="M103" s="1" t="s">
        <v>44</v>
      </c>
      <c r="N103" s="1" t="s">
        <v>976</v>
      </c>
      <c r="O103" s="1" t="s">
        <v>834</v>
      </c>
      <c r="P103" s="1" t="s">
        <v>44</v>
      </c>
      <c r="Q103" s="1" t="s">
        <v>1118</v>
      </c>
      <c r="R103" s="1" t="s">
        <v>511</v>
      </c>
      <c r="S103" s="1" t="s">
        <v>978</v>
      </c>
      <c r="T103" s="1" t="s">
        <v>835</v>
      </c>
      <c r="U103" s="1" t="s">
        <v>55</v>
      </c>
      <c r="V103" s="1" t="s">
        <v>55</v>
      </c>
      <c r="W103" s="1" t="s">
        <v>55</v>
      </c>
      <c r="X103" s="1" t="s">
        <v>979</v>
      </c>
      <c r="Y103" s="1" t="s">
        <v>55</v>
      </c>
      <c r="Z103" s="1" t="s">
        <v>55</v>
      </c>
      <c r="AA103" s="1" t="s">
        <v>1119</v>
      </c>
      <c r="AB103" s="1" t="s">
        <v>49</v>
      </c>
      <c r="AC103" s="1" t="s">
        <v>318</v>
      </c>
      <c r="AD103" s="1" t="s">
        <v>49</v>
      </c>
      <c r="AE103" s="1" t="s">
        <v>981</v>
      </c>
      <c r="AF103" s="1" t="s">
        <v>55</v>
      </c>
      <c r="AG103" s="1" t="s">
        <v>319</v>
      </c>
      <c r="AH103" s="1" t="s">
        <v>320</v>
      </c>
      <c r="AI103" s="1" t="s">
        <v>321</v>
      </c>
      <c r="AJ103" s="1" t="s">
        <v>835</v>
      </c>
      <c r="AK103" s="1" t="s">
        <v>55</v>
      </c>
      <c r="AL103" s="1" t="s">
        <v>55</v>
      </c>
      <c r="AM103" s="1" t="s">
        <v>55</v>
      </c>
      <c r="AN103" s="1" t="s">
        <v>55</v>
      </c>
      <c r="AO103" s="1" t="s">
        <v>55</v>
      </c>
      <c r="AP103" s="1" t="s">
        <v>55</v>
      </c>
      <c r="AQ103" s="1" t="s">
        <v>55</v>
      </c>
      <c r="AR103" s="1" t="s">
        <v>64</v>
      </c>
    </row>
    <row r="104" spans="1:44" ht="14.25" customHeight="1">
      <c r="A104" s="1" t="s">
        <v>1120</v>
      </c>
      <c r="B104" s="1" t="s">
        <v>61</v>
      </c>
      <c r="C104" s="1" t="s">
        <v>309</v>
      </c>
      <c r="D104" s="1" t="s">
        <v>831</v>
      </c>
      <c r="E104" s="1" t="s">
        <v>41</v>
      </c>
      <c r="F104" s="1" t="s">
        <v>973</v>
      </c>
      <c r="G104" s="1" t="s">
        <v>55</v>
      </c>
      <c r="H104" s="1" t="s">
        <v>831</v>
      </c>
      <c r="I104" s="1" t="s">
        <v>974</v>
      </c>
      <c r="J104" s="1" t="s">
        <v>975</v>
      </c>
      <c r="K104" s="1" t="s">
        <v>45</v>
      </c>
      <c r="L104" s="1" t="s">
        <v>44</v>
      </c>
      <c r="M104" s="1" t="s">
        <v>44</v>
      </c>
      <c r="N104" s="1" t="s">
        <v>976</v>
      </c>
      <c r="O104" s="1" t="s">
        <v>834</v>
      </c>
      <c r="P104" s="1" t="s">
        <v>44</v>
      </c>
      <c r="Q104" s="1" t="s">
        <v>1121</v>
      </c>
      <c r="R104" s="1" t="s">
        <v>515</v>
      </c>
      <c r="S104" s="1" t="s">
        <v>978</v>
      </c>
      <c r="T104" s="1" t="s">
        <v>835</v>
      </c>
      <c r="U104" s="1" t="s">
        <v>55</v>
      </c>
      <c r="V104" s="1" t="s">
        <v>55</v>
      </c>
      <c r="W104" s="1" t="s">
        <v>55</v>
      </c>
      <c r="X104" s="1" t="s">
        <v>979</v>
      </c>
      <c r="Y104" s="1" t="s">
        <v>55</v>
      </c>
      <c r="Z104" s="1" t="s">
        <v>55</v>
      </c>
      <c r="AA104" s="1" t="s">
        <v>1122</v>
      </c>
      <c r="AB104" s="1" t="s">
        <v>49</v>
      </c>
      <c r="AC104" s="1" t="s">
        <v>318</v>
      </c>
      <c r="AD104" s="1" t="s">
        <v>49</v>
      </c>
      <c r="AE104" s="1" t="s">
        <v>981</v>
      </c>
      <c r="AF104" s="1" t="s">
        <v>55</v>
      </c>
      <c r="AG104" s="1" t="s">
        <v>319</v>
      </c>
      <c r="AH104" s="1" t="s">
        <v>320</v>
      </c>
      <c r="AI104" s="1" t="s">
        <v>321</v>
      </c>
      <c r="AJ104" s="1" t="s">
        <v>835</v>
      </c>
      <c r="AK104" s="1" t="s">
        <v>55</v>
      </c>
      <c r="AL104" s="1" t="s">
        <v>55</v>
      </c>
      <c r="AM104" s="1" t="s">
        <v>55</v>
      </c>
      <c r="AN104" s="1" t="s">
        <v>55</v>
      </c>
      <c r="AO104" s="1" t="s">
        <v>55</v>
      </c>
      <c r="AP104" s="1" t="s">
        <v>55</v>
      </c>
      <c r="AQ104" s="1" t="s">
        <v>55</v>
      </c>
      <c r="AR104" s="1" t="s">
        <v>64</v>
      </c>
    </row>
    <row r="105" spans="1:44" ht="14.25" customHeight="1">
      <c r="A105" s="1" t="s">
        <v>1123</v>
      </c>
      <c r="B105" s="1" t="s">
        <v>61</v>
      </c>
      <c r="C105" s="1" t="s">
        <v>309</v>
      </c>
      <c r="D105" s="1" t="s">
        <v>831</v>
      </c>
      <c r="E105" s="1" t="s">
        <v>41</v>
      </c>
      <c r="F105" s="1" t="s">
        <v>973</v>
      </c>
      <c r="G105" s="1" t="s">
        <v>55</v>
      </c>
      <c r="H105" s="1" t="s">
        <v>831</v>
      </c>
      <c r="I105" s="1" t="s">
        <v>974</v>
      </c>
      <c r="J105" s="1" t="s">
        <v>975</v>
      </c>
      <c r="K105" s="1" t="s">
        <v>45</v>
      </c>
      <c r="L105" s="1" t="s">
        <v>44</v>
      </c>
      <c r="M105" s="1" t="s">
        <v>44</v>
      </c>
      <c r="N105" s="1" t="s">
        <v>976</v>
      </c>
      <c r="O105" s="1" t="s">
        <v>834</v>
      </c>
      <c r="P105" s="1" t="s">
        <v>44</v>
      </c>
      <c r="Q105" s="1" t="s">
        <v>1124</v>
      </c>
      <c r="R105" s="1" t="s">
        <v>519</v>
      </c>
      <c r="S105" s="1" t="s">
        <v>978</v>
      </c>
      <c r="T105" s="1" t="s">
        <v>835</v>
      </c>
      <c r="U105" s="1" t="s">
        <v>55</v>
      </c>
      <c r="V105" s="1" t="s">
        <v>55</v>
      </c>
      <c r="W105" s="1" t="s">
        <v>55</v>
      </c>
      <c r="X105" s="1" t="s">
        <v>979</v>
      </c>
      <c r="Y105" s="1" t="s">
        <v>55</v>
      </c>
      <c r="Z105" s="1" t="s">
        <v>55</v>
      </c>
      <c r="AA105" s="1" t="s">
        <v>1125</v>
      </c>
      <c r="AB105" s="1" t="s">
        <v>49</v>
      </c>
      <c r="AC105" s="1" t="s">
        <v>318</v>
      </c>
      <c r="AD105" s="1" t="s">
        <v>49</v>
      </c>
      <c r="AE105" s="1" t="s">
        <v>981</v>
      </c>
      <c r="AF105" s="1" t="s">
        <v>55</v>
      </c>
      <c r="AG105" s="1" t="s">
        <v>319</v>
      </c>
      <c r="AH105" s="1" t="s">
        <v>320</v>
      </c>
      <c r="AI105" s="1" t="s">
        <v>321</v>
      </c>
      <c r="AJ105" s="1" t="s">
        <v>835</v>
      </c>
      <c r="AK105" s="1" t="s">
        <v>55</v>
      </c>
      <c r="AL105" s="1" t="s">
        <v>55</v>
      </c>
      <c r="AM105" s="1" t="s">
        <v>55</v>
      </c>
      <c r="AN105" s="1" t="s">
        <v>55</v>
      </c>
      <c r="AO105" s="1" t="s">
        <v>55</v>
      </c>
      <c r="AP105" s="1" t="s">
        <v>55</v>
      </c>
      <c r="AQ105" s="1" t="s">
        <v>55</v>
      </c>
      <c r="AR105" s="1" t="s">
        <v>64</v>
      </c>
    </row>
    <row r="106" spans="1:44" ht="14.25" customHeight="1">
      <c r="A106" s="1" t="s">
        <v>1126</v>
      </c>
      <c r="B106" s="1" t="s">
        <v>61</v>
      </c>
      <c r="C106" s="1" t="s">
        <v>309</v>
      </c>
      <c r="D106" s="1" t="s">
        <v>831</v>
      </c>
      <c r="E106" s="1" t="s">
        <v>41</v>
      </c>
      <c r="F106" s="1" t="s">
        <v>973</v>
      </c>
      <c r="G106" s="1" t="s">
        <v>55</v>
      </c>
      <c r="H106" s="1" t="s">
        <v>831</v>
      </c>
      <c r="I106" s="1" t="s">
        <v>974</v>
      </c>
      <c r="J106" s="1" t="s">
        <v>975</v>
      </c>
      <c r="K106" s="1" t="s">
        <v>45</v>
      </c>
      <c r="L106" s="1" t="s">
        <v>44</v>
      </c>
      <c r="M106" s="1" t="s">
        <v>44</v>
      </c>
      <c r="N106" s="1" t="s">
        <v>976</v>
      </c>
      <c r="O106" s="1" t="s">
        <v>834</v>
      </c>
      <c r="P106" s="1" t="s">
        <v>44</v>
      </c>
      <c r="Q106" s="1" t="s">
        <v>1127</v>
      </c>
      <c r="R106" s="1" t="s">
        <v>523</v>
      </c>
      <c r="S106" s="1" t="s">
        <v>978</v>
      </c>
      <c r="T106" s="1" t="s">
        <v>835</v>
      </c>
      <c r="U106" s="1" t="s">
        <v>55</v>
      </c>
      <c r="V106" s="1" t="s">
        <v>55</v>
      </c>
      <c r="W106" s="1" t="s">
        <v>55</v>
      </c>
      <c r="X106" s="1" t="s">
        <v>979</v>
      </c>
      <c r="Y106" s="1" t="s">
        <v>55</v>
      </c>
      <c r="Z106" s="1" t="s">
        <v>55</v>
      </c>
      <c r="AA106" s="1" t="s">
        <v>1128</v>
      </c>
      <c r="AB106" s="1" t="s">
        <v>49</v>
      </c>
      <c r="AC106" s="1" t="s">
        <v>318</v>
      </c>
      <c r="AD106" s="1" t="s">
        <v>49</v>
      </c>
      <c r="AE106" s="1" t="s">
        <v>981</v>
      </c>
      <c r="AF106" s="1" t="s">
        <v>55</v>
      </c>
      <c r="AG106" s="1" t="s">
        <v>319</v>
      </c>
      <c r="AH106" s="1" t="s">
        <v>320</v>
      </c>
      <c r="AI106" s="1" t="s">
        <v>321</v>
      </c>
      <c r="AJ106" s="1" t="s">
        <v>835</v>
      </c>
      <c r="AK106" s="1" t="s">
        <v>55</v>
      </c>
      <c r="AL106" s="1" t="s">
        <v>55</v>
      </c>
      <c r="AM106" s="1" t="s">
        <v>55</v>
      </c>
      <c r="AN106" s="1" t="s">
        <v>55</v>
      </c>
      <c r="AO106" s="1" t="s">
        <v>55</v>
      </c>
      <c r="AP106" s="1" t="s">
        <v>55</v>
      </c>
      <c r="AQ106" s="1" t="s">
        <v>55</v>
      </c>
      <c r="AR106" s="1" t="s">
        <v>64</v>
      </c>
    </row>
    <row r="107" spans="1:44" ht="14.25" customHeight="1">
      <c r="A107" s="1" t="s">
        <v>1129</v>
      </c>
      <c r="B107" s="1" t="s">
        <v>61</v>
      </c>
      <c r="C107" s="1" t="s">
        <v>309</v>
      </c>
      <c r="D107" s="1" t="s">
        <v>831</v>
      </c>
      <c r="E107" s="1" t="s">
        <v>41</v>
      </c>
      <c r="F107" s="1" t="s">
        <v>973</v>
      </c>
      <c r="G107" s="1" t="s">
        <v>55</v>
      </c>
      <c r="H107" s="1" t="s">
        <v>831</v>
      </c>
      <c r="I107" s="1" t="s">
        <v>974</v>
      </c>
      <c r="J107" s="1" t="s">
        <v>975</v>
      </c>
      <c r="K107" s="1" t="s">
        <v>45</v>
      </c>
      <c r="L107" s="1" t="s">
        <v>44</v>
      </c>
      <c r="M107" s="1" t="s">
        <v>44</v>
      </c>
      <c r="N107" s="1" t="s">
        <v>976</v>
      </c>
      <c r="O107" s="1" t="s">
        <v>834</v>
      </c>
      <c r="P107" s="1" t="s">
        <v>44</v>
      </c>
      <c r="Q107" s="1" t="s">
        <v>1130</v>
      </c>
      <c r="R107" s="1" t="s">
        <v>527</v>
      </c>
      <c r="S107" s="1" t="s">
        <v>978</v>
      </c>
      <c r="T107" s="1" t="s">
        <v>835</v>
      </c>
      <c r="U107" s="1" t="s">
        <v>55</v>
      </c>
      <c r="V107" s="1" t="s">
        <v>55</v>
      </c>
      <c r="W107" s="1" t="s">
        <v>55</v>
      </c>
      <c r="X107" s="1" t="s">
        <v>979</v>
      </c>
      <c r="Y107" s="1" t="s">
        <v>55</v>
      </c>
      <c r="Z107" s="1" t="s">
        <v>55</v>
      </c>
      <c r="AA107" s="1" t="s">
        <v>1131</v>
      </c>
      <c r="AB107" s="1" t="s">
        <v>49</v>
      </c>
      <c r="AC107" s="1" t="s">
        <v>318</v>
      </c>
      <c r="AD107" s="1" t="s">
        <v>49</v>
      </c>
      <c r="AE107" s="1" t="s">
        <v>981</v>
      </c>
      <c r="AF107" s="1" t="s">
        <v>55</v>
      </c>
      <c r="AG107" s="1" t="s">
        <v>319</v>
      </c>
      <c r="AH107" s="1" t="s">
        <v>320</v>
      </c>
      <c r="AI107" s="1" t="s">
        <v>321</v>
      </c>
      <c r="AJ107" s="1" t="s">
        <v>835</v>
      </c>
      <c r="AK107" s="1" t="s">
        <v>55</v>
      </c>
      <c r="AL107" s="1" t="s">
        <v>55</v>
      </c>
      <c r="AM107" s="1" t="s">
        <v>55</v>
      </c>
      <c r="AN107" s="1" t="s">
        <v>55</v>
      </c>
      <c r="AO107" s="1" t="s">
        <v>55</v>
      </c>
      <c r="AP107" s="1" t="s">
        <v>55</v>
      </c>
      <c r="AQ107" s="1" t="s">
        <v>55</v>
      </c>
      <c r="AR107" s="1" t="s">
        <v>64</v>
      </c>
    </row>
    <row r="108" spans="1:44" ht="14.25" customHeight="1">
      <c r="A108" s="1" t="s">
        <v>1132</v>
      </c>
      <c r="B108" s="1" t="s">
        <v>61</v>
      </c>
      <c r="C108" s="1" t="s">
        <v>309</v>
      </c>
      <c r="D108" s="1" t="s">
        <v>831</v>
      </c>
      <c r="E108" s="1" t="s">
        <v>41</v>
      </c>
      <c r="F108" s="1" t="s">
        <v>973</v>
      </c>
      <c r="G108" s="1" t="s">
        <v>55</v>
      </c>
      <c r="H108" s="1" t="s">
        <v>831</v>
      </c>
      <c r="I108" s="1" t="s">
        <v>974</v>
      </c>
      <c r="J108" s="1" t="s">
        <v>975</v>
      </c>
      <c r="K108" s="1" t="s">
        <v>45</v>
      </c>
      <c r="L108" s="1" t="s">
        <v>44</v>
      </c>
      <c r="M108" s="1" t="s">
        <v>44</v>
      </c>
      <c r="N108" s="1" t="s">
        <v>976</v>
      </c>
      <c r="O108" s="1" t="s">
        <v>834</v>
      </c>
      <c r="P108" s="1" t="s">
        <v>44</v>
      </c>
      <c r="Q108" s="1" t="s">
        <v>1133</v>
      </c>
      <c r="R108" s="1" t="s">
        <v>531</v>
      </c>
      <c r="S108" s="1" t="s">
        <v>978</v>
      </c>
      <c r="T108" s="1" t="s">
        <v>835</v>
      </c>
      <c r="U108" s="1" t="s">
        <v>55</v>
      </c>
      <c r="V108" s="1" t="s">
        <v>55</v>
      </c>
      <c r="W108" s="1" t="s">
        <v>55</v>
      </c>
      <c r="X108" s="1" t="s">
        <v>979</v>
      </c>
      <c r="Y108" s="1" t="s">
        <v>55</v>
      </c>
      <c r="Z108" s="1" t="s">
        <v>55</v>
      </c>
      <c r="AA108" s="1" t="s">
        <v>64</v>
      </c>
      <c r="AB108" s="1" t="s">
        <v>49</v>
      </c>
      <c r="AC108" s="1" t="s">
        <v>65</v>
      </c>
      <c r="AD108" s="1" t="s">
        <v>66</v>
      </c>
      <c r="AE108" s="1" t="s">
        <v>981</v>
      </c>
      <c r="AF108" s="1" t="s">
        <v>55</v>
      </c>
      <c r="AG108" s="1" t="s">
        <v>319</v>
      </c>
      <c r="AH108" s="1" t="s">
        <v>320</v>
      </c>
      <c r="AI108" s="1" t="s">
        <v>321</v>
      </c>
      <c r="AJ108" s="1" t="s">
        <v>835</v>
      </c>
      <c r="AK108" s="1" t="s">
        <v>55</v>
      </c>
      <c r="AL108" s="1" t="s">
        <v>55</v>
      </c>
      <c r="AM108" s="1" t="s">
        <v>55</v>
      </c>
      <c r="AN108" s="1" t="s">
        <v>55</v>
      </c>
      <c r="AO108" s="1" t="s">
        <v>55</v>
      </c>
      <c r="AP108" s="1" t="s">
        <v>55</v>
      </c>
      <c r="AQ108" s="1" t="s">
        <v>55</v>
      </c>
      <c r="AR108" s="1" t="s">
        <v>64</v>
      </c>
    </row>
    <row r="109" spans="1:44" ht="14.25" customHeight="1">
      <c r="A109" s="1" t="s">
        <v>1134</v>
      </c>
      <c r="B109" s="1" t="s">
        <v>61</v>
      </c>
      <c r="C109" s="1" t="s">
        <v>309</v>
      </c>
      <c r="D109" s="1" t="s">
        <v>831</v>
      </c>
      <c r="E109" s="1" t="s">
        <v>41</v>
      </c>
      <c r="F109" s="1" t="s">
        <v>973</v>
      </c>
      <c r="G109" s="1" t="s">
        <v>55</v>
      </c>
      <c r="H109" s="1" t="s">
        <v>831</v>
      </c>
      <c r="I109" s="1" t="s">
        <v>974</v>
      </c>
      <c r="J109" s="1" t="s">
        <v>975</v>
      </c>
      <c r="K109" s="1" t="s">
        <v>45</v>
      </c>
      <c r="L109" s="1" t="s">
        <v>44</v>
      </c>
      <c r="M109" s="1" t="s">
        <v>44</v>
      </c>
      <c r="N109" s="1" t="s">
        <v>976</v>
      </c>
      <c r="O109" s="1" t="s">
        <v>834</v>
      </c>
      <c r="P109" s="1" t="s">
        <v>44</v>
      </c>
      <c r="Q109" s="1" t="s">
        <v>1135</v>
      </c>
      <c r="R109" s="1" t="s">
        <v>535</v>
      </c>
      <c r="S109" s="1" t="s">
        <v>978</v>
      </c>
      <c r="T109" s="1" t="s">
        <v>835</v>
      </c>
      <c r="U109" s="1" t="s">
        <v>55</v>
      </c>
      <c r="V109" s="1" t="s">
        <v>55</v>
      </c>
      <c r="W109" s="1" t="s">
        <v>55</v>
      </c>
      <c r="X109" s="1" t="s">
        <v>979</v>
      </c>
      <c r="Y109" s="1" t="s">
        <v>55</v>
      </c>
      <c r="Z109" s="1" t="s">
        <v>55</v>
      </c>
      <c r="AA109" s="1" t="s">
        <v>1136</v>
      </c>
      <c r="AB109" s="1" t="s">
        <v>49</v>
      </c>
      <c r="AC109" s="1" t="s">
        <v>318</v>
      </c>
      <c r="AD109" s="1" t="s">
        <v>49</v>
      </c>
      <c r="AE109" s="1" t="s">
        <v>981</v>
      </c>
      <c r="AF109" s="1" t="s">
        <v>55</v>
      </c>
      <c r="AG109" s="1" t="s">
        <v>319</v>
      </c>
      <c r="AH109" s="1" t="s">
        <v>320</v>
      </c>
      <c r="AI109" s="1" t="s">
        <v>321</v>
      </c>
      <c r="AJ109" s="1" t="s">
        <v>835</v>
      </c>
      <c r="AK109" s="1" t="s">
        <v>55</v>
      </c>
      <c r="AL109" s="1" t="s">
        <v>55</v>
      </c>
      <c r="AM109" s="1" t="s">
        <v>55</v>
      </c>
      <c r="AN109" s="1" t="s">
        <v>55</v>
      </c>
      <c r="AO109" s="1" t="s">
        <v>55</v>
      </c>
      <c r="AP109" s="1" t="s">
        <v>55</v>
      </c>
      <c r="AQ109" s="1" t="s">
        <v>55</v>
      </c>
      <c r="AR109" s="1" t="s">
        <v>64</v>
      </c>
    </row>
    <row r="110" spans="1:44" ht="14.25" customHeight="1">
      <c r="A110" s="1" t="s">
        <v>1137</v>
      </c>
      <c r="B110" s="1" t="s">
        <v>61</v>
      </c>
      <c r="C110" s="1" t="s">
        <v>309</v>
      </c>
      <c r="D110" s="1" t="s">
        <v>831</v>
      </c>
      <c r="E110" s="1" t="s">
        <v>41</v>
      </c>
      <c r="F110" s="1" t="s">
        <v>973</v>
      </c>
      <c r="G110" s="1" t="s">
        <v>55</v>
      </c>
      <c r="H110" s="1" t="s">
        <v>831</v>
      </c>
      <c r="I110" s="1" t="s">
        <v>974</v>
      </c>
      <c r="J110" s="1" t="s">
        <v>975</v>
      </c>
      <c r="K110" s="1" t="s">
        <v>45</v>
      </c>
      <c r="L110" s="1" t="s">
        <v>44</v>
      </c>
      <c r="M110" s="1" t="s">
        <v>44</v>
      </c>
      <c r="N110" s="1" t="s">
        <v>976</v>
      </c>
      <c r="O110" s="1" t="s">
        <v>834</v>
      </c>
      <c r="P110" s="1" t="s">
        <v>44</v>
      </c>
      <c r="Q110" s="1" t="s">
        <v>1138</v>
      </c>
      <c r="R110" s="1" t="s">
        <v>539</v>
      </c>
      <c r="S110" s="1" t="s">
        <v>978</v>
      </c>
      <c r="T110" s="1" t="s">
        <v>835</v>
      </c>
      <c r="U110" s="1" t="s">
        <v>55</v>
      </c>
      <c r="V110" s="1" t="s">
        <v>55</v>
      </c>
      <c r="W110" s="1" t="s">
        <v>55</v>
      </c>
      <c r="X110" s="1" t="s">
        <v>979</v>
      </c>
      <c r="Y110" s="1" t="s">
        <v>55</v>
      </c>
      <c r="Z110" s="1" t="s">
        <v>55</v>
      </c>
      <c r="AA110" s="1" t="s">
        <v>1139</v>
      </c>
      <c r="AB110" s="1" t="s">
        <v>49</v>
      </c>
      <c r="AC110" s="1" t="s">
        <v>318</v>
      </c>
      <c r="AD110" s="1" t="s">
        <v>49</v>
      </c>
      <c r="AE110" s="1" t="s">
        <v>981</v>
      </c>
      <c r="AF110" s="1" t="s">
        <v>55</v>
      </c>
      <c r="AG110" s="1" t="s">
        <v>319</v>
      </c>
      <c r="AH110" s="1" t="s">
        <v>320</v>
      </c>
      <c r="AI110" s="1" t="s">
        <v>321</v>
      </c>
      <c r="AJ110" s="1" t="s">
        <v>835</v>
      </c>
      <c r="AK110" s="1" t="s">
        <v>55</v>
      </c>
      <c r="AL110" s="1" t="s">
        <v>55</v>
      </c>
      <c r="AM110" s="1" t="s">
        <v>55</v>
      </c>
      <c r="AN110" s="1" t="s">
        <v>55</v>
      </c>
      <c r="AO110" s="1" t="s">
        <v>55</v>
      </c>
      <c r="AP110" s="1" t="s">
        <v>55</v>
      </c>
      <c r="AQ110" s="1" t="s">
        <v>55</v>
      </c>
      <c r="AR110" s="1" t="s">
        <v>64</v>
      </c>
    </row>
    <row r="111" spans="1:44" ht="14.25" customHeight="1">
      <c r="A111" s="1" t="s">
        <v>1140</v>
      </c>
      <c r="B111" s="1" t="s">
        <v>61</v>
      </c>
      <c r="C111" s="1" t="s">
        <v>309</v>
      </c>
      <c r="D111" s="1" t="s">
        <v>831</v>
      </c>
      <c r="E111" s="1" t="s">
        <v>41</v>
      </c>
      <c r="F111" s="1" t="s">
        <v>973</v>
      </c>
      <c r="G111" s="1" t="s">
        <v>55</v>
      </c>
      <c r="H111" s="1" t="s">
        <v>831</v>
      </c>
      <c r="I111" s="1" t="s">
        <v>974</v>
      </c>
      <c r="J111" s="1" t="s">
        <v>975</v>
      </c>
      <c r="K111" s="1" t="s">
        <v>45</v>
      </c>
      <c r="L111" s="1" t="s">
        <v>44</v>
      </c>
      <c r="M111" s="1" t="s">
        <v>44</v>
      </c>
      <c r="N111" s="1" t="s">
        <v>976</v>
      </c>
      <c r="O111" s="1" t="s">
        <v>834</v>
      </c>
      <c r="P111" s="1" t="s">
        <v>44</v>
      </c>
      <c r="Q111" s="1" t="s">
        <v>1141</v>
      </c>
      <c r="R111" s="1" t="s">
        <v>543</v>
      </c>
      <c r="S111" s="1" t="s">
        <v>978</v>
      </c>
      <c r="T111" s="1" t="s">
        <v>835</v>
      </c>
      <c r="U111" s="1" t="s">
        <v>55</v>
      </c>
      <c r="V111" s="1" t="s">
        <v>55</v>
      </c>
      <c r="W111" s="1" t="s">
        <v>55</v>
      </c>
      <c r="X111" s="1" t="s">
        <v>979</v>
      </c>
      <c r="Y111" s="1" t="s">
        <v>55</v>
      </c>
      <c r="Z111" s="1" t="s">
        <v>55</v>
      </c>
      <c r="AA111" s="1" t="s">
        <v>1142</v>
      </c>
      <c r="AB111" s="1" t="s">
        <v>49</v>
      </c>
      <c r="AC111" s="1" t="s">
        <v>318</v>
      </c>
      <c r="AD111" s="1" t="s">
        <v>49</v>
      </c>
      <c r="AE111" s="1" t="s">
        <v>981</v>
      </c>
      <c r="AF111" s="1" t="s">
        <v>55</v>
      </c>
      <c r="AG111" s="1" t="s">
        <v>319</v>
      </c>
      <c r="AH111" s="1" t="s">
        <v>320</v>
      </c>
      <c r="AI111" s="1" t="s">
        <v>321</v>
      </c>
      <c r="AJ111" s="1" t="s">
        <v>835</v>
      </c>
      <c r="AK111" s="1" t="s">
        <v>55</v>
      </c>
      <c r="AL111" s="1" t="s">
        <v>55</v>
      </c>
      <c r="AM111" s="1" t="s">
        <v>55</v>
      </c>
      <c r="AN111" s="1" t="s">
        <v>55</v>
      </c>
      <c r="AO111" s="1" t="s">
        <v>55</v>
      </c>
      <c r="AP111" s="1" t="s">
        <v>55</v>
      </c>
      <c r="AQ111" s="1" t="s">
        <v>55</v>
      </c>
      <c r="AR111" s="1" t="s">
        <v>64</v>
      </c>
    </row>
    <row r="112" spans="1:44" ht="14.25" customHeight="1">
      <c r="A112" s="1" t="s">
        <v>1143</v>
      </c>
      <c r="B112" s="1" t="s">
        <v>61</v>
      </c>
      <c r="C112" s="1" t="s">
        <v>309</v>
      </c>
      <c r="D112" s="1" t="s">
        <v>831</v>
      </c>
      <c r="E112" s="1" t="s">
        <v>41</v>
      </c>
      <c r="F112" s="1" t="s">
        <v>973</v>
      </c>
      <c r="G112" s="1" t="s">
        <v>55</v>
      </c>
      <c r="H112" s="1" t="s">
        <v>831</v>
      </c>
      <c r="I112" s="1" t="s">
        <v>974</v>
      </c>
      <c r="J112" s="1" t="s">
        <v>975</v>
      </c>
      <c r="K112" s="1" t="s">
        <v>45</v>
      </c>
      <c r="L112" s="1" t="s">
        <v>44</v>
      </c>
      <c r="M112" s="1" t="s">
        <v>44</v>
      </c>
      <c r="N112" s="1" t="s">
        <v>976</v>
      </c>
      <c r="O112" s="1" t="s">
        <v>834</v>
      </c>
      <c r="P112" s="1" t="s">
        <v>44</v>
      </c>
      <c r="Q112" s="1" t="s">
        <v>1144</v>
      </c>
      <c r="R112" s="1" t="s">
        <v>547</v>
      </c>
      <c r="S112" s="1" t="s">
        <v>978</v>
      </c>
      <c r="T112" s="1" t="s">
        <v>835</v>
      </c>
      <c r="U112" s="1" t="s">
        <v>55</v>
      </c>
      <c r="V112" s="1" t="s">
        <v>55</v>
      </c>
      <c r="W112" s="1" t="s">
        <v>55</v>
      </c>
      <c r="X112" s="1" t="s">
        <v>979</v>
      </c>
      <c r="Y112" s="1" t="s">
        <v>55</v>
      </c>
      <c r="Z112" s="1" t="s">
        <v>55</v>
      </c>
      <c r="AA112" s="1" t="s">
        <v>1145</v>
      </c>
      <c r="AB112" s="1" t="s">
        <v>49</v>
      </c>
      <c r="AC112" s="1" t="s">
        <v>318</v>
      </c>
      <c r="AD112" s="1" t="s">
        <v>49</v>
      </c>
      <c r="AE112" s="1" t="s">
        <v>981</v>
      </c>
      <c r="AF112" s="1" t="s">
        <v>55</v>
      </c>
      <c r="AG112" s="1" t="s">
        <v>319</v>
      </c>
      <c r="AH112" s="1" t="s">
        <v>320</v>
      </c>
      <c r="AI112" s="1" t="s">
        <v>321</v>
      </c>
      <c r="AJ112" s="1" t="s">
        <v>835</v>
      </c>
      <c r="AK112" s="1" t="s">
        <v>55</v>
      </c>
      <c r="AL112" s="1" t="s">
        <v>55</v>
      </c>
      <c r="AM112" s="1" t="s">
        <v>55</v>
      </c>
      <c r="AN112" s="1" t="s">
        <v>55</v>
      </c>
      <c r="AO112" s="1" t="s">
        <v>55</v>
      </c>
      <c r="AP112" s="1" t="s">
        <v>55</v>
      </c>
      <c r="AQ112" s="1" t="s">
        <v>55</v>
      </c>
      <c r="AR112" s="1" t="s">
        <v>64</v>
      </c>
    </row>
    <row r="113" spans="1:44" ht="14.25" customHeight="1">
      <c r="A113" s="1" t="s">
        <v>1146</v>
      </c>
      <c r="B113" s="1" t="s">
        <v>61</v>
      </c>
      <c r="C113" s="1" t="s">
        <v>309</v>
      </c>
      <c r="D113" s="1" t="s">
        <v>831</v>
      </c>
      <c r="E113" s="1" t="s">
        <v>41</v>
      </c>
      <c r="F113" s="1" t="s">
        <v>973</v>
      </c>
      <c r="G113" s="1" t="s">
        <v>55</v>
      </c>
      <c r="H113" s="1" t="s">
        <v>831</v>
      </c>
      <c r="I113" s="1" t="s">
        <v>974</v>
      </c>
      <c r="J113" s="1" t="s">
        <v>975</v>
      </c>
      <c r="K113" s="1" t="s">
        <v>45</v>
      </c>
      <c r="L113" s="1" t="s">
        <v>44</v>
      </c>
      <c r="M113" s="1" t="s">
        <v>44</v>
      </c>
      <c r="N113" s="1" t="s">
        <v>976</v>
      </c>
      <c r="O113" s="1" t="s">
        <v>834</v>
      </c>
      <c r="P113" s="1" t="s">
        <v>44</v>
      </c>
      <c r="Q113" s="1" t="s">
        <v>1147</v>
      </c>
      <c r="R113" s="1" t="s">
        <v>551</v>
      </c>
      <c r="S113" s="1" t="s">
        <v>978</v>
      </c>
      <c r="T113" s="1" t="s">
        <v>835</v>
      </c>
      <c r="U113" s="1" t="s">
        <v>55</v>
      </c>
      <c r="V113" s="1" t="s">
        <v>55</v>
      </c>
      <c r="W113" s="1" t="s">
        <v>55</v>
      </c>
      <c r="X113" s="1" t="s">
        <v>979</v>
      </c>
      <c r="Y113" s="1" t="s">
        <v>55</v>
      </c>
      <c r="Z113" s="1" t="s">
        <v>55</v>
      </c>
      <c r="AA113" s="1" t="s">
        <v>1148</v>
      </c>
      <c r="AB113" s="1" t="s">
        <v>49</v>
      </c>
      <c r="AC113" s="1" t="s">
        <v>318</v>
      </c>
      <c r="AD113" s="1" t="s">
        <v>49</v>
      </c>
      <c r="AE113" s="1" t="s">
        <v>981</v>
      </c>
      <c r="AF113" s="1" t="s">
        <v>55</v>
      </c>
      <c r="AG113" s="1" t="s">
        <v>319</v>
      </c>
      <c r="AH113" s="1" t="s">
        <v>320</v>
      </c>
      <c r="AI113" s="1" t="s">
        <v>321</v>
      </c>
      <c r="AJ113" s="1" t="s">
        <v>835</v>
      </c>
      <c r="AK113" s="1" t="s">
        <v>55</v>
      </c>
      <c r="AL113" s="1" t="s">
        <v>55</v>
      </c>
      <c r="AM113" s="1" t="s">
        <v>55</v>
      </c>
      <c r="AN113" s="1" t="s">
        <v>55</v>
      </c>
      <c r="AO113" s="1" t="s">
        <v>55</v>
      </c>
      <c r="AP113" s="1" t="s">
        <v>55</v>
      </c>
      <c r="AQ113" s="1" t="s">
        <v>55</v>
      </c>
      <c r="AR113" s="1" t="s">
        <v>64</v>
      </c>
    </row>
    <row r="114" spans="1:44" ht="14.25" customHeight="1">
      <c r="A114" s="1" t="s">
        <v>1149</v>
      </c>
      <c r="B114" s="1" t="s">
        <v>61</v>
      </c>
      <c r="C114" s="1" t="s">
        <v>309</v>
      </c>
      <c r="D114" s="1" t="s">
        <v>831</v>
      </c>
      <c r="E114" s="1" t="s">
        <v>41</v>
      </c>
      <c r="F114" s="1" t="s">
        <v>973</v>
      </c>
      <c r="G114" s="1" t="s">
        <v>55</v>
      </c>
      <c r="H114" s="1" t="s">
        <v>831</v>
      </c>
      <c r="I114" s="1" t="s">
        <v>974</v>
      </c>
      <c r="J114" s="1" t="s">
        <v>975</v>
      </c>
      <c r="K114" s="1" t="s">
        <v>45</v>
      </c>
      <c r="L114" s="1" t="s">
        <v>44</v>
      </c>
      <c r="M114" s="1" t="s">
        <v>44</v>
      </c>
      <c r="N114" s="1" t="s">
        <v>976</v>
      </c>
      <c r="O114" s="1" t="s">
        <v>834</v>
      </c>
      <c r="P114" s="1" t="s">
        <v>44</v>
      </c>
      <c r="Q114" s="1" t="s">
        <v>1150</v>
      </c>
      <c r="R114" s="1" t="s">
        <v>555</v>
      </c>
      <c r="S114" s="1" t="s">
        <v>978</v>
      </c>
      <c r="T114" s="1" t="s">
        <v>835</v>
      </c>
      <c r="U114" s="1" t="s">
        <v>55</v>
      </c>
      <c r="V114" s="1" t="s">
        <v>55</v>
      </c>
      <c r="W114" s="1" t="s">
        <v>55</v>
      </c>
      <c r="X114" s="1" t="s">
        <v>979</v>
      </c>
      <c r="Y114" s="1" t="s">
        <v>55</v>
      </c>
      <c r="Z114" s="1" t="s">
        <v>55</v>
      </c>
      <c r="AA114" s="1" t="s">
        <v>1151</v>
      </c>
      <c r="AB114" s="1" t="s">
        <v>49</v>
      </c>
      <c r="AC114" s="1" t="s">
        <v>318</v>
      </c>
      <c r="AD114" s="1" t="s">
        <v>49</v>
      </c>
      <c r="AE114" s="1" t="s">
        <v>981</v>
      </c>
      <c r="AF114" s="1" t="s">
        <v>55</v>
      </c>
      <c r="AG114" s="1" t="s">
        <v>319</v>
      </c>
      <c r="AH114" s="1" t="s">
        <v>320</v>
      </c>
      <c r="AI114" s="1" t="s">
        <v>321</v>
      </c>
      <c r="AJ114" s="1" t="s">
        <v>835</v>
      </c>
      <c r="AK114" s="1" t="s">
        <v>55</v>
      </c>
      <c r="AL114" s="1" t="s">
        <v>55</v>
      </c>
      <c r="AM114" s="1" t="s">
        <v>55</v>
      </c>
      <c r="AN114" s="1" t="s">
        <v>55</v>
      </c>
      <c r="AO114" s="1" t="s">
        <v>55</v>
      </c>
      <c r="AP114" s="1" t="s">
        <v>55</v>
      </c>
      <c r="AQ114" s="1" t="s">
        <v>55</v>
      </c>
      <c r="AR114" s="1" t="s">
        <v>64</v>
      </c>
    </row>
    <row r="115" spans="1:44" ht="14.25" customHeight="1">
      <c r="A115" s="1" t="s">
        <v>1152</v>
      </c>
      <c r="B115" s="1" t="s">
        <v>61</v>
      </c>
      <c r="C115" s="1" t="s">
        <v>309</v>
      </c>
      <c r="D115" s="1" t="s">
        <v>831</v>
      </c>
      <c r="E115" s="1" t="s">
        <v>41</v>
      </c>
      <c r="F115" s="1" t="s">
        <v>973</v>
      </c>
      <c r="G115" s="1" t="s">
        <v>55</v>
      </c>
      <c r="H115" s="1" t="s">
        <v>831</v>
      </c>
      <c r="I115" s="1" t="s">
        <v>974</v>
      </c>
      <c r="J115" s="1" t="s">
        <v>975</v>
      </c>
      <c r="K115" s="1" t="s">
        <v>45</v>
      </c>
      <c r="L115" s="1" t="s">
        <v>44</v>
      </c>
      <c r="M115" s="1" t="s">
        <v>44</v>
      </c>
      <c r="N115" s="1" t="s">
        <v>976</v>
      </c>
      <c r="O115" s="1" t="s">
        <v>834</v>
      </c>
      <c r="P115" s="1" t="s">
        <v>44</v>
      </c>
      <c r="Q115" s="1" t="s">
        <v>1153</v>
      </c>
      <c r="R115" s="1" t="s">
        <v>559</v>
      </c>
      <c r="S115" s="1" t="s">
        <v>978</v>
      </c>
      <c r="T115" s="1" t="s">
        <v>835</v>
      </c>
      <c r="U115" s="1" t="s">
        <v>55</v>
      </c>
      <c r="V115" s="1" t="s">
        <v>55</v>
      </c>
      <c r="W115" s="1" t="s">
        <v>55</v>
      </c>
      <c r="X115" s="1" t="s">
        <v>979</v>
      </c>
      <c r="Y115" s="1" t="s">
        <v>55</v>
      </c>
      <c r="Z115" s="1" t="s">
        <v>55</v>
      </c>
      <c r="AA115" s="1" t="s">
        <v>1154</v>
      </c>
      <c r="AB115" s="1" t="s">
        <v>49</v>
      </c>
      <c r="AC115" s="1" t="s">
        <v>318</v>
      </c>
      <c r="AD115" s="1" t="s">
        <v>49</v>
      </c>
      <c r="AE115" s="1" t="s">
        <v>981</v>
      </c>
      <c r="AF115" s="1" t="s">
        <v>55</v>
      </c>
      <c r="AG115" s="1" t="s">
        <v>319</v>
      </c>
      <c r="AH115" s="1" t="s">
        <v>320</v>
      </c>
      <c r="AI115" s="1" t="s">
        <v>321</v>
      </c>
      <c r="AJ115" s="1" t="s">
        <v>835</v>
      </c>
      <c r="AK115" s="1" t="s">
        <v>55</v>
      </c>
      <c r="AL115" s="1" t="s">
        <v>55</v>
      </c>
      <c r="AM115" s="1" t="s">
        <v>55</v>
      </c>
      <c r="AN115" s="1" t="s">
        <v>55</v>
      </c>
      <c r="AO115" s="1" t="s">
        <v>55</v>
      </c>
      <c r="AP115" s="1" t="s">
        <v>55</v>
      </c>
      <c r="AQ115" s="1" t="s">
        <v>55</v>
      </c>
      <c r="AR115" s="1" t="s">
        <v>64</v>
      </c>
    </row>
    <row r="116" spans="1:44" ht="14.25" customHeight="1">
      <c r="A116" s="1" t="s">
        <v>1155</v>
      </c>
      <c r="B116" s="1" t="s">
        <v>61</v>
      </c>
      <c r="C116" s="1" t="s">
        <v>309</v>
      </c>
      <c r="D116" s="1" t="s">
        <v>831</v>
      </c>
      <c r="E116" s="1" t="s">
        <v>41</v>
      </c>
      <c r="F116" s="1" t="s">
        <v>973</v>
      </c>
      <c r="G116" s="1" t="s">
        <v>55</v>
      </c>
      <c r="H116" s="1" t="s">
        <v>831</v>
      </c>
      <c r="I116" s="1" t="s">
        <v>974</v>
      </c>
      <c r="J116" s="1" t="s">
        <v>975</v>
      </c>
      <c r="K116" s="1" t="s">
        <v>45</v>
      </c>
      <c r="L116" s="1" t="s">
        <v>44</v>
      </c>
      <c r="M116" s="1" t="s">
        <v>44</v>
      </c>
      <c r="N116" s="1" t="s">
        <v>976</v>
      </c>
      <c r="O116" s="1" t="s">
        <v>834</v>
      </c>
      <c r="P116" s="1" t="s">
        <v>44</v>
      </c>
      <c r="Q116" s="1" t="s">
        <v>1156</v>
      </c>
      <c r="R116" s="1" t="s">
        <v>563</v>
      </c>
      <c r="S116" s="1" t="s">
        <v>978</v>
      </c>
      <c r="T116" s="1" t="s">
        <v>835</v>
      </c>
      <c r="U116" s="1" t="s">
        <v>55</v>
      </c>
      <c r="V116" s="1" t="s">
        <v>55</v>
      </c>
      <c r="W116" s="1" t="s">
        <v>55</v>
      </c>
      <c r="X116" s="1" t="s">
        <v>979</v>
      </c>
      <c r="Y116" s="1" t="s">
        <v>55</v>
      </c>
      <c r="Z116" s="1" t="s">
        <v>55</v>
      </c>
      <c r="AA116" s="1" t="s">
        <v>1157</v>
      </c>
      <c r="AB116" s="1" t="s">
        <v>49</v>
      </c>
      <c r="AC116" s="1" t="s">
        <v>318</v>
      </c>
      <c r="AD116" s="1" t="s">
        <v>49</v>
      </c>
      <c r="AE116" s="1" t="s">
        <v>981</v>
      </c>
      <c r="AF116" s="1" t="s">
        <v>55</v>
      </c>
      <c r="AG116" s="1" t="s">
        <v>319</v>
      </c>
      <c r="AH116" s="1" t="s">
        <v>320</v>
      </c>
      <c r="AI116" s="1" t="s">
        <v>321</v>
      </c>
      <c r="AJ116" s="1" t="s">
        <v>835</v>
      </c>
      <c r="AK116" s="1" t="s">
        <v>55</v>
      </c>
      <c r="AL116" s="1" t="s">
        <v>55</v>
      </c>
      <c r="AM116" s="1" t="s">
        <v>55</v>
      </c>
      <c r="AN116" s="1" t="s">
        <v>55</v>
      </c>
      <c r="AO116" s="1" t="s">
        <v>55</v>
      </c>
      <c r="AP116" s="1" t="s">
        <v>55</v>
      </c>
      <c r="AQ116" s="1" t="s">
        <v>55</v>
      </c>
      <c r="AR116" s="1" t="s">
        <v>64</v>
      </c>
    </row>
    <row r="117" spans="1:44" ht="14.25" customHeight="1">
      <c r="A117" s="1" t="s">
        <v>1158</v>
      </c>
      <c r="B117" s="1" t="s">
        <v>61</v>
      </c>
      <c r="C117" s="1" t="s">
        <v>309</v>
      </c>
      <c r="D117" s="1" t="s">
        <v>831</v>
      </c>
      <c r="E117" s="1" t="s">
        <v>41</v>
      </c>
      <c r="F117" s="1" t="s">
        <v>973</v>
      </c>
      <c r="G117" s="1" t="s">
        <v>55</v>
      </c>
      <c r="H117" s="1" t="s">
        <v>831</v>
      </c>
      <c r="I117" s="1" t="s">
        <v>974</v>
      </c>
      <c r="J117" s="1" t="s">
        <v>975</v>
      </c>
      <c r="K117" s="1" t="s">
        <v>45</v>
      </c>
      <c r="L117" s="1" t="s">
        <v>44</v>
      </c>
      <c r="M117" s="1" t="s">
        <v>44</v>
      </c>
      <c r="N117" s="1" t="s">
        <v>976</v>
      </c>
      <c r="O117" s="1" t="s">
        <v>834</v>
      </c>
      <c r="P117" s="1" t="s">
        <v>44</v>
      </c>
      <c r="Q117" s="1" t="s">
        <v>1159</v>
      </c>
      <c r="R117" s="1" t="s">
        <v>567</v>
      </c>
      <c r="S117" s="1" t="s">
        <v>978</v>
      </c>
      <c r="T117" s="1" t="s">
        <v>835</v>
      </c>
      <c r="U117" s="1" t="s">
        <v>55</v>
      </c>
      <c r="V117" s="1" t="s">
        <v>55</v>
      </c>
      <c r="W117" s="1" t="s">
        <v>55</v>
      </c>
      <c r="X117" s="1" t="s">
        <v>979</v>
      </c>
      <c r="Y117" s="1" t="s">
        <v>55</v>
      </c>
      <c r="Z117" s="1" t="s">
        <v>55</v>
      </c>
      <c r="AA117" s="1" t="s">
        <v>1160</v>
      </c>
      <c r="AB117" s="1" t="s">
        <v>49</v>
      </c>
      <c r="AC117" s="1" t="s">
        <v>318</v>
      </c>
      <c r="AD117" s="1" t="s">
        <v>49</v>
      </c>
      <c r="AE117" s="1" t="s">
        <v>981</v>
      </c>
      <c r="AF117" s="1" t="s">
        <v>55</v>
      </c>
      <c r="AG117" s="1" t="s">
        <v>319</v>
      </c>
      <c r="AH117" s="1" t="s">
        <v>320</v>
      </c>
      <c r="AI117" s="1" t="s">
        <v>321</v>
      </c>
      <c r="AJ117" s="1" t="s">
        <v>835</v>
      </c>
      <c r="AK117" s="1" t="s">
        <v>55</v>
      </c>
      <c r="AL117" s="1" t="s">
        <v>55</v>
      </c>
      <c r="AM117" s="1" t="s">
        <v>55</v>
      </c>
      <c r="AN117" s="1" t="s">
        <v>55</v>
      </c>
      <c r="AO117" s="1" t="s">
        <v>55</v>
      </c>
      <c r="AP117" s="1" t="s">
        <v>55</v>
      </c>
      <c r="AQ117" s="1" t="s">
        <v>55</v>
      </c>
      <c r="AR117" s="1" t="s">
        <v>64</v>
      </c>
    </row>
    <row r="118" spans="1:44" ht="14.25" customHeight="1">
      <c r="A118" s="1" t="s">
        <v>1161</v>
      </c>
      <c r="B118" s="1" t="s">
        <v>61</v>
      </c>
      <c r="C118" s="1" t="s">
        <v>309</v>
      </c>
      <c r="D118" s="1" t="s">
        <v>831</v>
      </c>
      <c r="E118" s="1" t="s">
        <v>41</v>
      </c>
      <c r="F118" s="1" t="s">
        <v>973</v>
      </c>
      <c r="G118" s="1" t="s">
        <v>55</v>
      </c>
      <c r="H118" s="1" t="s">
        <v>831</v>
      </c>
      <c r="I118" s="1" t="s">
        <v>974</v>
      </c>
      <c r="J118" s="1" t="s">
        <v>975</v>
      </c>
      <c r="K118" s="1" t="s">
        <v>45</v>
      </c>
      <c r="L118" s="1" t="s">
        <v>44</v>
      </c>
      <c r="M118" s="1" t="s">
        <v>44</v>
      </c>
      <c r="N118" s="1" t="s">
        <v>976</v>
      </c>
      <c r="O118" s="1" t="s">
        <v>834</v>
      </c>
      <c r="P118" s="1" t="s">
        <v>44</v>
      </c>
      <c r="Q118" s="1" t="s">
        <v>1162</v>
      </c>
      <c r="R118" s="1" t="s">
        <v>571</v>
      </c>
      <c r="S118" s="1" t="s">
        <v>978</v>
      </c>
      <c r="T118" s="1" t="s">
        <v>835</v>
      </c>
      <c r="U118" s="1" t="s">
        <v>55</v>
      </c>
      <c r="V118" s="1" t="s">
        <v>55</v>
      </c>
      <c r="W118" s="1" t="s">
        <v>55</v>
      </c>
      <c r="X118" s="1" t="s">
        <v>979</v>
      </c>
      <c r="Y118" s="1" t="s">
        <v>55</v>
      </c>
      <c r="Z118" s="1" t="s">
        <v>55</v>
      </c>
      <c r="AA118" s="1" t="s">
        <v>1163</v>
      </c>
      <c r="AB118" s="1" t="s">
        <v>49</v>
      </c>
      <c r="AC118" s="1" t="s">
        <v>318</v>
      </c>
      <c r="AD118" s="1" t="s">
        <v>49</v>
      </c>
      <c r="AE118" s="1" t="s">
        <v>981</v>
      </c>
      <c r="AF118" s="1" t="s">
        <v>55</v>
      </c>
      <c r="AG118" s="1" t="s">
        <v>319</v>
      </c>
      <c r="AH118" s="1" t="s">
        <v>320</v>
      </c>
      <c r="AI118" s="1" t="s">
        <v>321</v>
      </c>
      <c r="AJ118" s="1" t="s">
        <v>835</v>
      </c>
      <c r="AK118" s="1" t="s">
        <v>55</v>
      </c>
      <c r="AL118" s="1" t="s">
        <v>55</v>
      </c>
      <c r="AM118" s="1" t="s">
        <v>55</v>
      </c>
      <c r="AN118" s="1" t="s">
        <v>55</v>
      </c>
      <c r="AO118" s="1" t="s">
        <v>55</v>
      </c>
      <c r="AP118" s="1" t="s">
        <v>55</v>
      </c>
      <c r="AQ118" s="1" t="s">
        <v>55</v>
      </c>
      <c r="AR118" s="1" t="s">
        <v>64</v>
      </c>
    </row>
    <row r="119" spans="1:44" ht="14.25" customHeight="1">
      <c r="A119" s="1" t="s">
        <v>1164</v>
      </c>
      <c r="B119" s="1" t="s">
        <v>61</v>
      </c>
      <c r="C119" s="1" t="s">
        <v>309</v>
      </c>
      <c r="D119" s="1" t="s">
        <v>831</v>
      </c>
      <c r="E119" s="1" t="s">
        <v>41</v>
      </c>
      <c r="F119" s="1" t="s">
        <v>973</v>
      </c>
      <c r="G119" s="1" t="s">
        <v>55</v>
      </c>
      <c r="H119" s="1" t="s">
        <v>831</v>
      </c>
      <c r="I119" s="1" t="s">
        <v>974</v>
      </c>
      <c r="J119" s="1" t="s">
        <v>975</v>
      </c>
      <c r="K119" s="1" t="s">
        <v>45</v>
      </c>
      <c r="L119" s="1" t="s">
        <v>44</v>
      </c>
      <c r="M119" s="1" t="s">
        <v>44</v>
      </c>
      <c r="N119" s="1" t="s">
        <v>976</v>
      </c>
      <c r="O119" s="1" t="s">
        <v>834</v>
      </c>
      <c r="P119" s="1" t="s">
        <v>44</v>
      </c>
      <c r="Q119" s="1" t="s">
        <v>1165</v>
      </c>
      <c r="R119" s="1" t="s">
        <v>575</v>
      </c>
      <c r="S119" s="1" t="s">
        <v>978</v>
      </c>
      <c r="T119" s="1" t="s">
        <v>835</v>
      </c>
      <c r="U119" s="1" t="s">
        <v>55</v>
      </c>
      <c r="V119" s="1" t="s">
        <v>55</v>
      </c>
      <c r="W119" s="1" t="s">
        <v>55</v>
      </c>
      <c r="X119" s="1" t="s">
        <v>979</v>
      </c>
      <c r="Y119" s="1" t="s">
        <v>55</v>
      </c>
      <c r="Z119" s="1" t="s">
        <v>55</v>
      </c>
      <c r="AA119" s="1" t="s">
        <v>1166</v>
      </c>
      <c r="AB119" s="1" t="s">
        <v>49</v>
      </c>
      <c r="AC119" s="1" t="s">
        <v>318</v>
      </c>
      <c r="AD119" s="1" t="s">
        <v>49</v>
      </c>
      <c r="AE119" s="1" t="s">
        <v>981</v>
      </c>
      <c r="AF119" s="1" t="s">
        <v>55</v>
      </c>
      <c r="AG119" s="1" t="s">
        <v>319</v>
      </c>
      <c r="AH119" s="1" t="s">
        <v>320</v>
      </c>
      <c r="AI119" s="1" t="s">
        <v>321</v>
      </c>
      <c r="AJ119" s="1" t="s">
        <v>835</v>
      </c>
      <c r="AK119" s="1" t="s">
        <v>55</v>
      </c>
      <c r="AL119" s="1" t="s">
        <v>55</v>
      </c>
      <c r="AM119" s="1" t="s">
        <v>55</v>
      </c>
      <c r="AN119" s="1" t="s">
        <v>55</v>
      </c>
      <c r="AO119" s="1" t="s">
        <v>55</v>
      </c>
      <c r="AP119" s="1" t="s">
        <v>55</v>
      </c>
      <c r="AQ119" s="1" t="s">
        <v>55</v>
      </c>
      <c r="AR119" s="1" t="s">
        <v>64</v>
      </c>
    </row>
    <row r="120" spans="1:44" ht="14.25" customHeight="1">
      <c r="A120" s="1" t="s">
        <v>1167</v>
      </c>
      <c r="B120" s="1" t="s">
        <v>61</v>
      </c>
      <c r="C120" s="1" t="s">
        <v>309</v>
      </c>
      <c r="D120" s="1" t="s">
        <v>831</v>
      </c>
      <c r="E120" s="1" t="s">
        <v>41</v>
      </c>
      <c r="F120" s="1" t="s">
        <v>973</v>
      </c>
      <c r="G120" s="1" t="s">
        <v>55</v>
      </c>
      <c r="H120" s="1" t="s">
        <v>831</v>
      </c>
      <c r="I120" s="1" t="s">
        <v>974</v>
      </c>
      <c r="J120" s="1" t="s">
        <v>975</v>
      </c>
      <c r="K120" s="1" t="s">
        <v>45</v>
      </c>
      <c r="L120" s="1" t="s">
        <v>44</v>
      </c>
      <c r="M120" s="1" t="s">
        <v>44</v>
      </c>
      <c r="N120" s="1" t="s">
        <v>976</v>
      </c>
      <c r="O120" s="1" t="s">
        <v>834</v>
      </c>
      <c r="P120" s="1" t="s">
        <v>45</v>
      </c>
      <c r="Q120" s="1" t="s">
        <v>1168</v>
      </c>
      <c r="R120" s="1" t="s">
        <v>579</v>
      </c>
      <c r="S120" s="1" t="s">
        <v>978</v>
      </c>
      <c r="T120" s="1" t="s">
        <v>835</v>
      </c>
      <c r="U120" s="1" t="s">
        <v>55</v>
      </c>
      <c r="V120" s="1" t="s">
        <v>55</v>
      </c>
      <c r="W120" s="1" t="s">
        <v>55</v>
      </c>
      <c r="X120" s="1" t="s">
        <v>979</v>
      </c>
      <c r="Y120" s="1" t="s">
        <v>55</v>
      </c>
      <c r="Z120" s="1" t="s">
        <v>55</v>
      </c>
      <c r="AA120" s="1" t="s">
        <v>1169</v>
      </c>
      <c r="AB120" s="1" t="s">
        <v>49</v>
      </c>
      <c r="AC120" s="1" t="s">
        <v>318</v>
      </c>
      <c r="AD120" s="1" t="s">
        <v>49</v>
      </c>
      <c r="AE120" s="1" t="s">
        <v>981</v>
      </c>
      <c r="AF120" s="1" t="s">
        <v>55</v>
      </c>
      <c r="AG120" s="1" t="s">
        <v>319</v>
      </c>
      <c r="AH120" s="1" t="s">
        <v>320</v>
      </c>
      <c r="AI120" s="1" t="s">
        <v>321</v>
      </c>
      <c r="AJ120" s="1" t="s">
        <v>835</v>
      </c>
      <c r="AK120" s="1" t="s">
        <v>55</v>
      </c>
      <c r="AL120" s="1" t="s">
        <v>55</v>
      </c>
      <c r="AM120" s="1" t="s">
        <v>55</v>
      </c>
      <c r="AN120" s="1" t="s">
        <v>55</v>
      </c>
      <c r="AO120" s="1" t="s">
        <v>55</v>
      </c>
      <c r="AP120" s="1" t="s">
        <v>55</v>
      </c>
      <c r="AQ120" s="1" t="s">
        <v>55</v>
      </c>
      <c r="AR120" s="1" t="s">
        <v>64</v>
      </c>
    </row>
    <row r="121" spans="1:44" ht="14.25" customHeight="1">
      <c r="A121" s="1" t="s">
        <v>1170</v>
      </c>
      <c r="B121" s="1" t="s">
        <v>61</v>
      </c>
      <c r="C121" s="1" t="s">
        <v>309</v>
      </c>
      <c r="D121" s="1" t="s">
        <v>831</v>
      </c>
      <c r="E121" s="1" t="s">
        <v>41</v>
      </c>
      <c r="F121" s="1" t="s">
        <v>973</v>
      </c>
      <c r="G121" s="1" t="s">
        <v>55</v>
      </c>
      <c r="H121" s="1" t="s">
        <v>831</v>
      </c>
      <c r="I121" s="1" t="s">
        <v>974</v>
      </c>
      <c r="J121" s="1" t="s">
        <v>975</v>
      </c>
      <c r="K121" s="1" t="s">
        <v>45</v>
      </c>
      <c r="L121" s="1" t="s">
        <v>44</v>
      </c>
      <c r="M121" s="1" t="s">
        <v>44</v>
      </c>
      <c r="N121" s="1" t="s">
        <v>976</v>
      </c>
      <c r="O121" s="1" t="s">
        <v>834</v>
      </c>
      <c r="P121" s="1" t="s">
        <v>44</v>
      </c>
      <c r="Q121" s="1" t="s">
        <v>1171</v>
      </c>
      <c r="R121" s="1" t="s">
        <v>583</v>
      </c>
      <c r="S121" s="1" t="s">
        <v>978</v>
      </c>
      <c r="T121" s="1" t="s">
        <v>835</v>
      </c>
      <c r="U121" s="1" t="s">
        <v>55</v>
      </c>
      <c r="V121" s="1" t="s">
        <v>55</v>
      </c>
      <c r="W121" s="1" t="s">
        <v>55</v>
      </c>
      <c r="X121" s="1" t="s">
        <v>979</v>
      </c>
      <c r="Y121" s="1" t="s">
        <v>55</v>
      </c>
      <c r="Z121" s="1" t="s">
        <v>55</v>
      </c>
      <c r="AA121" s="1" t="s">
        <v>1172</v>
      </c>
      <c r="AB121" s="1" t="s">
        <v>49</v>
      </c>
      <c r="AC121" s="1" t="s">
        <v>318</v>
      </c>
      <c r="AD121" s="1" t="s">
        <v>49</v>
      </c>
      <c r="AE121" s="1" t="s">
        <v>981</v>
      </c>
      <c r="AF121" s="1" t="s">
        <v>55</v>
      </c>
      <c r="AG121" s="1" t="s">
        <v>319</v>
      </c>
      <c r="AH121" s="1" t="s">
        <v>320</v>
      </c>
      <c r="AI121" s="1" t="s">
        <v>321</v>
      </c>
      <c r="AJ121" s="1" t="s">
        <v>835</v>
      </c>
      <c r="AK121" s="1" t="s">
        <v>55</v>
      </c>
      <c r="AL121" s="1" t="s">
        <v>55</v>
      </c>
      <c r="AM121" s="1" t="s">
        <v>55</v>
      </c>
      <c r="AN121" s="1" t="s">
        <v>55</v>
      </c>
      <c r="AO121" s="1" t="s">
        <v>55</v>
      </c>
      <c r="AP121" s="1" t="s">
        <v>55</v>
      </c>
      <c r="AQ121" s="1" t="s">
        <v>55</v>
      </c>
      <c r="AR121" s="1" t="s">
        <v>64</v>
      </c>
    </row>
    <row r="122" spans="1:44" ht="14.25" customHeight="1">
      <c r="A122" s="1" t="s">
        <v>1173</v>
      </c>
      <c r="B122" s="1" t="s">
        <v>61</v>
      </c>
      <c r="C122" s="1" t="s">
        <v>309</v>
      </c>
      <c r="D122" s="1" t="s">
        <v>831</v>
      </c>
      <c r="E122" s="1" t="s">
        <v>41</v>
      </c>
      <c r="F122" s="1" t="s">
        <v>973</v>
      </c>
      <c r="G122" s="1" t="s">
        <v>55</v>
      </c>
      <c r="H122" s="1" t="s">
        <v>831</v>
      </c>
      <c r="I122" s="1" t="s">
        <v>974</v>
      </c>
      <c r="J122" s="1" t="s">
        <v>975</v>
      </c>
      <c r="K122" s="1" t="s">
        <v>45</v>
      </c>
      <c r="L122" s="1" t="s">
        <v>44</v>
      </c>
      <c r="M122" s="1" t="s">
        <v>44</v>
      </c>
      <c r="N122" s="1" t="s">
        <v>976</v>
      </c>
      <c r="O122" s="1" t="s">
        <v>834</v>
      </c>
      <c r="P122" s="1" t="s">
        <v>44</v>
      </c>
      <c r="Q122" s="1" t="s">
        <v>1174</v>
      </c>
      <c r="R122" s="1" t="s">
        <v>587</v>
      </c>
      <c r="S122" s="1" t="s">
        <v>978</v>
      </c>
      <c r="T122" s="1" t="s">
        <v>835</v>
      </c>
      <c r="U122" s="1" t="s">
        <v>55</v>
      </c>
      <c r="V122" s="1" t="s">
        <v>55</v>
      </c>
      <c r="W122" s="1" t="s">
        <v>55</v>
      </c>
      <c r="X122" s="1" t="s">
        <v>979</v>
      </c>
      <c r="Y122" s="1" t="s">
        <v>55</v>
      </c>
      <c r="Z122" s="1" t="s">
        <v>55</v>
      </c>
      <c r="AA122" s="1" t="s">
        <v>64</v>
      </c>
      <c r="AB122" s="1" t="s">
        <v>49</v>
      </c>
      <c r="AC122" s="1" t="s">
        <v>65</v>
      </c>
      <c r="AD122" s="1" t="s">
        <v>66</v>
      </c>
      <c r="AE122" s="1" t="s">
        <v>981</v>
      </c>
      <c r="AF122" s="1" t="s">
        <v>55</v>
      </c>
      <c r="AG122" s="1" t="s">
        <v>319</v>
      </c>
      <c r="AH122" s="1" t="s">
        <v>320</v>
      </c>
      <c r="AI122" s="1" t="s">
        <v>321</v>
      </c>
      <c r="AJ122" s="1" t="s">
        <v>835</v>
      </c>
      <c r="AK122" s="1" t="s">
        <v>55</v>
      </c>
      <c r="AL122" s="1" t="s">
        <v>55</v>
      </c>
      <c r="AM122" s="1" t="s">
        <v>55</v>
      </c>
      <c r="AN122" s="1" t="s">
        <v>55</v>
      </c>
      <c r="AO122" s="1" t="s">
        <v>55</v>
      </c>
      <c r="AP122" s="1" t="s">
        <v>55</v>
      </c>
      <c r="AQ122" s="1" t="s">
        <v>55</v>
      </c>
      <c r="AR122" s="1" t="s">
        <v>64</v>
      </c>
    </row>
    <row r="123" spans="1:44" ht="14.25" customHeight="1">
      <c r="A123" s="1" t="s">
        <v>1175</v>
      </c>
      <c r="B123" s="1" t="s">
        <v>61</v>
      </c>
      <c r="C123" s="1" t="s">
        <v>309</v>
      </c>
      <c r="D123" s="1" t="s">
        <v>831</v>
      </c>
      <c r="E123" s="1" t="s">
        <v>41</v>
      </c>
      <c r="F123" s="1" t="s">
        <v>973</v>
      </c>
      <c r="G123" s="1" t="s">
        <v>55</v>
      </c>
      <c r="H123" s="1" t="s">
        <v>831</v>
      </c>
      <c r="I123" s="1" t="s">
        <v>974</v>
      </c>
      <c r="J123" s="1" t="s">
        <v>975</v>
      </c>
      <c r="K123" s="1" t="s">
        <v>45</v>
      </c>
      <c r="L123" s="1" t="s">
        <v>44</v>
      </c>
      <c r="M123" s="1" t="s">
        <v>44</v>
      </c>
      <c r="N123" s="1" t="s">
        <v>976</v>
      </c>
      <c r="O123" s="1" t="s">
        <v>834</v>
      </c>
      <c r="P123" s="1" t="s">
        <v>44</v>
      </c>
      <c r="Q123" s="1" t="s">
        <v>1176</v>
      </c>
      <c r="R123" s="1" t="s">
        <v>591</v>
      </c>
      <c r="S123" s="1" t="s">
        <v>978</v>
      </c>
      <c r="T123" s="1" t="s">
        <v>835</v>
      </c>
      <c r="U123" s="1" t="s">
        <v>55</v>
      </c>
      <c r="V123" s="1" t="s">
        <v>55</v>
      </c>
      <c r="W123" s="1" t="s">
        <v>55</v>
      </c>
      <c r="X123" s="1" t="s">
        <v>979</v>
      </c>
      <c r="Y123" s="1" t="s">
        <v>55</v>
      </c>
      <c r="Z123" s="1" t="s">
        <v>55</v>
      </c>
      <c r="AA123" s="1" t="s">
        <v>1177</v>
      </c>
      <c r="AB123" s="1" t="s">
        <v>49</v>
      </c>
      <c r="AC123" s="1" t="s">
        <v>318</v>
      </c>
      <c r="AD123" s="1" t="s">
        <v>49</v>
      </c>
      <c r="AE123" s="1" t="s">
        <v>981</v>
      </c>
      <c r="AF123" s="1" t="s">
        <v>55</v>
      </c>
      <c r="AG123" s="1" t="s">
        <v>319</v>
      </c>
      <c r="AH123" s="1" t="s">
        <v>320</v>
      </c>
      <c r="AI123" s="1" t="s">
        <v>321</v>
      </c>
      <c r="AJ123" s="1" t="s">
        <v>835</v>
      </c>
      <c r="AK123" s="1" t="s">
        <v>55</v>
      </c>
      <c r="AL123" s="1" t="s">
        <v>55</v>
      </c>
      <c r="AM123" s="1" t="s">
        <v>55</v>
      </c>
      <c r="AN123" s="1" t="s">
        <v>55</v>
      </c>
      <c r="AO123" s="1" t="s">
        <v>55</v>
      </c>
      <c r="AP123" s="1" t="s">
        <v>55</v>
      </c>
      <c r="AQ123" s="1" t="s">
        <v>55</v>
      </c>
      <c r="AR123" s="1" t="s">
        <v>64</v>
      </c>
    </row>
    <row r="124" spans="1:44" ht="14.25" customHeight="1">
      <c r="A124" s="1" t="s">
        <v>1178</v>
      </c>
      <c r="B124" s="1" t="s">
        <v>61</v>
      </c>
      <c r="C124" s="1" t="s">
        <v>309</v>
      </c>
      <c r="D124" s="1" t="s">
        <v>831</v>
      </c>
      <c r="E124" s="1" t="s">
        <v>41</v>
      </c>
      <c r="F124" s="1" t="s">
        <v>973</v>
      </c>
      <c r="G124" s="1" t="s">
        <v>55</v>
      </c>
      <c r="H124" s="1" t="s">
        <v>831</v>
      </c>
      <c r="I124" s="1" t="s">
        <v>974</v>
      </c>
      <c r="J124" s="1" t="s">
        <v>975</v>
      </c>
      <c r="K124" s="1" t="s">
        <v>45</v>
      </c>
      <c r="L124" s="1" t="s">
        <v>44</v>
      </c>
      <c r="M124" s="1" t="s">
        <v>44</v>
      </c>
      <c r="N124" s="1" t="s">
        <v>976</v>
      </c>
      <c r="O124" s="1" t="s">
        <v>834</v>
      </c>
      <c r="P124" s="1" t="s">
        <v>44</v>
      </c>
      <c r="Q124" s="1" t="s">
        <v>1179</v>
      </c>
      <c r="R124" s="1" t="s">
        <v>595</v>
      </c>
      <c r="S124" s="1" t="s">
        <v>978</v>
      </c>
      <c r="T124" s="1" t="s">
        <v>835</v>
      </c>
      <c r="U124" s="1" t="s">
        <v>55</v>
      </c>
      <c r="V124" s="1" t="s">
        <v>55</v>
      </c>
      <c r="W124" s="1" t="s">
        <v>55</v>
      </c>
      <c r="X124" s="1" t="s">
        <v>979</v>
      </c>
      <c r="Y124" s="1" t="s">
        <v>55</v>
      </c>
      <c r="Z124" s="1" t="s">
        <v>55</v>
      </c>
      <c r="AA124" s="1" t="s">
        <v>1180</v>
      </c>
      <c r="AB124" s="1" t="s">
        <v>49</v>
      </c>
      <c r="AC124" s="1" t="s">
        <v>318</v>
      </c>
      <c r="AD124" s="1" t="s">
        <v>49</v>
      </c>
      <c r="AE124" s="1" t="s">
        <v>981</v>
      </c>
      <c r="AF124" s="1" t="s">
        <v>55</v>
      </c>
      <c r="AG124" s="1" t="s">
        <v>319</v>
      </c>
      <c r="AH124" s="1" t="s">
        <v>320</v>
      </c>
      <c r="AI124" s="1" t="s">
        <v>321</v>
      </c>
      <c r="AJ124" s="1" t="s">
        <v>835</v>
      </c>
      <c r="AK124" s="1" t="s">
        <v>55</v>
      </c>
      <c r="AL124" s="1" t="s">
        <v>55</v>
      </c>
      <c r="AM124" s="1" t="s">
        <v>55</v>
      </c>
      <c r="AN124" s="1" t="s">
        <v>55</v>
      </c>
      <c r="AO124" s="1" t="s">
        <v>55</v>
      </c>
      <c r="AP124" s="1" t="s">
        <v>55</v>
      </c>
      <c r="AQ124" s="1" t="s">
        <v>55</v>
      </c>
      <c r="AR124" s="1" t="s">
        <v>64</v>
      </c>
    </row>
    <row r="125" spans="1:44" ht="14.25" customHeight="1">
      <c r="A125" s="1" t="s">
        <v>1181</v>
      </c>
      <c r="B125" s="1" t="s">
        <v>61</v>
      </c>
      <c r="C125" s="1" t="s">
        <v>309</v>
      </c>
      <c r="D125" s="1" t="s">
        <v>831</v>
      </c>
      <c r="E125" s="1" t="s">
        <v>41</v>
      </c>
      <c r="F125" s="1" t="s">
        <v>973</v>
      </c>
      <c r="G125" s="1" t="s">
        <v>55</v>
      </c>
      <c r="H125" s="1" t="s">
        <v>831</v>
      </c>
      <c r="I125" s="1" t="s">
        <v>974</v>
      </c>
      <c r="J125" s="1" t="s">
        <v>975</v>
      </c>
      <c r="K125" s="1" t="s">
        <v>45</v>
      </c>
      <c r="L125" s="1" t="s">
        <v>44</v>
      </c>
      <c r="M125" s="1" t="s">
        <v>44</v>
      </c>
      <c r="N125" s="1" t="s">
        <v>976</v>
      </c>
      <c r="O125" s="1" t="s">
        <v>834</v>
      </c>
      <c r="P125" s="1" t="s">
        <v>44</v>
      </c>
      <c r="Q125" s="1" t="s">
        <v>1182</v>
      </c>
      <c r="R125" s="1" t="s">
        <v>599</v>
      </c>
      <c r="S125" s="1" t="s">
        <v>978</v>
      </c>
      <c r="T125" s="1" t="s">
        <v>835</v>
      </c>
      <c r="U125" s="1" t="s">
        <v>55</v>
      </c>
      <c r="V125" s="1" t="s">
        <v>55</v>
      </c>
      <c r="W125" s="1" t="s">
        <v>55</v>
      </c>
      <c r="X125" s="1" t="s">
        <v>979</v>
      </c>
      <c r="Y125" s="1" t="s">
        <v>55</v>
      </c>
      <c r="Z125" s="1" t="s">
        <v>55</v>
      </c>
      <c r="AA125" s="1" t="s">
        <v>1183</v>
      </c>
      <c r="AB125" s="1" t="s">
        <v>49</v>
      </c>
      <c r="AC125" s="1" t="s">
        <v>318</v>
      </c>
      <c r="AD125" s="1" t="s">
        <v>49</v>
      </c>
      <c r="AE125" s="1" t="s">
        <v>981</v>
      </c>
      <c r="AF125" s="1" t="s">
        <v>55</v>
      </c>
      <c r="AG125" s="1" t="s">
        <v>319</v>
      </c>
      <c r="AH125" s="1" t="s">
        <v>320</v>
      </c>
      <c r="AI125" s="1" t="s">
        <v>321</v>
      </c>
      <c r="AJ125" s="1" t="s">
        <v>835</v>
      </c>
      <c r="AK125" s="1" t="s">
        <v>55</v>
      </c>
      <c r="AL125" s="1" t="s">
        <v>55</v>
      </c>
      <c r="AM125" s="1" t="s">
        <v>55</v>
      </c>
      <c r="AN125" s="1" t="s">
        <v>55</v>
      </c>
      <c r="AO125" s="1" t="s">
        <v>55</v>
      </c>
      <c r="AP125" s="1" t="s">
        <v>55</v>
      </c>
      <c r="AQ125" s="1" t="s">
        <v>55</v>
      </c>
      <c r="AR125" s="1" t="s">
        <v>64</v>
      </c>
    </row>
    <row r="126" spans="1:44" ht="14.25" customHeight="1">
      <c r="A126" s="1" t="s">
        <v>1184</v>
      </c>
      <c r="B126" s="1" t="s">
        <v>61</v>
      </c>
      <c r="C126" s="1" t="s">
        <v>309</v>
      </c>
      <c r="D126" s="1" t="s">
        <v>831</v>
      </c>
      <c r="E126" s="1" t="s">
        <v>41</v>
      </c>
      <c r="F126" s="1" t="s">
        <v>973</v>
      </c>
      <c r="G126" s="1" t="s">
        <v>55</v>
      </c>
      <c r="H126" s="1" t="s">
        <v>831</v>
      </c>
      <c r="I126" s="1" t="s">
        <v>974</v>
      </c>
      <c r="J126" s="1" t="s">
        <v>975</v>
      </c>
      <c r="K126" s="1" t="s">
        <v>45</v>
      </c>
      <c r="L126" s="1" t="s">
        <v>44</v>
      </c>
      <c r="M126" s="1" t="s">
        <v>44</v>
      </c>
      <c r="N126" s="1" t="s">
        <v>976</v>
      </c>
      <c r="O126" s="1" t="s">
        <v>834</v>
      </c>
      <c r="P126" s="1" t="s">
        <v>44</v>
      </c>
      <c r="Q126" s="1" t="s">
        <v>1185</v>
      </c>
      <c r="R126" s="1" t="s">
        <v>603</v>
      </c>
      <c r="S126" s="1" t="s">
        <v>978</v>
      </c>
      <c r="T126" s="1" t="s">
        <v>835</v>
      </c>
      <c r="U126" s="1" t="s">
        <v>55</v>
      </c>
      <c r="V126" s="1" t="s">
        <v>55</v>
      </c>
      <c r="W126" s="1" t="s">
        <v>55</v>
      </c>
      <c r="X126" s="1" t="s">
        <v>979</v>
      </c>
      <c r="Y126" s="1" t="s">
        <v>55</v>
      </c>
      <c r="Z126" s="1" t="s">
        <v>55</v>
      </c>
      <c r="AA126" s="1" t="s">
        <v>1186</v>
      </c>
      <c r="AB126" s="1" t="s">
        <v>49</v>
      </c>
      <c r="AC126" s="1" t="s">
        <v>318</v>
      </c>
      <c r="AD126" s="1" t="s">
        <v>49</v>
      </c>
      <c r="AE126" s="1" t="s">
        <v>981</v>
      </c>
      <c r="AF126" s="1" t="s">
        <v>55</v>
      </c>
      <c r="AG126" s="1" t="s">
        <v>319</v>
      </c>
      <c r="AH126" s="1" t="s">
        <v>320</v>
      </c>
      <c r="AI126" s="1" t="s">
        <v>321</v>
      </c>
      <c r="AJ126" s="1" t="s">
        <v>835</v>
      </c>
      <c r="AK126" s="1" t="s">
        <v>55</v>
      </c>
      <c r="AL126" s="1" t="s">
        <v>55</v>
      </c>
      <c r="AM126" s="1" t="s">
        <v>55</v>
      </c>
      <c r="AN126" s="1" t="s">
        <v>55</v>
      </c>
      <c r="AO126" s="1" t="s">
        <v>55</v>
      </c>
      <c r="AP126" s="1" t="s">
        <v>55</v>
      </c>
      <c r="AQ126" s="1" t="s">
        <v>55</v>
      </c>
      <c r="AR126" s="1" t="s">
        <v>64</v>
      </c>
    </row>
    <row r="127" spans="1:44" ht="14.25" customHeight="1">
      <c r="A127" s="1" t="s">
        <v>1187</v>
      </c>
      <c r="B127" s="1" t="s">
        <v>61</v>
      </c>
      <c r="C127" s="1" t="s">
        <v>309</v>
      </c>
      <c r="D127" s="1" t="s">
        <v>831</v>
      </c>
      <c r="E127" s="1" t="s">
        <v>41</v>
      </c>
      <c r="F127" s="1" t="s">
        <v>973</v>
      </c>
      <c r="G127" s="1" t="s">
        <v>55</v>
      </c>
      <c r="H127" s="1" t="s">
        <v>831</v>
      </c>
      <c r="I127" s="1" t="s">
        <v>974</v>
      </c>
      <c r="J127" s="1" t="s">
        <v>975</v>
      </c>
      <c r="K127" s="1" t="s">
        <v>45</v>
      </c>
      <c r="L127" s="1" t="s">
        <v>44</v>
      </c>
      <c r="M127" s="1" t="s">
        <v>44</v>
      </c>
      <c r="N127" s="1" t="s">
        <v>976</v>
      </c>
      <c r="O127" s="1" t="s">
        <v>834</v>
      </c>
      <c r="P127" s="1" t="s">
        <v>44</v>
      </c>
      <c r="Q127" s="1" t="s">
        <v>1188</v>
      </c>
      <c r="R127" s="1" t="s">
        <v>607</v>
      </c>
      <c r="S127" s="1" t="s">
        <v>978</v>
      </c>
      <c r="T127" s="1" t="s">
        <v>835</v>
      </c>
      <c r="U127" s="1" t="s">
        <v>55</v>
      </c>
      <c r="V127" s="1" t="s">
        <v>55</v>
      </c>
      <c r="W127" s="1" t="s">
        <v>55</v>
      </c>
      <c r="X127" s="1" t="s">
        <v>979</v>
      </c>
      <c r="Y127" s="1" t="s">
        <v>55</v>
      </c>
      <c r="Z127" s="1" t="s">
        <v>55</v>
      </c>
      <c r="AA127" s="1" t="s">
        <v>1189</v>
      </c>
      <c r="AB127" s="1" t="s">
        <v>49</v>
      </c>
      <c r="AC127" s="1" t="s">
        <v>318</v>
      </c>
      <c r="AD127" s="1" t="s">
        <v>49</v>
      </c>
      <c r="AE127" s="1" t="s">
        <v>981</v>
      </c>
      <c r="AF127" s="1" t="s">
        <v>55</v>
      </c>
      <c r="AG127" s="1" t="s">
        <v>319</v>
      </c>
      <c r="AH127" s="1" t="s">
        <v>320</v>
      </c>
      <c r="AI127" s="1" t="s">
        <v>321</v>
      </c>
      <c r="AJ127" s="1" t="s">
        <v>835</v>
      </c>
      <c r="AK127" s="1" t="s">
        <v>55</v>
      </c>
      <c r="AL127" s="1" t="s">
        <v>55</v>
      </c>
      <c r="AM127" s="1" t="s">
        <v>55</v>
      </c>
      <c r="AN127" s="1" t="s">
        <v>55</v>
      </c>
      <c r="AO127" s="1" t="s">
        <v>55</v>
      </c>
      <c r="AP127" s="1" t="s">
        <v>55</v>
      </c>
      <c r="AQ127" s="1" t="s">
        <v>55</v>
      </c>
      <c r="AR127" s="1" t="s">
        <v>64</v>
      </c>
    </row>
    <row r="128" spans="1:44" ht="14.25" customHeight="1">
      <c r="A128" s="1" t="s">
        <v>1190</v>
      </c>
      <c r="B128" s="1" t="s">
        <v>61</v>
      </c>
      <c r="C128" s="1" t="s">
        <v>309</v>
      </c>
      <c r="D128" s="1" t="s">
        <v>831</v>
      </c>
      <c r="E128" s="1" t="s">
        <v>41</v>
      </c>
      <c r="F128" s="1" t="s">
        <v>973</v>
      </c>
      <c r="G128" s="1" t="s">
        <v>55</v>
      </c>
      <c r="H128" s="1" t="s">
        <v>831</v>
      </c>
      <c r="I128" s="1" t="s">
        <v>974</v>
      </c>
      <c r="J128" s="1" t="s">
        <v>975</v>
      </c>
      <c r="K128" s="1" t="s">
        <v>45</v>
      </c>
      <c r="L128" s="1" t="s">
        <v>44</v>
      </c>
      <c r="M128" s="1" t="s">
        <v>44</v>
      </c>
      <c r="N128" s="1" t="s">
        <v>976</v>
      </c>
      <c r="O128" s="1" t="s">
        <v>834</v>
      </c>
      <c r="P128" s="1" t="s">
        <v>44</v>
      </c>
      <c r="Q128" s="1" t="s">
        <v>1191</v>
      </c>
      <c r="R128" s="1" t="s">
        <v>611</v>
      </c>
      <c r="S128" s="1" t="s">
        <v>978</v>
      </c>
      <c r="T128" s="1" t="s">
        <v>835</v>
      </c>
      <c r="U128" s="1" t="s">
        <v>55</v>
      </c>
      <c r="V128" s="1" t="s">
        <v>55</v>
      </c>
      <c r="W128" s="1" t="s">
        <v>55</v>
      </c>
      <c r="X128" s="1" t="s">
        <v>979</v>
      </c>
      <c r="Y128" s="1" t="s">
        <v>55</v>
      </c>
      <c r="Z128" s="1" t="s">
        <v>55</v>
      </c>
      <c r="AA128" s="1" t="s">
        <v>1192</v>
      </c>
      <c r="AB128" s="1" t="s">
        <v>49</v>
      </c>
      <c r="AC128" s="1" t="s">
        <v>318</v>
      </c>
      <c r="AD128" s="1" t="s">
        <v>49</v>
      </c>
      <c r="AE128" s="1" t="s">
        <v>981</v>
      </c>
      <c r="AF128" s="1" t="s">
        <v>55</v>
      </c>
      <c r="AG128" s="1" t="s">
        <v>319</v>
      </c>
      <c r="AH128" s="1" t="s">
        <v>320</v>
      </c>
      <c r="AI128" s="1" t="s">
        <v>321</v>
      </c>
      <c r="AJ128" s="1" t="s">
        <v>835</v>
      </c>
      <c r="AK128" s="1" t="s">
        <v>55</v>
      </c>
      <c r="AL128" s="1" t="s">
        <v>55</v>
      </c>
      <c r="AM128" s="1" t="s">
        <v>55</v>
      </c>
      <c r="AN128" s="1" t="s">
        <v>55</v>
      </c>
      <c r="AO128" s="1" t="s">
        <v>55</v>
      </c>
      <c r="AP128" s="1" t="s">
        <v>55</v>
      </c>
      <c r="AQ128" s="1" t="s">
        <v>55</v>
      </c>
      <c r="AR128" s="1" t="s">
        <v>64</v>
      </c>
    </row>
    <row r="129" spans="1:44" ht="14.25" customHeight="1">
      <c r="A129" s="1" t="s">
        <v>1193</v>
      </c>
      <c r="B129" s="1" t="s">
        <v>61</v>
      </c>
      <c r="C129" s="1" t="s">
        <v>309</v>
      </c>
      <c r="D129" s="1" t="s">
        <v>831</v>
      </c>
      <c r="E129" s="1" t="s">
        <v>41</v>
      </c>
      <c r="F129" s="1" t="s">
        <v>973</v>
      </c>
      <c r="G129" s="1" t="s">
        <v>55</v>
      </c>
      <c r="H129" s="1" t="s">
        <v>831</v>
      </c>
      <c r="I129" s="1" t="s">
        <v>974</v>
      </c>
      <c r="J129" s="1" t="s">
        <v>975</v>
      </c>
      <c r="K129" s="1" t="s">
        <v>45</v>
      </c>
      <c r="L129" s="1" t="s">
        <v>44</v>
      </c>
      <c r="M129" s="1" t="s">
        <v>44</v>
      </c>
      <c r="N129" s="1" t="s">
        <v>976</v>
      </c>
      <c r="O129" s="1" t="s">
        <v>834</v>
      </c>
      <c r="P129" s="1" t="s">
        <v>44</v>
      </c>
      <c r="Q129" s="1" t="s">
        <v>1194</v>
      </c>
      <c r="R129" s="1" t="s">
        <v>615</v>
      </c>
      <c r="S129" s="1" t="s">
        <v>978</v>
      </c>
      <c r="T129" s="1" t="s">
        <v>835</v>
      </c>
      <c r="U129" s="1" t="s">
        <v>55</v>
      </c>
      <c r="V129" s="1" t="s">
        <v>55</v>
      </c>
      <c r="W129" s="1" t="s">
        <v>55</v>
      </c>
      <c r="X129" s="1" t="s">
        <v>979</v>
      </c>
      <c r="Y129" s="1" t="s">
        <v>55</v>
      </c>
      <c r="Z129" s="1" t="s">
        <v>55</v>
      </c>
      <c r="AA129" s="1" t="s">
        <v>1195</v>
      </c>
      <c r="AB129" s="1" t="s">
        <v>49</v>
      </c>
      <c r="AC129" s="1" t="s">
        <v>318</v>
      </c>
      <c r="AD129" s="1" t="s">
        <v>49</v>
      </c>
      <c r="AE129" s="1" t="s">
        <v>981</v>
      </c>
      <c r="AF129" s="1" t="s">
        <v>55</v>
      </c>
      <c r="AG129" s="1" t="s">
        <v>319</v>
      </c>
      <c r="AH129" s="1" t="s">
        <v>320</v>
      </c>
      <c r="AI129" s="1" t="s">
        <v>321</v>
      </c>
      <c r="AJ129" s="1" t="s">
        <v>835</v>
      </c>
      <c r="AK129" s="1" t="s">
        <v>55</v>
      </c>
      <c r="AL129" s="1" t="s">
        <v>55</v>
      </c>
      <c r="AM129" s="1" t="s">
        <v>55</v>
      </c>
      <c r="AN129" s="1" t="s">
        <v>55</v>
      </c>
      <c r="AO129" s="1" t="s">
        <v>55</v>
      </c>
      <c r="AP129" s="1" t="s">
        <v>55</v>
      </c>
      <c r="AQ129" s="1" t="s">
        <v>55</v>
      </c>
      <c r="AR129" s="1" t="s">
        <v>64</v>
      </c>
    </row>
    <row r="130" spans="1:44" ht="14.25" customHeight="1">
      <c r="A130" s="1" t="s">
        <v>1196</v>
      </c>
      <c r="B130" s="1" t="s">
        <v>61</v>
      </c>
      <c r="C130" s="1" t="s">
        <v>309</v>
      </c>
      <c r="D130" s="1" t="s">
        <v>831</v>
      </c>
      <c r="E130" s="1" t="s">
        <v>41</v>
      </c>
      <c r="F130" s="1" t="s">
        <v>973</v>
      </c>
      <c r="G130" s="1" t="s">
        <v>55</v>
      </c>
      <c r="H130" s="1" t="s">
        <v>831</v>
      </c>
      <c r="I130" s="1" t="s">
        <v>974</v>
      </c>
      <c r="J130" s="1" t="s">
        <v>975</v>
      </c>
      <c r="K130" s="1" t="s">
        <v>45</v>
      </c>
      <c r="L130" s="1" t="s">
        <v>44</v>
      </c>
      <c r="M130" s="1" t="s">
        <v>44</v>
      </c>
      <c r="N130" s="1" t="s">
        <v>976</v>
      </c>
      <c r="O130" s="1" t="s">
        <v>834</v>
      </c>
      <c r="P130" s="1" t="s">
        <v>45</v>
      </c>
      <c r="Q130" s="1" t="s">
        <v>1197</v>
      </c>
      <c r="R130" s="1" t="s">
        <v>619</v>
      </c>
      <c r="S130" s="1" t="s">
        <v>978</v>
      </c>
      <c r="T130" s="1" t="s">
        <v>835</v>
      </c>
      <c r="U130" s="1" t="s">
        <v>55</v>
      </c>
      <c r="V130" s="1" t="s">
        <v>55</v>
      </c>
      <c r="W130" s="1" t="s">
        <v>55</v>
      </c>
      <c r="X130" s="1" t="s">
        <v>979</v>
      </c>
      <c r="Y130" s="1" t="s">
        <v>55</v>
      </c>
      <c r="Z130" s="1" t="s">
        <v>55</v>
      </c>
      <c r="AA130" s="1" t="s">
        <v>1198</v>
      </c>
      <c r="AB130" s="1" t="s">
        <v>49</v>
      </c>
      <c r="AC130" s="1" t="s">
        <v>318</v>
      </c>
      <c r="AD130" s="1" t="s">
        <v>49</v>
      </c>
      <c r="AE130" s="1" t="s">
        <v>981</v>
      </c>
      <c r="AF130" s="1" t="s">
        <v>55</v>
      </c>
      <c r="AG130" s="1" t="s">
        <v>319</v>
      </c>
      <c r="AH130" s="1" t="s">
        <v>320</v>
      </c>
      <c r="AI130" s="1" t="s">
        <v>321</v>
      </c>
      <c r="AJ130" s="1" t="s">
        <v>835</v>
      </c>
      <c r="AK130" s="1" t="s">
        <v>55</v>
      </c>
      <c r="AL130" s="1" t="s">
        <v>55</v>
      </c>
      <c r="AM130" s="1" t="s">
        <v>55</v>
      </c>
      <c r="AN130" s="1" t="s">
        <v>55</v>
      </c>
      <c r="AO130" s="1" t="s">
        <v>55</v>
      </c>
      <c r="AP130" s="1" t="s">
        <v>55</v>
      </c>
      <c r="AQ130" s="1" t="s">
        <v>55</v>
      </c>
      <c r="AR130" s="1" t="s">
        <v>64</v>
      </c>
    </row>
    <row r="131" spans="1:44" ht="14.25" customHeight="1">
      <c r="A131" s="1" t="s">
        <v>1199</v>
      </c>
      <c r="B131" s="1" t="s">
        <v>61</v>
      </c>
      <c r="C131" s="1" t="s">
        <v>309</v>
      </c>
      <c r="D131" s="1" t="s">
        <v>831</v>
      </c>
      <c r="E131" s="1" t="s">
        <v>41</v>
      </c>
      <c r="F131" s="1" t="s">
        <v>973</v>
      </c>
      <c r="G131" s="1" t="s">
        <v>55</v>
      </c>
      <c r="H131" s="1" t="s">
        <v>831</v>
      </c>
      <c r="I131" s="1" t="s">
        <v>974</v>
      </c>
      <c r="J131" s="1" t="s">
        <v>975</v>
      </c>
      <c r="K131" s="1" t="s">
        <v>45</v>
      </c>
      <c r="L131" s="1" t="s">
        <v>44</v>
      </c>
      <c r="M131" s="1" t="s">
        <v>44</v>
      </c>
      <c r="N131" s="1" t="s">
        <v>976</v>
      </c>
      <c r="O131" s="1" t="s">
        <v>834</v>
      </c>
      <c r="P131" s="1" t="s">
        <v>45</v>
      </c>
      <c r="Q131" s="1" t="s">
        <v>1200</v>
      </c>
      <c r="R131" s="1" t="s">
        <v>623</v>
      </c>
      <c r="S131" s="1" t="s">
        <v>978</v>
      </c>
      <c r="T131" s="1" t="s">
        <v>835</v>
      </c>
      <c r="U131" s="1" t="s">
        <v>55</v>
      </c>
      <c r="V131" s="1" t="s">
        <v>55</v>
      </c>
      <c r="W131" s="1" t="s">
        <v>55</v>
      </c>
      <c r="X131" s="1" t="s">
        <v>979</v>
      </c>
      <c r="Y131" s="1" t="s">
        <v>55</v>
      </c>
      <c r="Z131" s="1" t="s">
        <v>55</v>
      </c>
      <c r="AA131" s="1" t="s">
        <v>1201</v>
      </c>
      <c r="AB131" s="1" t="s">
        <v>49</v>
      </c>
      <c r="AC131" s="1" t="s">
        <v>318</v>
      </c>
      <c r="AD131" s="1" t="s">
        <v>49</v>
      </c>
      <c r="AE131" s="1" t="s">
        <v>981</v>
      </c>
      <c r="AF131" s="1" t="s">
        <v>55</v>
      </c>
      <c r="AG131" s="1" t="s">
        <v>319</v>
      </c>
      <c r="AH131" s="1" t="s">
        <v>320</v>
      </c>
      <c r="AI131" s="1" t="s">
        <v>321</v>
      </c>
      <c r="AJ131" s="1" t="s">
        <v>835</v>
      </c>
      <c r="AK131" s="1" t="s">
        <v>55</v>
      </c>
      <c r="AL131" s="1" t="s">
        <v>55</v>
      </c>
      <c r="AM131" s="1" t="s">
        <v>55</v>
      </c>
      <c r="AN131" s="1" t="s">
        <v>55</v>
      </c>
      <c r="AO131" s="1" t="s">
        <v>55</v>
      </c>
      <c r="AP131" s="1" t="s">
        <v>55</v>
      </c>
      <c r="AQ131" s="1" t="s">
        <v>55</v>
      </c>
      <c r="AR131" s="1" t="s">
        <v>64</v>
      </c>
    </row>
    <row r="132" spans="1:44" ht="14.25" customHeight="1">
      <c r="A132" s="1" t="s">
        <v>1202</v>
      </c>
      <c r="B132" s="1" t="s">
        <v>61</v>
      </c>
      <c r="C132" s="1" t="s">
        <v>626</v>
      </c>
      <c r="D132" s="1" t="s">
        <v>831</v>
      </c>
      <c r="E132" s="1" t="s">
        <v>41</v>
      </c>
      <c r="F132" s="1" t="s">
        <v>973</v>
      </c>
      <c r="G132" s="1" t="s">
        <v>55</v>
      </c>
      <c r="H132" s="1" t="s">
        <v>831</v>
      </c>
      <c r="I132" s="1" t="s">
        <v>974</v>
      </c>
      <c r="J132" s="1" t="s">
        <v>975</v>
      </c>
      <c r="K132" s="1" t="s">
        <v>44</v>
      </c>
      <c r="L132" s="1" t="s">
        <v>44</v>
      </c>
      <c r="M132" s="1" t="s">
        <v>45</v>
      </c>
      <c r="N132" s="1" t="s">
        <v>976</v>
      </c>
      <c r="O132" s="1" t="s">
        <v>834</v>
      </c>
      <c r="P132" s="1" t="s">
        <v>44</v>
      </c>
      <c r="Q132" s="1" t="s">
        <v>1203</v>
      </c>
      <c r="R132" s="1" t="s">
        <v>628</v>
      </c>
      <c r="S132" s="1" t="s">
        <v>1204</v>
      </c>
      <c r="T132" s="1" t="s">
        <v>835</v>
      </c>
      <c r="U132" s="1" t="s">
        <v>1205</v>
      </c>
      <c r="V132" s="1" t="s">
        <v>837</v>
      </c>
      <c r="W132" s="1" t="s">
        <v>838</v>
      </c>
      <c r="X132" s="1" t="s">
        <v>1206</v>
      </c>
      <c r="Y132" s="1" t="s">
        <v>1207</v>
      </c>
      <c r="Z132" s="1" t="s">
        <v>55</v>
      </c>
      <c r="AA132" s="1" t="s">
        <v>1208</v>
      </c>
      <c r="AB132" s="1" t="s">
        <v>49</v>
      </c>
      <c r="AC132" s="1" t="s">
        <v>57</v>
      </c>
      <c r="AD132" s="1" t="s">
        <v>49</v>
      </c>
      <c r="AE132" s="1" t="s">
        <v>1209</v>
      </c>
      <c r="AF132" s="1" t="s">
        <v>55</v>
      </c>
      <c r="AG132" s="1" t="s">
        <v>59</v>
      </c>
      <c r="AH132" s="1" t="s">
        <v>60</v>
      </c>
      <c r="AI132" s="1" t="s">
        <v>60</v>
      </c>
      <c r="AJ132" s="1" t="s">
        <v>49</v>
      </c>
      <c r="AK132" s="1" t="s">
        <v>55</v>
      </c>
      <c r="AL132" s="1" t="s">
        <v>55</v>
      </c>
      <c r="AM132" s="1" t="s">
        <v>55</v>
      </c>
      <c r="AN132" s="1" t="s">
        <v>55</v>
      </c>
      <c r="AO132" s="1" t="s">
        <v>55</v>
      </c>
      <c r="AP132" s="1" t="s">
        <v>55</v>
      </c>
      <c r="AQ132" s="1" t="s">
        <v>55</v>
      </c>
      <c r="AR132" s="1" t="s">
        <v>64</v>
      </c>
    </row>
    <row r="133" spans="1:44" ht="14.25" customHeight="1">
      <c r="A133" s="1" t="s">
        <v>1210</v>
      </c>
      <c r="B133" s="1" t="s">
        <v>61</v>
      </c>
      <c r="C133" s="1" t="s">
        <v>626</v>
      </c>
      <c r="D133" s="1" t="s">
        <v>831</v>
      </c>
      <c r="E133" s="1" t="s">
        <v>41</v>
      </c>
      <c r="F133" s="1" t="s">
        <v>973</v>
      </c>
      <c r="G133" s="1" t="s">
        <v>55</v>
      </c>
      <c r="H133" s="1" t="s">
        <v>831</v>
      </c>
      <c r="I133" s="1" t="s">
        <v>974</v>
      </c>
      <c r="J133" s="1" t="s">
        <v>975</v>
      </c>
      <c r="K133" s="1" t="s">
        <v>44</v>
      </c>
      <c r="L133" s="1" t="s">
        <v>44</v>
      </c>
      <c r="M133" s="1" t="s">
        <v>45</v>
      </c>
      <c r="N133" s="1" t="s">
        <v>976</v>
      </c>
      <c r="O133" s="1" t="s">
        <v>834</v>
      </c>
      <c r="P133" s="1" t="s">
        <v>44</v>
      </c>
      <c r="Q133" s="1" t="s">
        <v>1211</v>
      </c>
      <c r="R133" s="1" t="s">
        <v>628</v>
      </c>
      <c r="S133" s="1" t="s">
        <v>978</v>
      </c>
      <c r="T133" s="1" t="s">
        <v>835</v>
      </c>
      <c r="U133" s="1" t="s">
        <v>1205</v>
      </c>
      <c r="V133" s="1" t="s">
        <v>837</v>
      </c>
      <c r="W133" s="1" t="s">
        <v>838</v>
      </c>
      <c r="X133" s="1" t="s">
        <v>1212</v>
      </c>
      <c r="Y133" s="1" t="s">
        <v>1207</v>
      </c>
      <c r="Z133" s="1" t="s">
        <v>55</v>
      </c>
      <c r="AA133" s="1" t="s">
        <v>1213</v>
      </c>
      <c r="AB133" s="1" t="s">
        <v>49</v>
      </c>
      <c r="AC133" s="1" t="s">
        <v>57</v>
      </c>
      <c r="AD133" s="1" t="s">
        <v>49</v>
      </c>
      <c r="AE133" s="1" t="s">
        <v>1209</v>
      </c>
      <c r="AF133" s="1" t="s">
        <v>55</v>
      </c>
      <c r="AG133" s="1" t="s">
        <v>59</v>
      </c>
      <c r="AH133" s="1" t="s">
        <v>60</v>
      </c>
      <c r="AI133" s="1" t="s">
        <v>60</v>
      </c>
      <c r="AJ133" s="1" t="s">
        <v>49</v>
      </c>
      <c r="AK133" s="1" t="s">
        <v>55</v>
      </c>
      <c r="AL133" s="1" t="s">
        <v>55</v>
      </c>
      <c r="AM133" s="1" t="s">
        <v>55</v>
      </c>
      <c r="AN133" s="1" t="s">
        <v>55</v>
      </c>
      <c r="AO133" s="1" t="s">
        <v>55</v>
      </c>
      <c r="AP133" s="1" t="s">
        <v>55</v>
      </c>
      <c r="AQ133" s="1" t="s">
        <v>55</v>
      </c>
      <c r="AR133" s="1" t="s">
        <v>64</v>
      </c>
    </row>
    <row r="134" spans="1:44" ht="14.25" customHeight="1">
      <c r="A134" s="1" t="s">
        <v>1214</v>
      </c>
      <c r="B134" s="1" t="s">
        <v>61</v>
      </c>
      <c r="C134" s="1" t="s">
        <v>626</v>
      </c>
      <c r="D134" s="1" t="s">
        <v>831</v>
      </c>
      <c r="E134" s="1" t="s">
        <v>41</v>
      </c>
      <c r="F134" s="1" t="s">
        <v>973</v>
      </c>
      <c r="G134" s="1" t="s">
        <v>55</v>
      </c>
      <c r="H134" s="1" t="s">
        <v>831</v>
      </c>
      <c r="I134" s="1" t="s">
        <v>974</v>
      </c>
      <c r="J134" s="1" t="s">
        <v>975</v>
      </c>
      <c r="K134" s="1" t="s">
        <v>44</v>
      </c>
      <c r="L134" s="1" t="s">
        <v>44</v>
      </c>
      <c r="M134" s="1" t="s">
        <v>45</v>
      </c>
      <c r="N134" s="1" t="s">
        <v>976</v>
      </c>
      <c r="O134" s="1" t="s">
        <v>834</v>
      </c>
      <c r="P134" s="1" t="s">
        <v>44</v>
      </c>
      <c r="Q134" s="1" t="s">
        <v>1215</v>
      </c>
      <c r="R134" s="1" t="s">
        <v>628</v>
      </c>
      <c r="S134" s="1" t="s">
        <v>1216</v>
      </c>
      <c r="T134" s="1" t="s">
        <v>835</v>
      </c>
      <c r="U134" s="1" t="s">
        <v>1205</v>
      </c>
      <c r="V134" s="1" t="s">
        <v>837</v>
      </c>
      <c r="W134" s="1" t="s">
        <v>838</v>
      </c>
      <c r="X134" s="1" t="s">
        <v>1217</v>
      </c>
      <c r="Y134" s="1" t="s">
        <v>1207</v>
      </c>
      <c r="Z134" s="1" t="s">
        <v>55</v>
      </c>
      <c r="AA134" s="1" t="s">
        <v>1218</v>
      </c>
      <c r="AB134" s="1" t="s">
        <v>49</v>
      </c>
      <c r="AC134" s="1" t="s">
        <v>57</v>
      </c>
      <c r="AD134" s="1" t="s">
        <v>49</v>
      </c>
      <c r="AE134" s="1" t="s">
        <v>1209</v>
      </c>
      <c r="AF134" s="1" t="s">
        <v>55</v>
      </c>
      <c r="AG134" s="1" t="s">
        <v>59</v>
      </c>
      <c r="AH134" s="1" t="s">
        <v>60</v>
      </c>
      <c r="AI134" s="1" t="s">
        <v>60</v>
      </c>
      <c r="AJ134" s="1" t="s">
        <v>49</v>
      </c>
      <c r="AK134" s="1" t="s">
        <v>55</v>
      </c>
      <c r="AL134" s="1" t="s">
        <v>55</v>
      </c>
      <c r="AM134" s="1" t="s">
        <v>55</v>
      </c>
      <c r="AN134" s="1" t="s">
        <v>55</v>
      </c>
      <c r="AO134" s="1" t="s">
        <v>55</v>
      </c>
      <c r="AP134" s="1" t="s">
        <v>55</v>
      </c>
      <c r="AQ134" s="1" t="s">
        <v>55</v>
      </c>
      <c r="AR134" s="1" t="s">
        <v>64</v>
      </c>
    </row>
    <row r="135" spans="1:44" ht="14.25" customHeight="1">
      <c r="A135" s="1" t="s">
        <v>1219</v>
      </c>
      <c r="B135" s="1" t="s">
        <v>61</v>
      </c>
      <c r="C135" s="1" t="s">
        <v>626</v>
      </c>
      <c r="D135" s="1" t="s">
        <v>831</v>
      </c>
      <c r="E135" s="1" t="s">
        <v>41</v>
      </c>
      <c r="F135" s="1" t="s">
        <v>973</v>
      </c>
      <c r="G135" s="1" t="s">
        <v>55</v>
      </c>
      <c r="H135" s="1" t="s">
        <v>831</v>
      </c>
      <c r="I135" s="1" t="s">
        <v>974</v>
      </c>
      <c r="J135" s="1" t="s">
        <v>975</v>
      </c>
      <c r="K135" s="1" t="s">
        <v>44</v>
      </c>
      <c r="L135" s="1" t="s">
        <v>44</v>
      </c>
      <c r="M135" s="1" t="s">
        <v>45</v>
      </c>
      <c r="N135" s="1" t="s">
        <v>976</v>
      </c>
      <c r="O135" s="1" t="s">
        <v>834</v>
      </c>
      <c r="P135" s="1" t="s">
        <v>45</v>
      </c>
      <c r="Q135" s="1" t="s">
        <v>1220</v>
      </c>
      <c r="R135" s="1" t="s">
        <v>133</v>
      </c>
      <c r="S135" s="1" t="s">
        <v>1204</v>
      </c>
      <c r="T135" s="1" t="s">
        <v>835</v>
      </c>
      <c r="U135" s="1" t="s">
        <v>1205</v>
      </c>
      <c r="V135" s="1" t="s">
        <v>837</v>
      </c>
      <c r="W135" s="1" t="s">
        <v>838</v>
      </c>
      <c r="X135" s="1" t="s">
        <v>1206</v>
      </c>
      <c r="Y135" s="1" t="s">
        <v>1207</v>
      </c>
      <c r="Z135" s="1" t="s">
        <v>55</v>
      </c>
      <c r="AA135" s="1" t="s">
        <v>1221</v>
      </c>
      <c r="AB135" s="1" t="s">
        <v>49</v>
      </c>
      <c r="AC135" s="1" t="s">
        <v>57</v>
      </c>
      <c r="AD135" s="1" t="s">
        <v>49</v>
      </c>
      <c r="AE135" s="1" t="s">
        <v>55</v>
      </c>
      <c r="AF135" s="1" t="s">
        <v>55</v>
      </c>
      <c r="AG135" s="1" t="s">
        <v>59</v>
      </c>
      <c r="AH135" s="1" t="s">
        <v>60</v>
      </c>
      <c r="AI135" s="1" t="s">
        <v>60</v>
      </c>
      <c r="AJ135" s="1" t="s">
        <v>49</v>
      </c>
      <c r="AK135" s="1" t="s">
        <v>55</v>
      </c>
      <c r="AL135" s="1" t="s">
        <v>55</v>
      </c>
      <c r="AM135" s="1" t="s">
        <v>55</v>
      </c>
      <c r="AN135" s="1" t="s">
        <v>55</v>
      </c>
      <c r="AO135" s="1" t="s">
        <v>55</v>
      </c>
      <c r="AP135" s="1" t="s">
        <v>55</v>
      </c>
      <c r="AQ135" s="1" t="s">
        <v>55</v>
      </c>
      <c r="AR135" s="1" t="s">
        <v>64</v>
      </c>
    </row>
    <row r="136" spans="1:44" ht="14.25" customHeight="1">
      <c r="A136" s="1" t="s">
        <v>1222</v>
      </c>
      <c r="B136" s="1" t="s">
        <v>61</v>
      </c>
      <c r="C136" s="1" t="s">
        <v>626</v>
      </c>
      <c r="D136" s="1" t="s">
        <v>831</v>
      </c>
      <c r="E136" s="1" t="s">
        <v>41</v>
      </c>
      <c r="F136" s="1" t="s">
        <v>973</v>
      </c>
      <c r="G136" s="1" t="s">
        <v>55</v>
      </c>
      <c r="H136" s="1" t="s">
        <v>831</v>
      </c>
      <c r="I136" s="1" t="s">
        <v>974</v>
      </c>
      <c r="J136" s="1" t="s">
        <v>975</v>
      </c>
      <c r="K136" s="1" t="s">
        <v>44</v>
      </c>
      <c r="L136" s="1" t="s">
        <v>44</v>
      </c>
      <c r="M136" s="1" t="s">
        <v>45</v>
      </c>
      <c r="N136" s="1" t="s">
        <v>976</v>
      </c>
      <c r="O136" s="1" t="s">
        <v>834</v>
      </c>
      <c r="P136" s="1" t="s">
        <v>44</v>
      </c>
      <c r="Q136" s="1" t="s">
        <v>1223</v>
      </c>
      <c r="R136" s="1" t="s">
        <v>133</v>
      </c>
      <c r="S136" s="1" t="s">
        <v>978</v>
      </c>
      <c r="T136" s="1" t="s">
        <v>835</v>
      </c>
      <c r="U136" s="1" t="s">
        <v>1205</v>
      </c>
      <c r="V136" s="1" t="s">
        <v>837</v>
      </c>
      <c r="W136" s="1" t="s">
        <v>838</v>
      </c>
      <c r="X136" s="1" t="s">
        <v>1212</v>
      </c>
      <c r="Y136" s="1" t="s">
        <v>1207</v>
      </c>
      <c r="Z136" s="1" t="s">
        <v>55</v>
      </c>
      <c r="AA136" s="1" t="s">
        <v>1224</v>
      </c>
      <c r="AB136" s="1" t="s">
        <v>49</v>
      </c>
      <c r="AC136" s="1" t="s">
        <v>57</v>
      </c>
      <c r="AD136" s="1" t="s">
        <v>49</v>
      </c>
      <c r="AE136" s="1" t="s">
        <v>55</v>
      </c>
      <c r="AF136" s="1" t="s">
        <v>55</v>
      </c>
      <c r="AG136" s="1" t="s">
        <v>59</v>
      </c>
      <c r="AH136" s="1" t="s">
        <v>60</v>
      </c>
      <c r="AI136" s="1" t="s">
        <v>60</v>
      </c>
      <c r="AJ136" s="1" t="s">
        <v>49</v>
      </c>
      <c r="AK136" s="1" t="s">
        <v>55</v>
      </c>
      <c r="AL136" s="1" t="s">
        <v>55</v>
      </c>
      <c r="AM136" s="1" t="s">
        <v>55</v>
      </c>
      <c r="AN136" s="1" t="s">
        <v>55</v>
      </c>
      <c r="AO136" s="1" t="s">
        <v>55</v>
      </c>
      <c r="AP136" s="1" t="s">
        <v>55</v>
      </c>
      <c r="AQ136" s="1" t="s">
        <v>55</v>
      </c>
      <c r="AR136" s="1" t="s">
        <v>64</v>
      </c>
    </row>
    <row r="137" spans="1:44" ht="14.25" customHeight="1">
      <c r="A137" s="1" t="s">
        <v>1225</v>
      </c>
      <c r="B137" s="1" t="s">
        <v>61</v>
      </c>
      <c r="C137" s="1" t="s">
        <v>626</v>
      </c>
      <c r="D137" s="1" t="s">
        <v>831</v>
      </c>
      <c r="E137" s="1" t="s">
        <v>41</v>
      </c>
      <c r="F137" s="1" t="s">
        <v>973</v>
      </c>
      <c r="G137" s="1" t="s">
        <v>55</v>
      </c>
      <c r="H137" s="1" t="s">
        <v>831</v>
      </c>
      <c r="I137" s="1" t="s">
        <v>974</v>
      </c>
      <c r="J137" s="1" t="s">
        <v>975</v>
      </c>
      <c r="K137" s="1" t="s">
        <v>44</v>
      </c>
      <c r="L137" s="1" t="s">
        <v>44</v>
      </c>
      <c r="M137" s="1" t="s">
        <v>45</v>
      </c>
      <c r="N137" s="1" t="s">
        <v>976</v>
      </c>
      <c r="O137" s="1" t="s">
        <v>834</v>
      </c>
      <c r="P137" s="1" t="s">
        <v>44</v>
      </c>
      <c r="Q137" s="1" t="s">
        <v>1226</v>
      </c>
      <c r="R137" s="1" t="s">
        <v>133</v>
      </c>
      <c r="S137" s="1" t="s">
        <v>1216</v>
      </c>
      <c r="T137" s="1" t="s">
        <v>835</v>
      </c>
      <c r="U137" s="1" t="s">
        <v>1205</v>
      </c>
      <c r="V137" s="1" t="s">
        <v>837</v>
      </c>
      <c r="W137" s="1" t="s">
        <v>838</v>
      </c>
      <c r="X137" s="1" t="s">
        <v>1217</v>
      </c>
      <c r="Y137" s="1" t="s">
        <v>1207</v>
      </c>
      <c r="Z137" s="1" t="s">
        <v>55</v>
      </c>
      <c r="AA137" s="1" t="s">
        <v>1227</v>
      </c>
      <c r="AB137" s="1" t="s">
        <v>49</v>
      </c>
      <c r="AC137" s="1" t="s">
        <v>57</v>
      </c>
      <c r="AD137" s="1" t="s">
        <v>49</v>
      </c>
      <c r="AE137" s="1" t="s">
        <v>1209</v>
      </c>
      <c r="AF137" s="1" t="s">
        <v>55</v>
      </c>
      <c r="AG137" s="1" t="s">
        <v>59</v>
      </c>
      <c r="AH137" s="1" t="s">
        <v>60</v>
      </c>
      <c r="AI137" s="1" t="s">
        <v>60</v>
      </c>
      <c r="AJ137" s="1" t="s">
        <v>49</v>
      </c>
      <c r="AK137" s="1" t="s">
        <v>55</v>
      </c>
      <c r="AL137" s="1" t="s">
        <v>55</v>
      </c>
      <c r="AM137" s="1" t="s">
        <v>55</v>
      </c>
      <c r="AN137" s="1" t="s">
        <v>55</v>
      </c>
      <c r="AO137" s="1" t="s">
        <v>55</v>
      </c>
      <c r="AP137" s="1" t="s">
        <v>55</v>
      </c>
      <c r="AQ137" s="1" t="s">
        <v>55</v>
      </c>
      <c r="AR137" s="1" t="s">
        <v>64</v>
      </c>
    </row>
    <row r="138" spans="1:44" ht="14.25" customHeight="1">
      <c r="A138" s="1" t="s">
        <v>1228</v>
      </c>
      <c r="B138" s="1" t="s">
        <v>61</v>
      </c>
      <c r="C138" s="1" t="s">
        <v>626</v>
      </c>
      <c r="D138" s="1" t="s">
        <v>831</v>
      </c>
      <c r="E138" s="1" t="s">
        <v>41</v>
      </c>
      <c r="F138" s="1" t="s">
        <v>973</v>
      </c>
      <c r="G138" s="1" t="s">
        <v>55</v>
      </c>
      <c r="H138" s="1" t="s">
        <v>831</v>
      </c>
      <c r="I138" s="1" t="s">
        <v>974</v>
      </c>
      <c r="J138" s="1" t="s">
        <v>975</v>
      </c>
      <c r="K138" s="1" t="s">
        <v>44</v>
      </c>
      <c r="L138" s="1" t="s">
        <v>44</v>
      </c>
      <c r="M138" s="1" t="s">
        <v>45</v>
      </c>
      <c r="N138" s="1" t="s">
        <v>976</v>
      </c>
      <c r="O138" s="1" t="s">
        <v>834</v>
      </c>
      <c r="P138" s="1" t="s">
        <v>44</v>
      </c>
      <c r="Q138" s="1" t="s">
        <v>1229</v>
      </c>
      <c r="R138" s="1" t="s">
        <v>182</v>
      </c>
      <c r="S138" s="1" t="s">
        <v>1204</v>
      </c>
      <c r="T138" s="1" t="s">
        <v>835</v>
      </c>
      <c r="U138" s="1" t="s">
        <v>1205</v>
      </c>
      <c r="V138" s="1" t="s">
        <v>837</v>
      </c>
      <c r="W138" s="1" t="s">
        <v>838</v>
      </c>
      <c r="X138" s="1" t="s">
        <v>1206</v>
      </c>
      <c r="Y138" s="1" t="s">
        <v>1207</v>
      </c>
      <c r="Z138" s="1" t="s">
        <v>55</v>
      </c>
      <c r="AA138" s="1" t="s">
        <v>1230</v>
      </c>
      <c r="AB138" s="1" t="s">
        <v>49</v>
      </c>
      <c r="AC138" s="1" t="s">
        <v>57</v>
      </c>
      <c r="AD138" s="1" t="s">
        <v>49</v>
      </c>
      <c r="AE138" s="1" t="s">
        <v>1209</v>
      </c>
      <c r="AF138" s="1" t="s">
        <v>55</v>
      </c>
      <c r="AG138" s="1" t="s">
        <v>59</v>
      </c>
      <c r="AH138" s="1" t="s">
        <v>60</v>
      </c>
      <c r="AI138" s="1" t="s">
        <v>60</v>
      </c>
      <c r="AJ138" s="1" t="s">
        <v>49</v>
      </c>
      <c r="AK138" s="1" t="s">
        <v>55</v>
      </c>
      <c r="AL138" s="1" t="s">
        <v>55</v>
      </c>
      <c r="AM138" s="1" t="s">
        <v>55</v>
      </c>
      <c r="AN138" s="1" t="s">
        <v>55</v>
      </c>
      <c r="AO138" s="1" t="s">
        <v>55</v>
      </c>
      <c r="AP138" s="1" t="s">
        <v>55</v>
      </c>
      <c r="AQ138" s="1" t="s">
        <v>55</v>
      </c>
      <c r="AR138" s="1" t="s">
        <v>64</v>
      </c>
    </row>
    <row r="139" spans="1:44" ht="14.25" customHeight="1">
      <c r="A139" s="1" t="s">
        <v>1231</v>
      </c>
      <c r="B139" s="1" t="s">
        <v>61</v>
      </c>
      <c r="C139" s="1" t="s">
        <v>626</v>
      </c>
      <c r="D139" s="1" t="s">
        <v>831</v>
      </c>
      <c r="E139" s="1" t="s">
        <v>41</v>
      </c>
      <c r="F139" s="1" t="s">
        <v>973</v>
      </c>
      <c r="G139" s="1" t="s">
        <v>55</v>
      </c>
      <c r="H139" s="1" t="s">
        <v>831</v>
      </c>
      <c r="I139" s="1" t="s">
        <v>974</v>
      </c>
      <c r="J139" s="1" t="s">
        <v>975</v>
      </c>
      <c r="K139" s="1" t="s">
        <v>44</v>
      </c>
      <c r="L139" s="1" t="s">
        <v>44</v>
      </c>
      <c r="M139" s="1" t="s">
        <v>45</v>
      </c>
      <c r="N139" s="1" t="s">
        <v>976</v>
      </c>
      <c r="O139" s="1" t="s">
        <v>834</v>
      </c>
      <c r="P139" s="1" t="s">
        <v>44</v>
      </c>
      <c r="Q139" s="1" t="s">
        <v>1232</v>
      </c>
      <c r="R139" s="1" t="s">
        <v>182</v>
      </c>
      <c r="S139" s="1" t="s">
        <v>978</v>
      </c>
      <c r="T139" s="1" t="s">
        <v>835</v>
      </c>
      <c r="U139" s="1" t="s">
        <v>1205</v>
      </c>
      <c r="V139" s="1" t="s">
        <v>837</v>
      </c>
      <c r="W139" s="1" t="s">
        <v>838</v>
      </c>
      <c r="X139" s="1" t="s">
        <v>1212</v>
      </c>
      <c r="Y139" s="1" t="s">
        <v>1207</v>
      </c>
      <c r="Z139" s="1" t="s">
        <v>55</v>
      </c>
      <c r="AA139" s="1" t="s">
        <v>1233</v>
      </c>
      <c r="AB139" s="1" t="s">
        <v>49</v>
      </c>
      <c r="AC139" s="1" t="s">
        <v>57</v>
      </c>
      <c r="AD139" s="1" t="s">
        <v>49</v>
      </c>
      <c r="AE139" s="1" t="s">
        <v>1209</v>
      </c>
      <c r="AF139" s="1" t="s">
        <v>55</v>
      </c>
      <c r="AG139" s="1" t="s">
        <v>59</v>
      </c>
      <c r="AH139" s="1" t="s">
        <v>60</v>
      </c>
      <c r="AI139" s="1" t="s">
        <v>60</v>
      </c>
      <c r="AJ139" s="1" t="s">
        <v>49</v>
      </c>
      <c r="AK139" s="1" t="s">
        <v>55</v>
      </c>
      <c r="AL139" s="1" t="s">
        <v>55</v>
      </c>
      <c r="AM139" s="1" t="s">
        <v>55</v>
      </c>
      <c r="AN139" s="1" t="s">
        <v>55</v>
      </c>
      <c r="AO139" s="1" t="s">
        <v>55</v>
      </c>
      <c r="AP139" s="1" t="s">
        <v>55</v>
      </c>
      <c r="AQ139" s="1" t="s">
        <v>55</v>
      </c>
      <c r="AR139" s="1" t="s">
        <v>64</v>
      </c>
    </row>
    <row r="140" spans="1:44" ht="14.25" customHeight="1">
      <c r="A140" s="1" t="s">
        <v>1234</v>
      </c>
      <c r="B140" s="1" t="s">
        <v>61</v>
      </c>
      <c r="C140" s="1" t="s">
        <v>626</v>
      </c>
      <c r="D140" s="1" t="s">
        <v>831</v>
      </c>
      <c r="E140" s="1" t="s">
        <v>41</v>
      </c>
      <c r="F140" s="1" t="s">
        <v>973</v>
      </c>
      <c r="G140" s="1" t="s">
        <v>55</v>
      </c>
      <c r="H140" s="1" t="s">
        <v>831</v>
      </c>
      <c r="I140" s="1" t="s">
        <v>974</v>
      </c>
      <c r="J140" s="1" t="s">
        <v>975</v>
      </c>
      <c r="K140" s="1" t="s">
        <v>44</v>
      </c>
      <c r="L140" s="1" t="s">
        <v>44</v>
      </c>
      <c r="M140" s="1" t="s">
        <v>45</v>
      </c>
      <c r="N140" s="1" t="s">
        <v>976</v>
      </c>
      <c r="O140" s="1" t="s">
        <v>834</v>
      </c>
      <c r="P140" s="1" t="s">
        <v>44</v>
      </c>
      <c r="Q140" s="1" t="s">
        <v>1235</v>
      </c>
      <c r="R140" s="1" t="s">
        <v>182</v>
      </c>
      <c r="S140" s="1" t="s">
        <v>1216</v>
      </c>
      <c r="T140" s="1" t="s">
        <v>835</v>
      </c>
      <c r="U140" s="1" t="s">
        <v>1205</v>
      </c>
      <c r="V140" s="1" t="s">
        <v>837</v>
      </c>
      <c r="W140" s="1" t="s">
        <v>838</v>
      </c>
      <c r="X140" s="1" t="s">
        <v>1217</v>
      </c>
      <c r="Y140" s="1" t="s">
        <v>1207</v>
      </c>
      <c r="Z140" s="1" t="s">
        <v>55</v>
      </c>
      <c r="AA140" s="1" t="s">
        <v>1236</v>
      </c>
      <c r="AB140" s="1" t="s">
        <v>49</v>
      </c>
      <c r="AC140" s="1" t="s">
        <v>57</v>
      </c>
      <c r="AD140" s="1" t="s">
        <v>49</v>
      </c>
      <c r="AE140" s="1" t="s">
        <v>1209</v>
      </c>
      <c r="AF140" s="1" t="s">
        <v>55</v>
      </c>
      <c r="AG140" s="1" t="s">
        <v>59</v>
      </c>
      <c r="AH140" s="1" t="s">
        <v>60</v>
      </c>
      <c r="AI140" s="1" t="s">
        <v>60</v>
      </c>
      <c r="AJ140" s="1" t="s">
        <v>49</v>
      </c>
      <c r="AK140" s="1" t="s">
        <v>55</v>
      </c>
      <c r="AL140" s="1" t="s">
        <v>55</v>
      </c>
      <c r="AM140" s="1" t="s">
        <v>55</v>
      </c>
      <c r="AN140" s="1" t="s">
        <v>55</v>
      </c>
      <c r="AO140" s="1" t="s">
        <v>55</v>
      </c>
      <c r="AP140" s="1" t="s">
        <v>55</v>
      </c>
      <c r="AQ140" s="1" t="s">
        <v>55</v>
      </c>
      <c r="AR140" s="1" t="s">
        <v>64</v>
      </c>
    </row>
    <row r="141" spans="1:44" ht="14.25" customHeight="1">
      <c r="A141" s="1" t="s">
        <v>1237</v>
      </c>
      <c r="B141" s="1" t="s">
        <v>61</v>
      </c>
      <c r="C141" s="1" t="s">
        <v>626</v>
      </c>
      <c r="D141" s="1" t="s">
        <v>831</v>
      </c>
      <c r="E141" s="1" t="s">
        <v>41</v>
      </c>
      <c r="F141" s="1" t="s">
        <v>973</v>
      </c>
      <c r="G141" s="1" t="s">
        <v>55</v>
      </c>
      <c r="H141" s="1" t="s">
        <v>831</v>
      </c>
      <c r="I141" s="1" t="s">
        <v>974</v>
      </c>
      <c r="J141" s="1" t="s">
        <v>975</v>
      </c>
      <c r="K141" s="1" t="s">
        <v>44</v>
      </c>
      <c r="L141" s="1" t="s">
        <v>44</v>
      </c>
      <c r="M141" s="1" t="s">
        <v>45</v>
      </c>
      <c r="N141" s="1" t="s">
        <v>976</v>
      </c>
      <c r="O141" s="1" t="s">
        <v>834</v>
      </c>
      <c r="P141" s="1" t="s">
        <v>44</v>
      </c>
      <c r="Q141" s="1" t="s">
        <v>1238</v>
      </c>
      <c r="R141" s="1" t="s">
        <v>198</v>
      </c>
      <c r="S141" s="1" t="s">
        <v>1204</v>
      </c>
      <c r="T141" s="1" t="s">
        <v>835</v>
      </c>
      <c r="U141" s="1" t="s">
        <v>1205</v>
      </c>
      <c r="V141" s="1" t="s">
        <v>837</v>
      </c>
      <c r="W141" s="1" t="s">
        <v>838</v>
      </c>
      <c r="X141" s="1" t="s">
        <v>1206</v>
      </c>
      <c r="Y141" s="1" t="s">
        <v>1207</v>
      </c>
      <c r="Z141" s="1" t="s">
        <v>55</v>
      </c>
      <c r="AA141" s="1" t="s">
        <v>1239</v>
      </c>
      <c r="AB141" s="1" t="s">
        <v>49</v>
      </c>
      <c r="AC141" s="1" t="s">
        <v>57</v>
      </c>
      <c r="AD141" s="1" t="s">
        <v>49</v>
      </c>
      <c r="AE141" s="1" t="s">
        <v>1209</v>
      </c>
      <c r="AF141" s="1" t="s">
        <v>55</v>
      </c>
      <c r="AG141" s="1" t="s">
        <v>59</v>
      </c>
      <c r="AH141" s="1" t="s">
        <v>60</v>
      </c>
      <c r="AI141" s="1" t="s">
        <v>60</v>
      </c>
      <c r="AJ141" s="1" t="s">
        <v>49</v>
      </c>
      <c r="AK141" s="1" t="s">
        <v>55</v>
      </c>
      <c r="AL141" s="1" t="s">
        <v>55</v>
      </c>
      <c r="AM141" s="1" t="s">
        <v>55</v>
      </c>
      <c r="AN141" s="1" t="s">
        <v>55</v>
      </c>
      <c r="AO141" s="1" t="s">
        <v>55</v>
      </c>
      <c r="AP141" s="1" t="s">
        <v>55</v>
      </c>
      <c r="AQ141" s="1" t="s">
        <v>55</v>
      </c>
      <c r="AR141" s="1" t="s">
        <v>64</v>
      </c>
    </row>
    <row r="142" spans="1:44" ht="14.25" customHeight="1">
      <c r="A142" s="1" t="s">
        <v>1240</v>
      </c>
      <c r="B142" s="1" t="s">
        <v>61</v>
      </c>
      <c r="C142" s="1" t="s">
        <v>626</v>
      </c>
      <c r="D142" s="1" t="s">
        <v>831</v>
      </c>
      <c r="E142" s="1" t="s">
        <v>41</v>
      </c>
      <c r="F142" s="1" t="s">
        <v>973</v>
      </c>
      <c r="G142" s="1" t="s">
        <v>55</v>
      </c>
      <c r="H142" s="1" t="s">
        <v>831</v>
      </c>
      <c r="I142" s="1" t="s">
        <v>974</v>
      </c>
      <c r="J142" s="1" t="s">
        <v>975</v>
      </c>
      <c r="K142" s="1" t="s">
        <v>44</v>
      </c>
      <c r="L142" s="1" t="s">
        <v>44</v>
      </c>
      <c r="M142" s="1" t="s">
        <v>45</v>
      </c>
      <c r="N142" s="1" t="s">
        <v>976</v>
      </c>
      <c r="O142" s="1" t="s">
        <v>834</v>
      </c>
      <c r="P142" s="1" t="s">
        <v>44</v>
      </c>
      <c r="Q142" s="1" t="s">
        <v>1241</v>
      </c>
      <c r="R142" s="1" t="s">
        <v>198</v>
      </c>
      <c r="S142" s="1" t="s">
        <v>978</v>
      </c>
      <c r="T142" s="1" t="s">
        <v>835</v>
      </c>
      <c r="U142" s="1" t="s">
        <v>1205</v>
      </c>
      <c r="V142" s="1" t="s">
        <v>837</v>
      </c>
      <c r="W142" s="1" t="s">
        <v>838</v>
      </c>
      <c r="X142" s="1" t="s">
        <v>1212</v>
      </c>
      <c r="Y142" s="1" t="s">
        <v>1207</v>
      </c>
      <c r="Z142" s="1" t="s">
        <v>55</v>
      </c>
      <c r="AA142" s="1" t="s">
        <v>1242</v>
      </c>
      <c r="AB142" s="1" t="s">
        <v>49</v>
      </c>
      <c r="AC142" s="1" t="s">
        <v>57</v>
      </c>
      <c r="AD142" s="1" t="s">
        <v>49</v>
      </c>
      <c r="AE142" s="1" t="s">
        <v>1209</v>
      </c>
      <c r="AF142" s="1" t="s">
        <v>55</v>
      </c>
      <c r="AG142" s="1" t="s">
        <v>59</v>
      </c>
      <c r="AH142" s="1" t="s">
        <v>60</v>
      </c>
      <c r="AI142" s="1" t="s">
        <v>60</v>
      </c>
      <c r="AJ142" s="1" t="s">
        <v>49</v>
      </c>
      <c r="AK142" s="1" t="s">
        <v>55</v>
      </c>
      <c r="AL142" s="1" t="s">
        <v>55</v>
      </c>
      <c r="AM142" s="1" t="s">
        <v>55</v>
      </c>
      <c r="AN142" s="1" t="s">
        <v>55</v>
      </c>
      <c r="AO142" s="1" t="s">
        <v>55</v>
      </c>
      <c r="AP142" s="1" t="s">
        <v>55</v>
      </c>
      <c r="AQ142" s="1" t="s">
        <v>55</v>
      </c>
      <c r="AR142" s="1" t="s">
        <v>64</v>
      </c>
    </row>
    <row r="143" spans="1:44" ht="14.25" customHeight="1">
      <c r="A143" s="1" t="s">
        <v>1243</v>
      </c>
      <c r="B143" s="1" t="s">
        <v>61</v>
      </c>
      <c r="C143" s="1" t="s">
        <v>626</v>
      </c>
      <c r="D143" s="1" t="s">
        <v>831</v>
      </c>
      <c r="E143" s="1" t="s">
        <v>41</v>
      </c>
      <c r="F143" s="1" t="s">
        <v>973</v>
      </c>
      <c r="G143" s="1" t="s">
        <v>55</v>
      </c>
      <c r="H143" s="1" t="s">
        <v>831</v>
      </c>
      <c r="I143" s="1" t="s">
        <v>974</v>
      </c>
      <c r="J143" s="1" t="s">
        <v>975</v>
      </c>
      <c r="K143" s="1" t="s">
        <v>44</v>
      </c>
      <c r="L143" s="1" t="s">
        <v>44</v>
      </c>
      <c r="M143" s="1" t="s">
        <v>45</v>
      </c>
      <c r="N143" s="1" t="s">
        <v>976</v>
      </c>
      <c r="O143" s="1" t="s">
        <v>834</v>
      </c>
      <c r="P143" s="1" t="s">
        <v>44</v>
      </c>
      <c r="Q143" s="1" t="s">
        <v>1244</v>
      </c>
      <c r="R143" s="1" t="s">
        <v>198</v>
      </c>
      <c r="S143" s="1" t="s">
        <v>1216</v>
      </c>
      <c r="T143" s="1" t="s">
        <v>835</v>
      </c>
      <c r="U143" s="1" t="s">
        <v>1205</v>
      </c>
      <c r="V143" s="1" t="s">
        <v>837</v>
      </c>
      <c r="W143" s="1" t="s">
        <v>838</v>
      </c>
      <c r="X143" s="1" t="s">
        <v>1217</v>
      </c>
      <c r="Y143" s="1" t="s">
        <v>1207</v>
      </c>
      <c r="Z143" s="1" t="s">
        <v>55</v>
      </c>
      <c r="AA143" s="1" t="s">
        <v>1245</v>
      </c>
      <c r="AB143" s="1" t="s">
        <v>49</v>
      </c>
      <c r="AC143" s="1" t="s">
        <v>57</v>
      </c>
      <c r="AD143" s="1" t="s">
        <v>49</v>
      </c>
      <c r="AE143" s="1" t="s">
        <v>1209</v>
      </c>
      <c r="AF143" s="1" t="s">
        <v>55</v>
      </c>
      <c r="AG143" s="1" t="s">
        <v>59</v>
      </c>
      <c r="AH143" s="1" t="s">
        <v>60</v>
      </c>
      <c r="AI143" s="1" t="s">
        <v>60</v>
      </c>
      <c r="AJ143" s="1" t="s">
        <v>49</v>
      </c>
      <c r="AK143" s="1" t="s">
        <v>55</v>
      </c>
      <c r="AL143" s="1" t="s">
        <v>55</v>
      </c>
      <c r="AM143" s="1" t="s">
        <v>55</v>
      </c>
      <c r="AN143" s="1" t="s">
        <v>55</v>
      </c>
      <c r="AO143" s="1" t="s">
        <v>55</v>
      </c>
      <c r="AP143" s="1" t="s">
        <v>55</v>
      </c>
      <c r="AQ143" s="1" t="s">
        <v>55</v>
      </c>
      <c r="AR143" s="1" t="s">
        <v>64</v>
      </c>
    </row>
    <row r="144" spans="1:44" ht="14.25" customHeight="1">
      <c r="A144" s="1" t="s">
        <v>1246</v>
      </c>
      <c r="B144" s="1" t="s">
        <v>61</v>
      </c>
      <c r="C144" s="1" t="s">
        <v>1247</v>
      </c>
      <c r="D144" s="1" t="s">
        <v>831</v>
      </c>
      <c r="E144" s="1" t="s">
        <v>41</v>
      </c>
      <c r="F144" s="1" t="s">
        <v>1248</v>
      </c>
      <c r="G144" s="1" t="s">
        <v>55</v>
      </c>
      <c r="H144" s="1" t="s">
        <v>831</v>
      </c>
      <c r="I144" s="1" t="s">
        <v>974</v>
      </c>
      <c r="J144" s="1" t="s">
        <v>975</v>
      </c>
      <c r="K144" s="1" t="s">
        <v>44</v>
      </c>
      <c r="L144" s="1" t="s">
        <v>44</v>
      </c>
      <c r="M144" s="1" t="s">
        <v>45</v>
      </c>
      <c r="N144" s="1" t="s">
        <v>1249</v>
      </c>
      <c r="O144" s="1" t="s">
        <v>834</v>
      </c>
      <c r="P144" s="1" t="s">
        <v>44</v>
      </c>
      <c r="Q144" s="1" t="s">
        <v>1250</v>
      </c>
      <c r="R144" s="1" t="s">
        <v>670</v>
      </c>
      <c r="S144" s="1" t="s">
        <v>978</v>
      </c>
      <c r="T144" s="1" t="s">
        <v>835</v>
      </c>
      <c r="U144" s="1" t="s">
        <v>1205</v>
      </c>
      <c r="V144" s="1" t="s">
        <v>837</v>
      </c>
      <c r="W144" s="1" t="s">
        <v>838</v>
      </c>
      <c r="X144" s="1" t="s">
        <v>1251</v>
      </c>
      <c r="Y144" s="1" t="s">
        <v>55</v>
      </c>
      <c r="Z144" s="1" t="s">
        <v>55</v>
      </c>
      <c r="AA144" s="1" t="s">
        <v>1252</v>
      </c>
      <c r="AB144" s="1" t="s">
        <v>49</v>
      </c>
      <c r="AC144" s="1" t="s">
        <v>57</v>
      </c>
      <c r="AD144" s="1" t="s">
        <v>49</v>
      </c>
      <c r="AE144" s="1" t="s">
        <v>1209</v>
      </c>
      <c r="AF144" s="1" t="s">
        <v>55</v>
      </c>
      <c r="AG144" s="1" t="s">
        <v>59</v>
      </c>
      <c r="AH144" s="1" t="s">
        <v>60</v>
      </c>
      <c r="AI144" s="1" t="s">
        <v>60</v>
      </c>
      <c r="AJ144" s="1" t="s">
        <v>49</v>
      </c>
      <c r="AK144" s="1" t="s">
        <v>55</v>
      </c>
      <c r="AL144" s="1" t="s">
        <v>55</v>
      </c>
      <c r="AM144" s="1" t="s">
        <v>55</v>
      </c>
      <c r="AN144" s="1" t="s">
        <v>55</v>
      </c>
      <c r="AO144" s="1" t="s">
        <v>55</v>
      </c>
      <c r="AP144" s="1" t="s">
        <v>55</v>
      </c>
      <c r="AQ144" s="1" t="s">
        <v>55</v>
      </c>
      <c r="AR144" s="1" t="s">
        <v>64</v>
      </c>
    </row>
    <row r="145" spans="1:44" ht="14.25" customHeight="1">
      <c r="A145" s="1" t="s">
        <v>1253</v>
      </c>
      <c r="B145" s="1" t="s">
        <v>61</v>
      </c>
      <c r="C145" s="1" t="s">
        <v>1247</v>
      </c>
      <c r="D145" s="1" t="s">
        <v>831</v>
      </c>
      <c r="E145" s="1" t="s">
        <v>41</v>
      </c>
      <c r="F145" s="1" t="s">
        <v>1248</v>
      </c>
      <c r="G145" s="1" t="s">
        <v>55</v>
      </c>
      <c r="H145" s="1" t="s">
        <v>831</v>
      </c>
      <c r="I145" s="1" t="s">
        <v>974</v>
      </c>
      <c r="J145" s="1" t="s">
        <v>975</v>
      </c>
      <c r="K145" s="1" t="s">
        <v>44</v>
      </c>
      <c r="L145" s="1" t="s">
        <v>44</v>
      </c>
      <c r="M145" s="1" t="s">
        <v>45</v>
      </c>
      <c r="N145" s="1" t="s">
        <v>1249</v>
      </c>
      <c r="O145" s="1" t="s">
        <v>834</v>
      </c>
      <c r="P145" s="1" t="s">
        <v>44</v>
      </c>
      <c r="Q145" s="1" t="s">
        <v>1254</v>
      </c>
      <c r="R145" s="1" t="s">
        <v>670</v>
      </c>
      <c r="S145" s="1" t="s">
        <v>1216</v>
      </c>
      <c r="T145" s="1" t="s">
        <v>835</v>
      </c>
      <c r="U145" s="1" t="s">
        <v>1205</v>
      </c>
      <c r="V145" s="1" t="s">
        <v>837</v>
      </c>
      <c r="W145" s="1" t="s">
        <v>838</v>
      </c>
      <c r="X145" s="1" t="s">
        <v>1255</v>
      </c>
      <c r="Y145" s="1" t="s">
        <v>55</v>
      </c>
      <c r="Z145" s="1" t="s">
        <v>55</v>
      </c>
      <c r="AA145" s="1" t="s">
        <v>1256</v>
      </c>
      <c r="AB145" s="1" t="s">
        <v>49</v>
      </c>
      <c r="AC145" s="1" t="s">
        <v>57</v>
      </c>
      <c r="AD145" s="1" t="s">
        <v>49</v>
      </c>
      <c r="AE145" s="1" t="s">
        <v>1209</v>
      </c>
      <c r="AF145" s="1" t="s">
        <v>55</v>
      </c>
      <c r="AG145" s="1" t="s">
        <v>59</v>
      </c>
      <c r="AH145" s="1" t="s">
        <v>60</v>
      </c>
      <c r="AI145" s="1" t="s">
        <v>60</v>
      </c>
      <c r="AJ145" s="1" t="s">
        <v>49</v>
      </c>
      <c r="AK145" s="1" t="s">
        <v>55</v>
      </c>
      <c r="AL145" s="1" t="s">
        <v>55</v>
      </c>
      <c r="AM145" s="1" t="s">
        <v>55</v>
      </c>
      <c r="AN145" s="1" t="s">
        <v>55</v>
      </c>
      <c r="AO145" s="1" t="s">
        <v>55</v>
      </c>
      <c r="AP145" s="1" t="s">
        <v>55</v>
      </c>
      <c r="AQ145" s="1" t="s">
        <v>55</v>
      </c>
      <c r="AR145" s="1" t="s">
        <v>64</v>
      </c>
    </row>
    <row r="146" spans="1:44" ht="14.25" customHeight="1">
      <c r="A146" s="1" t="s">
        <v>1257</v>
      </c>
      <c r="B146" s="1" t="s">
        <v>61</v>
      </c>
      <c r="C146" s="1" t="s">
        <v>680</v>
      </c>
      <c r="D146" s="1" t="s">
        <v>831</v>
      </c>
      <c r="E146" s="1" t="s">
        <v>41</v>
      </c>
      <c r="F146" s="1" t="s">
        <v>1248</v>
      </c>
      <c r="G146" s="1" t="s">
        <v>55</v>
      </c>
      <c r="H146" s="1" t="s">
        <v>831</v>
      </c>
      <c r="I146" s="1" t="s">
        <v>974</v>
      </c>
      <c r="J146" s="1" t="s">
        <v>975</v>
      </c>
      <c r="K146" s="1" t="s">
        <v>44</v>
      </c>
      <c r="L146" s="1" t="s">
        <v>44</v>
      </c>
      <c r="M146" s="1" t="s">
        <v>45</v>
      </c>
      <c r="N146" s="1" t="s">
        <v>1249</v>
      </c>
      <c r="O146" s="1" t="s">
        <v>834</v>
      </c>
      <c r="P146" s="1" t="s">
        <v>45</v>
      </c>
      <c r="Q146" s="1" t="s">
        <v>1258</v>
      </c>
      <c r="R146" s="1" t="s">
        <v>107</v>
      </c>
      <c r="S146" s="1" t="s">
        <v>978</v>
      </c>
      <c r="T146" s="1" t="s">
        <v>835</v>
      </c>
      <c r="U146" s="1" t="s">
        <v>1205</v>
      </c>
      <c r="V146" s="1" t="s">
        <v>837</v>
      </c>
      <c r="W146" s="1" t="s">
        <v>838</v>
      </c>
      <c r="X146" s="1" t="s">
        <v>1251</v>
      </c>
      <c r="Y146" s="1" t="s">
        <v>1207</v>
      </c>
      <c r="Z146" s="1" t="s">
        <v>55</v>
      </c>
      <c r="AA146" s="1" t="s">
        <v>1259</v>
      </c>
      <c r="AB146" s="1" t="s">
        <v>49</v>
      </c>
      <c r="AC146" s="1" t="s">
        <v>57</v>
      </c>
      <c r="AD146" s="1" t="s">
        <v>49</v>
      </c>
      <c r="AE146" s="1" t="s">
        <v>1209</v>
      </c>
      <c r="AF146" s="1" t="s">
        <v>55</v>
      </c>
      <c r="AG146" s="1" t="s">
        <v>59</v>
      </c>
      <c r="AH146" s="1" t="s">
        <v>60</v>
      </c>
      <c r="AI146" s="1" t="s">
        <v>60</v>
      </c>
      <c r="AJ146" s="1" t="s">
        <v>49</v>
      </c>
      <c r="AK146" s="1" t="s">
        <v>55</v>
      </c>
      <c r="AL146" s="1" t="s">
        <v>55</v>
      </c>
      <c r="AM146" s="1" t="s">
        <v>55</v>
      </c>
      <c r="AN146" s="1" t="s">
        <v>55</v>
      </c>
      <c r="AO146" s="1" t="s">
        <v>55</v>
      </c>
      <c r="AP146" s="1" t="s">
        <v>55</v>
      </c>
      <c r="AQ146" s="1" t="s">
        <v>55</v>
      </c>
      <c r="AR146" s="1" t="s">
        <v>64</v>
      </c>
    </row>
    <row r="147" spans="1:44" ht="14.25" customHeight="1">
      <c r="A147" s="1" t="s">
        <v>1260</v>
      </c>
      <c r="B147" s="1" t="s">
        <v>61</v>
      </c>
      <c r="C147" s="1" t="s">
        <v>680</v>
      </c>
      <c r="D147" s="1" t="s">
        <v>831</v>
      </c>
      <c r="E147" s="1" t="s">
        <v>41</v>
      </c>
      <c r="F147" s="1" t="s">
        <v>1248</v>
      </c>
      <c r="G147" s="1" t="s">
        <v>55</v>
      </c>
      <c r="H147" s="1" t="s">
        <v>831</v>
      </c>
      <c r="I147" s="1" t="s">
        <v>974</v>
      </c>
      <c r="J147" s="1" t="s">
        <v>975</v>
      </c>
      <c r="K147" s="1" t="s">
        <v>44</v>
      </c>
      <c r="L147" s="1" t="s">
        <v>44</v>
      </c>
      <c r="M147" s="1" t="s">
        <v>45</v>
      </c>
      <c r="N147" s="1" t="s">
        <v>1249</v>
      </c>
      <c r="O147" s="1" t="s">
        <v>834</v>
      </c>
      <c r="P147" s="1" t="s">
        <v>44</v>
      </c>
      <c r="Q147" s="1" t="s">
        <v>1261</v>
      </c>
      <c r="R147" s="1" t="s">
        <v>107</v>
      </c>
      <c r="S147" s="1" t="s">
        <v>1216</v>
      </c>
      <c r="T147" s="1" t="s">
        <v>835</v>
      </c>
      <c r="U147" s="1" t="s">
        <v>1205</v>
      </c>
      <c r="V147" s="1" t="s">
        <v>837</v>
      </c>
      <c r="W147" s="1" t="s">
        <v>838</v>
      </c>
      <c r="X147" s="1" t="s">
        <v>1255</v>
      </c>
      <c r="Y147" s="1" t="s">
        <v>1207</v>
      </c>
      <c r="Z147" s="1" t="s">
        <v>55</v>
      </c>
      <c r="AA147" s="1" t="s">
        <v>1262</v>
      </c>
      <c r="AB147" s="1" t="s">
        <v>49</v>
      </c>
      <c r="AC147" s="1" t="s">
        <v>57</v>
      </c>
      <c r="AD147" s="1" t="s">
        <v>49</v>
      </c>
      <c r="AE147" s="1" t="s">
        <v>1209</v>
      </c>
      <c r="AF147" s="1" t="s">
        <v>55</v>
      </c>
      <c r="AG147" s="1" t="s">
        <v>59</v>
      </c>
      <c r="AH147" s="1" t="s">
        <v>60</v>
      </c>
      <c r="AI147" s="1" t="s">
        <v>60</v>
      </c>
      <c r="AJ147" s="1" t="s">
        <v>49</v>
      </c>
      <c r="AK147" s="1" t="s">
        <v>55</v>
      </c>
      <c r="AL147" s="1" t="s">
        <v>55</v>
      </c>
      <c r="AM147" s="1" t="s">
        <v>55</v>
      </c>
      <c r="AN147" s="1" t="s">
        <v>55</v>
      </c>
      <c r="AO147" s="1" t="s">
        <v>55</v>
      </c>
      <c r="AP147" s="1" t="s">
        <v>55</v>
      </c>
      <c r="AQ147" s="1" t="s">
        <v>55</v>
      </c>
      <c r="AR147" s="1" t="s">
        <v>64</v>
      </c>
    </row>
    <row r="148" spans="1:44" ht="14.25" customHeight="1">
      <c r="A148" s="1" t="s">
        <v>1263</v>
      </c>
      <c r="B148" s="1" t="s">
        <v>61</v>
      </c>
      <c r="C148" s="1" t="s">
        <v>667</v>
      </c>
      <c r="D148" s="1" t="s">
        <v>831</v>
      </c>
      <c r="E148" s="1" t="s">
        <v>41</v>
      </c>
      <c r="F148" s="1" t="s">
        <v>1248</v>
      </c>
      <c r="G148" s="1" t="s">
        <v>55</v>
      </c>
      <c r="H148" s="1" t="s">
        <v>831</v>
      </c>
      <c r="I148" s="1" t="s">
        <v>974</v>
      </c>
      <c r="J148" s="1" t="s">
        <v>975</v>
      </c>
      <c r="K148" s="1" t="s">
        <v>44</v>
      </c>
      <c r="L148" s="1" t="s">
        <v>44</v>
      </c>
      <c r="M148" s="1" t="s">
        <v>45</v>
      </c>
      <c r="N148" s="1" t="s">
        <v>1249</v>
      </c>
      <c r="O148" s="1" t="s">
        <v>834</v>
      </c>
      <c r="P148" s="1" t="s">
        <v>44</v>
      </c>
      <c r="Q148" s="1" t="s">
        <v>1264</v>
      </c>
      <c r="R148" s="1" t="s">
        <v>107</v>
      </c>
      <c r="S148" s="1" t="s">
        <v>1265</v>
      </c>
      <c r="T148" s="1" t="s">
        <v>835</v>
      </c>
      <c r="U148" s="1" t="s">
        <v>1205</v>
      </c>
      <c r="V148" s="1" t="s">
        <v>837</v>
      </c>
      <c r="W148" s="1" t="s">
        <v>838</v>
      </c>
      <c r="X148" s="1" t="s">
        <v>1266</v>
      </c>
      <c r="Y148" s="1" t="s">
        <v>55</v>
      </c>
      <c r="Z148" s="1" t="s">
        <v>55</v>
      </c>
      <c r="AA148" s="1" t="s">
        <v>1267</v>
      </c>
      <c r="AB148" s="1" t="s">
        <v>49</v>
      </c>
      <c r="AC148" s="1" t="s">
        <v>57</v>
      </c>
      <c r="AD148" s="1" t="s">
        <v>49</v>
      </c>
      <c r="AE148" s="1" t="s">
        <v>1209</v>
      </c>
      <c r="AF148" s="1" t="s">
        <v>55</v>
      </c>
      <c r="AG148" s="1" t="s">
        <v>59</v>
      </c>
      <c r="AH148" s="1" t="s">
        <v>60</v>
      </c>
      <c r="AI148" s="1" t="s">
        <v>60</v>
      </c>
      <c r="AJ148" s="1" t="s">
        <v>49</v>
      </c>
      <c r="AK148" s="1" t="s">
        <v>55</v>
      </c>
      <c r="AL148" s="1" t="s">
        <v>55</v>
      </c>
      <c r="AM148" s="1" t="s">
        <v>55</v>
      </c>
      <c r="AN148" s="1" t="s">
        <v>55</v>
      </c>
      <c r="AO148" s="1" t="s">
        <v>55</v>
      </c>
      <c r="AP148" s="1" t="s">
        <v>55</v>
      </c>
      <c r="AQ148" s="1" t="s">
        <v>55</v>
      </c>
      <c r="AR148" s="1" t="s">
        <v>64</v>
      </c>
    </row>
    <row r="149" spans="1:44" ht="14.25" customHeight="1">
      <c r="A149" s="1" t="s">
        <v>1268</v>
      </c>
      <c r="B149" s="1" t="s">
        <v>61</v>
      </c>
      <c r="C149" s="1" t="s">
        <v>680</v>
      </c>
      <c r="D149" s="1" t="s">
        <v>831</v>
      </c>
      <c r="E149" s="1" t="s">
        <v>41</v>
      </c>
      <c r="F149" s="1" t="s">
        <v>1248</v>
      </c>
      <c r="G149" s="1" t="s">
        <v>55</v>
      </c>
      <c r="H149" s="1" t="s">
        <v>831</v>
      </c>
      <c r="I149" s="1" t="s">
        <v>974</v>
      </c>
      <c r="J149" s="1" t="s">
        <v>975</v>
      </c>
      <c r="K149" s="1" t="s">
        <v>44</v>
      </c>
      <c r="L149" s="1" t="s">
        <v>44</v>
      </c>
      <c r="M149" s="1" t="s">
        <v>45</v>
      </c>
      <c r="N149" s="1" t="s">
        <v>1249</v>
      </c>
      <c r="O149" s="1" t="s">
        <v>834</v>
      </c>
      <c r="P149" s="1" t="s">
        <v>44</v>
      </c>
      <c r="Q149" s="1" t="s">
        <v>1269</v>
      </c>
      <c r="R149" s="1" t="s">
        <v>694</v>
      </c>
      <c r="S149" s="1" t="s">
        <v>978</v>
      </c>
      <c r="T149" s="1" t="s">
        <v>835</v>
      </c>
      <c r="U149" s="1" t="s">
        <v>1205</v>
      </c>
      <c r="V149" s="1" t="s">
        <v>837</v>
      </c>
      <c r="W149" s="1" t="s">
        <v>838</v>
      </c>
      <c r="X149" s="1" t="s">
        <v>1251</v>
      </c>
      <c r="Y149" s="1" t="s">
        <v>1207</v>
      </c>
      <c r="Z149" s="1" t="s">
        <v>55</v>
      </c>
      <c r="AA149" s="1" t="s">
        <v>1270</v>
      </c>
      <c r="AB149" s="1" t="s">
        <v>49</v>
      </c>
      <c r="AC149" s="1" t="s">
        <v>57</v>
      </c>
      <c r="AD149" s="1" t="s">
        <v>49</v>
      </c>
      <c r="AE149" s="1" t="s">
        <v>1209</v>
      </c>
      <c r="AF149" s="1" t="s">
        <v>55</v>
      </c>
      <c r="AG149" s="1" t="s">
        <v>59</v>
      </c>
      <c r="AH149" s="1" t="s">
        <v>60</v>
      </c>
      <c r="AI149" s="1" t="s">
        <v>60</v>
      </c>
      <c r="AJ149" s="1" t="s">
        <v>49</v>
      </c>
      <c r="AK149" s="1" t="s">
        <v>55</v>
      </c>
      <c r="AL149" s="1" t="s">
        <v>55</v>
      </c>
      <c r="AM149" s="1" t="s">
        <v>55</v>
      </c>
      <c r="AN149" s="1" t="s">
        <v>55</v>
      </c>
      <c r="AO149" s="1" t="s">
        <v>55</v>
      </c>
      <c r="AP149" s="1" t="s">
        <v>55</v>
      </c>
      <c r="AQ149" s="1" t="s">
        <v>55</v>
      </c>
      <c r="AR149" s="1" t="s">
        <v>64</v>
      </c>
    </row>
    <row r="150" spans="1:44" ht="14.25" customHeight="1">
      <c r="A150" s="1" t="s">
        <v>1271</v>
      </c>
      <c r="B150" s="1" t="s">
        <v>61</v>
      </c>
      <c r="C150" s="1" t="s">
        <v>680</v>
      </c>
      <c r="D150" s="1" t="s">
        <v>831</v>
      </c>
      <c r="E150" s="1" t="s">
        <v>41</v>
      </c>
      <c r="F150" s="1" t="s">
        <v>1248</v>
      </c>
      <c r="G150" s="1" t="s">
        <v>55</v>
      </c>
      <c r="H150" s="1" t="s">
        <v>831</v>
      </c>
      <c r="I150" s="1" t="s">
        <v>974</v>
      </c>
      <c r="J150" s="1" t="s">
        <v>975</v>
      </c>
      <c r="K150" s="1" t="s">
        <v>44</v>
      </c>
      <c r="L150" s="1" t="s">
        <v>44</v>
      </c>
      <c r="M150" s="1" t="s">
        <v>45</v>
      </c>
      <c r="N150" s="1" t="s">
        <v>1249</v>
      </c>
      <c r="O150" s="1" t="s">
        <v>834</v>
      </c>
      <c r="P150" s="1" t="s">
        <v>44</v>
      </c>
      <c r="Q150" s="1" t="s">
        <v>1272</v>
      </c>
      <c r="R150" s="1" t="s">
        <v>694</v>
      </c>
      <c r="S150" s="1" t="s">
        <v>1216</v>
      </c>
      <c r="T150" s="1" t="s">
        <v>835</v>
      </c>
      <c r="U150" s="1" t="s">
        <v>1205</v>
      </c>
      <c r="V150" s="1" t="s">
        <v>837</v>
      </c>
      <c r="W150" s="1" t="s">
        <v>838</v>
      </c>
      <c r="X150" s="1" t="s">
        <v>1255</v>
      </c>
      <c r="Y150" s="1" t="s">
        <v>1207</v>
      </c>
      <c r="Z150" s="1" t="s">
        <v>55</v>
      </c>
      <c r="AA150" s="1" t="s">
        <v>1273</v>
      </c>
      <c r="AB150" s="1" t="s">
        <v>49</v>
      </c>
      <c r="AC150" s="1" t="s">
        <v>57</v>
      </c>
      <c r="AD150" s="1" t="s">
        <v>49</v>
      </c>
      <c r="AE150" s="1" t="s">
        <v>1209</v>
      </c>
      <c r="AF150" s="1" t="s">
        <v>55</v>
      </c>
      <c r="AG150" s="1" t="s">
        <v>59</v>
      </c>
      <c r="AH150" s="1" t="s">
        <v>60</v>
      </c>
      <c r="AI150" s="1" t="s">
        <v>60</v>
      </c>
      <c r="AJ150" s="1" t="s">
        <v>49</v>
      </c>
      <c r="AK150" s="1" t="s">
        <v>55</v>
      </c>
      <c r="AL150" s="1" t="s">
        <v>55</v>
      </c>
      <c r="AM150" s="1" t="s">
        <v>55</v>
      </c>
      <c r="AN150" s="1" t="s">
        <v>55</v>
      </c>
      <c r="AO150" s="1" t="s">
        <v>55</v>
      </c>
      <c r="AP150" s="1" t="s">
        <v>55</v>
      </c>
      <c r="AQ150" s="1" t="s">
        <v>55</v>
      </c>
      <c r="AR150" s="1" t="s">
        <v>64</v>
      </c>
    </row>
    <row r="151" spans="1:44" ht="14.25" customHeight="1">
      <c r="A151" s="1" t="s">
        <v>1274</v>
      </c>
      <c r="B151" s="1" t="s">
        <v>61</v>
      </c>
      <c r="C151" s="1" t="s">
        <v>667</v>
      </c>
      <c r="D151" s="1" t="s">
        <v>831</v>
      </c>
      <c r="E151" s="1" t="s">
        <v>41</v>
      </c>
      <c r="F151" s="1" t="s">
        <v>1248</v>
      </c>
      <c r="G151" s="1" t="s">
        <v>55</v>
      </c>
      <c r="H151" s="1" t="s">
        <v>831</v>
      </c>
      <c r="I151" s="1" t="s">
        <v>974</v>
      </c>
      <c r="J151" s="1" t="s">
        <v>975</v>
      </c>
      <c r="K151" s="1" t="s">
        <v>44</v>
      </c>
      <c r="L151" s="1" t="s">
        <v>44</v>
      </c>
      <c r="M151" s="1" t="s">
        <v>45</v>
      </c>
      <c r="N151" s="1" t="s">
        <v>1249</v>
      </c>
      <c r="O151" s="1" t="s">
        <v>834</v>
      </c>
      <c r="P151" s="1" t="s">
        <v>44</v>
      </c>
      <c r="Q151" s="1" t="s">
        <v>1275</v>
      </c>
      <c r="R151" s="1" t="s">
        <v>694</v>
      </c>
      <c r="S151" s="1" t="s">
        <v>1265</v>
      </c>
      <c r="T151" s="1" t="s">
        <v>835</v>
      </c>
      <c r="U151" s="1" t="s">
        <v>1205</v>
      </c>
      <c r="V151" s="1" t="s">
        <v>837</v>
      </c>
      <c r="W151" s="1" t="s">
        <v>838</v>
      </c>
      <c r="X151" s="1" t="s">
        <v>1266</v>
      </c>
      <c r="Y151" s="1" t="s">
        <v>55</v>
      </c>
      <c r="Z151" s="1" t="s">
        <v>55</v>
      </c>
      <c r="AA151" s="1" t="s">
        <v>1276</v>
      </c>
      <c r="AB151" s="1" t="s">
        <v>49</v>
      </c>
      <c r="AC151" s="1" t="s">
        <v>57</v>
      </c>
      <c r="AD151" s="1" t="s">
        <v>49</v>
      </c>
      <c r="AE151" s="1" t="s">
        <v>1209</v>
      </c>
      <c r="AF151" s="1" t="s">
        <v>55</v>
      </c>
      <c r="AG151" s="1" t="s">
        <v>59</v>
      </c>
      <c r="AH151" s="1" t="s">
        <v>60</v>
      </c>
      <c r="AI151" s="1" t="s">
        <v>60</v>
      </c>
      <c r="AJ151" s="1" t="s">
        <v>49</v>
      </c>
      <c r="AK151" s="1" t="s">
        <v>55</v>
      </c>
      <c r="AL151" s="1" t="s">
        <v>55</v>
      </c>
      <c r="AM151" s="1" t="s">
        <v>55</v>
      </c>
      <c r="AN151" s="1" t="s">
        <v>55</v>
      </c>
      <c r="AO151" s="1" t="s">
        <v>55</v>
      </c>
      <c r="AP151" s="1" t="s">
        <v>55</v>
      </c>
      <c r="AQ151" s="1" t="s">
        <v>55</v>
      </c>
      <c r="AR151" s="1" t="s">
        <v>64</v>
      </c>
    </row>
    <row r="152" spans="1:44" ht="14.25" customHeight="1">
      <c r="A152" s="1" t="s">
        <v>1277</v>
      </c>
      <c r="B152" s="1" t="s">
        <v>61</v>
      </c>
      <c r="C152" s="1" t="s">
        <v>680</v>
      </c>
      <c r="D152" s="1" t="s">
        <v>831</v>
      </c>
      <c r="E152" s="1" t="s">
        <v>41</v>
      </c>
      <c r="F152" s="1" t="s">
        <v>1248</v>
      </c>
      <c r="G152" s="1" t="s">
        <v>55</v>
      </c>
      <c r="H152" s="1" t="s">
        <v>831</v>
      </c>
      <c r="I152" s="1" t="s">
        <v>974</v>
      </c>
      <c r="J152" s="1" t="s">
        <v>975</v>
      </c>
      <c r="K152" s="1" t="s">
        <v>44</v>
      </c>
      <c r="L152" s="1" t="s">
        <v>44</v>
      </c>
      <c r="M152" s="1" t="s">
        <v>45</v>
      </c>
      <c r="N152" s="1" t="s">
        <v>1249</v>
      </c>
      <c r="O152" s="1" t="s">
        <v>834</v>
      </c>
      <c r="P152" s="1" t="s">
        <v>44</v>
      </c>
      <c r="Q152" s="1" t="s">
        <v>1278</v>
      </c>
      <c r="R152" s="1" t="s">
        <v>704</v>
      </c>
      <c r="S152" s="1" t="s">
        <v>978</v>
      </c>
      <c r="T152" s="1" t="s">
        <v>835</v>
      </c>
      <c r="U152" s="1" t="s">
        <v>1205</v>
      </c>
      <c r="V152" s="1" t="s">
        <v>837</v>
      </c>
      <c r="W152" s="1" t="s">
        <v>838</v>
      </c>
      <c r="X152" s="1" t="s">
        <v>1251</v>
      </c>
      <c r="Y152" s="1" t="s">
        <v>1207</v>
      </c>
      <c r="Z152" s="1" t="s">
        <v>55</v>
      </c>
      <c r="AA152" s="1" t="s">
        <v>1279</v>
      </c>
      <c r="AB152" s="1" t="s">
        <v>49</v>
      </c>
      <c r="AC152" s="1" t="s">
        <v>57</v>
      </c>
      <c r="AD152" s="1" t="s">
        <v>49</v>
      </c>
      <c r="AE152" s="1" t="s">
        <v>1209</v>
      </c>
      <c r="AF152" s="1" t="s">
        <v>55</v>
      </c>
      <c r="AG152" s="1" t="s">
        <v>59</v>
      </c>
      <c r="AH152" s="1" t="s">
        <v>60</v>
      </c>
      <c r="AI152" s="1" t="s">
        <v>60</v>
      </c>
      <c r="AJ152" s="1" t="s">
        <v>49</v>
      </c>
      <c r="AK152" s="1" t="s">
        <v>55</v>
      </c>
      <c r="AL152" s="1" t="s">
        <v>55</v>
      </c>
      <c r="AM152" s="1" t="s">
        <v>55</v>
      </c>
      <c r="AN152" s="1" t="s">
        <v>55</v>
      </c>
      <c r="AO152" s="1" t="s">
        <v>55</v>
      </c>
      <c r="AP152" s="1" t="s">
        <v>55</v>
      </c>
      <c r="AQ152" s="1" t="s">
        <v>55</v>
      </c>
      <c r="AR152" s="1" t="s">
        <v>64</v>
      </c>
    </row>
    <row r="153" spans="1:44" ht="14.25" customHeight="1">
      <c r="A153" s="1" t="s">
        <v>1280</v>
      </c>
      <c r="B153" s="1" t="s">
        <v>61</v>
      </c>
      <c r="C153" s="1" t="s">
        <v>680</v>
      </c>
      <c r="D153" s="1" t="s">
        <v>831</v>
      </c>
      <c r="E153" s="1" t="s">
        <v>41</v>
      </c>
      <c r="F153" s="1" t="s">
        <v>1248</v>
      </c>
      <c r="G153" s="1" t="s">
        <v>55</v>
      </c>
      <c r="H153" s="1" t="s">
        <v>831</v>
      </c>
      <c r="I153" s="1" t="s">
        <v>974</v>
      </c>
      <c r="J153" s="1" t="s">
        <v>975</v>
      </c>
      <c r="K153" s="1" t="s">
        <v>44</v>
      </c>
      <c r="L153" s="1" t="s">
        <v>44</v>
      </c>
      <c r="M153" s="1" t="s">
        <v>45</v>
      </c>
      <c r="N153" s="1" t="s">
        <v>1249</v>
      </c>
      <c r="O153" s="1" t="s">
        <v>834</v>
      </c>
      <c r="P153" s="1" t="s">
        <v>44</v>
      </c>
      <c r="Q153" s="1" t="s">
        <v>1281</v>
      </c>
      <c r="R153" s="1" t="s">
        <v>704</v>
      </c>
      <c r="S153" s="1" t="s">
        <v>1216</v>
      </c>
      <c r="T153" s="1" t="s">
        <v>835</v>
      </c>
      <c r="U153" s="1" t="s">
        <v>1205</v>
      </c>
      <c r="V153" s="1" t="s">
        <v>837</v>
      </c>
      <c r="W153" s="1" t="s">
        <v>838</v>
      </c>
      <c r="X153" s="1" t="s">
        <v>1255</v>
      </c>
      <c r="Y153" s="1" t="s">
        <v>1207</v>
      </c>
      <c r="Z153" s="1" t="s">
        <v>55</v>
      </c>
      <c r="AA153" s="1" t="s">
        <v>1282</v>
      </c>
      <c r="AB153" s="1" t="s">
        <v>49</v>
      </c>
      <c r="AC153" s="1" t="s">
        <v>57</v>
      </c>
      <c r="AD153" s="1" t="s">
        <v>49</v>
      </c>
      <c r="AE153" s="1" t="s">
        <v>1209</v>
      </c>
      <c r="AF153" s="1" t="s">
        <v>55</v>
      </c>
      <c r="AG153" s="1" t="s">
        <v>59</v>
      </c>
      <c r="AH153" s="1" t="s">
        <v>60</v>
      </c>
      <c r="AI153" s="1" t="s">
        <v>60</v>
      </c>
      <c r="AJ153" s="1" t="s">
        <v>49</v>
      </c>
      <c r="AK153" s="1" t="s">
        <v>55</v>
      </c>
      <c r="AL153" s="1" t="s">
        <v>55</v>
      </c>
      <c r="AM153" s="1" t="s">
        <v>55</v>
      </c>
      <c r="AN153" s="1" t="s">
        <v>55</v>
      </c>
      <c r="AO153" s="1" t="s">
        <v>55</v>
      </c>
      <c r="AP153" s="1" t="s">
        <v>55</v>
      </c>
      <c r="AQ153" s="1" t="s">
        <v>55</v>
      </c>
      <c r="AR153" s="1" t="s">
        <v>64</v>
      </c>
    </row>
    <row r="154" spans="1:44" ht="14.25" customHeight="1">
      <c r="A154" s="1" t="s">
        <v>1283</v>
      </c>
      <c r="B154" s="1" t="s">
        <v>61</v>
      </c>
      <c r="C154" s="1" t="s">
        <v>1247</v>
      </c>
      <c r="D154" s="1" t="s">
        <v>831</v>
      </c>
      <c r="E154" s="1" t="s">
        <v>41</v>
      </c>
      <c r="F154" s="1" t="s">
        <v>1248</v>
      </c>
      <c r="G154" s="1" t="s">
        <v>55</v>
      </c>
      <c r="H154" s="1" t="s">
        <v>831</v>
      </c>
      <c r="I154" s="1" t="s">
        <v>974</v>
      </c>
      <c r="J154" s="1" t="s">
        <v>975</v>
      </c>
      <c r="K154" s="1" t="s">
        <v>44</v>
      </c>
      <c r="L154" s="1" t="s">
        <v>44</v>
      </c>
      <c r="M154" s="1" t="s">
        <v>45</v>
      </c>
      <c r="N154" s="1" t="s">
        <v>1249</v>
      </c>
      <c r="O154" s="1" t="s">
        <v>834</v>
      </c>
      <c r="P154" s="1" t="s">
        <v>44</v>
      </c>
      <c r="Q154" s="1" t="s">
        <v>1284</v>
      </c>
      <c r="R154" s="1" t="s">
        <v>704</v>
      </c>
      <c r="S154" s="1" t="s">
        <v>1265</v>
      </c>
      <c r="T154" s="1" t="s">
        <v>835</v>
      </c>
      <c r="U154" s="1" t="s">
        <v>1205</v>
      </c>
      <c r="V154" s="1" t="s">
        <v>837</v>
      </c>
      <c r="W154" s="1" t="s">
        <v>838</v>
      </c>
      <c r="X154" s="1" t="s">
        <v>1266</v>
      </c>
      <c r="Y154" s="1" t="s">
        <v>55</v>
      </c>
      <c r="Z154" s="1" t="s">
        <v>55</v>
      </c>
      <c r="AA154" s="1" t="s">
        <v>1285</v>
      </c>
      <c r="AB154" s="1" t="s">
        <v>49</v>
      </c>
      <c r="AC154" s="1" t="s">
        <v>57</v>
      </c>
      <c r="AD154" s="1" t="s">
        <v>49</v>
      </c>
      <c r="AE154" s="1" t="s">
        <v>1209</v>
      </c>
      <c r="AF154" s="1" t="s">
        <v>55</v>
      </c>
      <c r="AG154" s="1" t="s">
        <v>59</v>
      </c>
      <c r="AH154" s="1" t="s">
        <v>60</v>
      </c>
      <c r="AI154" s="1" t="s">
        <v>60</v>
      </c>
      <c r="AJ154" s="1" t="s">
        <v>49</v>
      </c>
      <c r="AK154" s="1" t="s">
        <v>55</v>
      </c>
      <c r="AL154" s="1" t="s">
        <v>55</v>
      </c>
      <c r="AM154" s="1" t="s">
        <v>55</v>
      </c>
      <c r="AN154" s="1" t="s">
        <v>55</v>
      </c>
      <c r="AO154" s="1" t="s">
        <v>55</v>
      </c>
      <c r="AP154" s="1" t="s">
        <v>55</v>
      </c>
      <c r="AQ154" s="1" t="s">
        <v>55</v>
      </c>
      <c r="AR154" s="1" t="s">
        <v>64</v>
      </c>
    </row>
    <row r="155" spans="1:44" ht="14.25" customHeight="1">
      <c r="A155" s="1" t="s">
        <v>1286</v>
      </c>
      <c r="B155" s="1" t="s">
        <v>61</v>
      </c>
      <c r="C155" s="1" t="s">
        <v>713</v>
      </c>
      <c r="D155" s="1" t="s">
        <v>831</v>
      </c>
      <c r="E155" s="1" t="s">
        <v>41</v>
      </c>
      <c r="F155" s="1" t="s">
        <v>714</v>
      </c>
      <c r="G155" s="1" t="s">
        <v>55</v>
      </c>
      <c r="H155" s="1" t="s">
        <v>831</v>
      </c>
      <c r="I155" s="1" t="s">
        <v>1287</v>
      </c>
      <c r="J155" s="1" t="s">
        <v>1288</v>
      </c>
      <c r="K155" s="1" t="s">
        <v>44</v>
      </c>
      <c r="L155" s="1" t="s">
        <v>44</v>
      </c>
      <c r="M155" s="1" t="s">
        <v>45</v>
      </c>
      <c r="N155" s="1" t="s">
        <v>1289</v>
      </c>
      <c r="O155" s="1" t="s">
        <v>834</v>
      </c>
      <c r="P155" s="1" t="s">
        <v>44</v>
      </c>
      <c r="Q155" s="1" t="s">
        <v>1290</v>
      </c>
      <c r="R155" s="1" t="s">
        <v>133</v>
      </c>
      <c r="S155" s="1" t="s">
        <v>64</v>
      </c>
      <c r="T155" s="1" t="s">
        <v>835</v>
      </c>
      <c r="U155" s="1" t="s">
        <v>1291</v>
      </c>
      <c r="V155" s="1" t="s">
        <v>837</v>
      </c>
      <c r="W155" s="1" t="s">
        <v>838</v>
      </c>
      <c r="X155" s="1" t="s">
        <v>1292</v>
      </c>
      <c r="Y155" s="1" t="s">
        <v>945</v>
      </c>
      <c r="Z155" s="1" t="s">
        <v>55</v>
      </c>
      <c r="AA155" s="1" t="s">
        <v>64</v>
      </c>
      <c r="AB155" s="1" t="s">
        <v>49</v>
      </c>
      <c r="AC155" s="1" t="s">
        <v>65</v>
      </c>
      <c r="AD155" s="1" t="s">
        <v>66</v>
      </c>
      <c r="AE155" s="1" t="s">
        <v>1293</v>
      </c>
      <c r="AF155" s="1" t="s">
        <v>55</v>
      </c>
      <c r="AG155" s="1" t="s">
        <v>59</v>
      </c>
      <c r="AH155" s="1" t="s">
        <v>60</v>
      </c>
      <c r="AI155" s="1" t="s">
        <v>60</v>
      </c>
      <c r="AJ155" s="1" t="s">
        <v>49</v>
      </c>
      <c r="AK155" s="1" t="s">
        <v>55</v>
      </c>
      <c r="AL155" s="1" t="s">
        <v>55</v>
      </c>
      <c r="AM155" s="1" t="s">
        <v>55</v>
      </c>
      <c r="AN155" s="1" t="s">
        <v>55</v>
      </c>
      <c r="AO155" s="1" t="s">
        <v>55</v>
      </c>
      <c r="AP155" s="1" t="s">
        <v>55</v>
      </c>
      <c r="AQ155" s="1" t="s">
        <v>55</v>
      </c>
      <c r="AR155" s="1" t="s">
        <v>64</v>
      </c>
    </row>
    <row r="156" spans="1:44" ht="14.25" customHeight="1">
      <c r="A156" s="1" t="s">
        <v>1294</v>
      </c>
      <c r="B156" s="1" t="s">
        <v>61</v>
      </c>
      <c r="C156" s="1" t="s">
        <v>713</v>
      </c>
      <c r="D156" s="1" t="s">
        <v>831</v>
      </c>
      <c r="E156" s="1" t="s">
        <v>41</v>
      </c>
      <c r="F156" s="1" t="s">
        <v>714</v>
      </c>
      <c r="G156" s="1" t="s">
        <v>55</v>
      </c>
      <c r="H156" s="1" t="s">
        <v>831</v>
      </c>
      <c r="I156" s="1" t="s">
        <v>1287</v>
      </c>
      <c r="J156" s="1" t="s">
        <v>1288</v>
      </c>
      <c r="K156" s="1" t="s">
        <v>44</v>
      </c>
      <c r="L156" s="1" t="s">
        <v>44</v>
      </c>
      <c r="M156" s="1" t="s">
        <v>45</v>
      </c>
      <c r="N156" s="1" t="s">
        <v>1289</v>
      </c>
      <c r="O156" s="1" t="s">
        <v>834</v>
      </c>
      <c r="P156" s="1" t="s">
        <v>45</v>
      </c>
      <c r="Q156" s="1" t="s">
        <v>1295</v>
      </c>
      <c r="R156" s="1" t="s">
        <v>182</v>
      </c>
      <c r="S156" s="1" t="s">
        <v>64</v>
      </c>
      <c r="T156" s="1" t="s">
        <v>835</v>
      </c>
      <c r="U156" s="1" t="s">
        <v>1291</v>
      </c>
      <c r="V156" s="1" t="s">
        <v>837</v>
      </c>
      <c r="W156" s="1" t="s">
        <v>838</v>
      </c>
      <c r="X156" s="1" t="s">
        <v>1292</v>
      </c>
      <c r="Y156" s="1" t="s">
        <v>945</v>
      </c>
      <c r="Z156" s="1" t="s">
        <v>55</v>
      </c>
      <c r="AA156" s="1" t="s">
        <v>64</v>
      </c>
      <c r="AB156" s="1" t="s">
        <v>49</v>
      </c>
      <c r="AC156" s="1" t="s">
        <v>65</v>
      </c>
      <c r="AD156" s="1" t="s">
        <v>66</v>
      </c>
      <c r="AE156" s="1" t="s">
        <v>1293</v>
      </c>
      <c r="AF156" s="1" t="s">
        <v>55</v>
      </c>
      <c r="AG156" s="1" t="s">
        <v>59</v>
      </c>
      <c r="AH156" s="1" t="s">
        <v>60</v>
      </c>
      <c r="AI156" s="1" t="s">
        <v>60</v>
      </c>
      <c r="AJ156" s="1" t="s">
        <v>49</v>
      </c>
      <c r="AK156" s="1" t="s">
        <v>55</v>
      </c>
      <c r="AL156" s="1" t="s">
        <v>55</v>
      </c>
      <c r="AM156" s="1" t="s">
        <v>55</v>
      </c>
      <c r="AN156" s="1" t="s">
        <v>55</v>
      </c>
      <c r="AO156" s="1" t="s">
        <v>55</v>
      </c>
      <c r="AP156" s="1" t="s">
        <v>55</v>
      </c>
      <c r="AQ156" s="1" t="s">
        <v>55</v>
      </c>
      <c r="AR156" s="1" t="s">
        <v>64</v>
      </c>
    </row>
    <row r="157" spans="1:44" ht="14.25" customHeight="1">
      <c r="A157" s="1" t="s">
        <v>1296</v>
      </c>
      <c r="B157" s="1" t="s">
        <v>61</v>
      </c>
      <c r="C157" s="1" t="s">
        <v>713</v>
      </c>
      <c r="D157" s="1" t="s">
        <v>831</v>
      </c>
      <c r="E157" s="1" t="s">
        <v>41</v>
      </c>
      <c r="F157" s="1" t="s">
        <v>714</v>
      </c>
      <c r="G157" s="1" t="s">
        <v>55</v>
      </c>
      <c r="H157" s="1" t="s">
        <v>831</v>
      </c>
      <c r="I157" s="1" t="s">
        <v>1287</v>
      </c>
      <c r="J157" s="1" t="s">
        <v>1288</v>
      </c>
      <c r="K157" s="1" t="s">
        <v>44</v>
      </c>
      <c r="L157" s="1" t="s">
        <v>44</v>
      </c>
      <c r="M157" s="1" t="s">
        <v>45</v>
      </c>
      <c r="N157" s="1" t="s">
        <v>1289</v>
      </c>
      <c r="O157" s="1" t="s">
        <v>834</v>
      </c>
      <c r="P157" s="1" t="s">
        <v>44</v>
      </c>
      <c r="Q157" s="1" t="s">
        <v>1297</v>
      </c>
      <c r="R157" s="1" t="s">
        <v>69</v>
      </c>
      <c r="S157" s="1" t="s">
        <v>64</v>
      </c>
      <c r="T157" s="1" t="s">
        <v>835</v>
      </c>
      <c r="U157" s="1" t="s">
        <v>1291</v>
      </c>
      <c r="V157" s="1" t="s">
        <v>837</v>
      </c>
      <c r="W157" s="1" t="s">
        <v>838</v>
      </c>
      <c r="X157" s="1" t="s">
        <v>1292</v>
      </c>
      <c r="Y157" s="1" t="s">
        <v>945</v>
      </c>
      <c r="Z157" s="1" t="s">
        <v>55</v>
      </c>
      <c r="AA157" s="1" t="s">
        <v>64</v>
      </c>
      <c r="AB157" s="1" t="s">
        <v>49</v>
      </c>
      <c r="AC157" s="1" t="s">
        <v>65</v>
      </c>
      <c r="AD157" s="1" t="s">
        <v>66</v>
      </c>
      <c r="AE157" s="1" t="s">
        <v>1293</v>
      </c>
      <c r="AF157" s="1" t="s">
        <v>55</v>
      </c>
      <c r="AG157" s="1" t="s">
        <v>59</v>
      </c>
      <c r="AH157" s="1" t="s">
        <v>60</v>
      </c>
      <c r="AI157" s="1" t="s">
        <v>60</v>
      </c>
      <c r="AJ157" s="1" t="s">
        <v>49</v>
      </c>
      <c r="AK157" s="1" t="s">
        <v>55</v>
      </c>
      <c r="AL157" s="1" t="s">
        <v>55</v>
      </c>
      <c r="AM157" s="1" t="s">
        <v>55</v>
      </c>
      <c r="AN157" s="1" t="s">
        <v>55</v>
      </c>
      <c r="AO157" s="1" t="s">
        <v>55</v>
      </c>
      <c r="AP157" s="1" t="s">
        <v>55</v>
      </c>
      <c r="AQ157" s="1" t="s">
        <v>55</v>
      </c>
      <c r="AR157" s="1" t="s">
        <v>64</v>
      </c>
    </row>
    <row r="158" spans="1:44" ht="14.25" customHeight="1">
      <c r="A158" s="1" t="s">
        <v>1298</v>
      </c>
      <c r="B158" s="1" t="s">
        <v>61</v>
      </c>
      <c r="C158" s="1" t="s">
        <v>727</v>
      </c>
      <c r="D158" s="1" t="s">
        <v>831</v>
      </c>
      <c r="E158" s="1" t="s">
        <v>41</v>
      </c>
      <c r="F158" s="1" t="s">
        <v>728</v>
      </c>
      <c r="G158" s="1" t="s">
        <v>55</v>
      </c>
      <c r="H158" s="1" t="s">
        <v>831</v>
      </c>
      <c r="I158" s="1" t="s">
        <v>1299</v>
      </c>
      <c r="J158" s="1" t="s">
        <v>1288</v>
      </c>
      <c r="K158" s="1" t="s">
        <v>44</v>
      </c>
      <c r="L158" s="1" t="s">
        <v>44</v>
      </c>
      <c r="M158" s="1" t="s">
        <v>45</v>
      </c>
      <c r="N158" s="1" t="s">
        <v>1300</v>
      </c>
      <c r="O158" s="1" t="s">
        <v>834</v>
      </c>
      <c r="P158" s="1" t="s">
        <v>44</v>
      </c>
      <c r="Q158" s="1" t="s">
        <v>1301</v>
      </c>
      <c r="R158" s="1" t="s">
        <v>182</v>
      </c>
      <c r="S158" s="1" t="s">
        <v>1302</v>
      </c>
      <c r="T158" s="1" t="s">
        <v>835</v>
      </c>
      <c r="U158" s="1" t="s">
        <v>1291</v>
      </c>
      <c r="V158" s="1" t="s">
        <v>837</v>
      </c>
      <c r="W158" s="1" t="s">
        <v>838</v>
      </c>
      <c r="X158" s="1" t="s">
        <v>1303</v>
      </c>
      <c r="Y158" s="1" t="s">
        <v>945</v>
      </c>
      <c r="Z158" s="1" t="s">
        <v>55</v>
      </c>
      <c r="AA158" s="1" t="s">
        <v>64</v>
      </c>
      <c r="AB158" s="1" t="s">
        <v>49</v>
      </c>
      <c r="AC158" s="1" t="s">
        <v>65</v>
      </c>
      <c r="AD158" s="1" t="s">
        <v>66</v>
      </c>
      <c r="AE158" s="1" t="s">
        <v>1209</v>
      </c>
      <c r="AF158" s="1" t="s">
        <v>55</v>
      </c>
      <c r="AG158" s="1" t="s">
        <v>59</v>
      </c>
      <c r="AH158" s="1" t="s">
        <v>60</v>
      </c>
      <c r="AI158" s="1" t="s">
        <v>60</v>
      </c>
      <c r="AJ158" s="1" t="s">
        <v>49</v>
      </c>
      <c r="AK158" s="1" t="s">
        <v>55</v>
      </c>
      <c r="AL158" s="1" t="s">
        <v>55</v>
      </c>
      <c r="AM158" s="1" t="s">
        <v>55</v>
      </c>
      <c r="AN158" s="1" t="s">
        <v>55</v>
      </c>
      <c r="AO158" s="1" t="s">
        <v>55</v>
      </c>
      <c r="AP158" s="1" t="s">
        <v>55</v>
      </c>
      <c r="AQ158" s="1" t="s">
        <v>55</v>
      </c>
      <c r="AR158" s="1" t="s">
        <v>64</v>
      </c>
    </row>
    <row r="159" spans="1:44" ht="14.25" customHeight="1">
      <c r="A159" s="1" t="s">
        <v>1304</v>
      </c>
      <c r="B159" s="1" t="s">
        <v>61</v>
      </c>
      <c r="C159" s="1" t="s">
        <v>727</v>
      </c>
      <c r="D159" s="1" t="s">
        <v>831</v>
      </c>
      <c r="E159" s="1" t="s">
        <v>41</v>
      </c>
      <c r="F159" s="1" t="s">
        <v>728</v>
      </c>
      <c r="G159" s="1" t="s">
        <v>55</v>
      </c>
      <c r="H159" s="1" t="s">
        <v>831</v>
      </c>
      <c r="I159" s="1" t="s">
        <v>1299</v>
      </c>
      <c r="J159" s="1" t="s">
        <v>1288</v>
      </c>
      <c r="K159" s="1" t="s">
        <v>45</v>
      </c>
      <c r="L159" s="1" t="s">
        <v>44</v>
      </c>
      <c r="M159" s="1" t="s">
        <v>44</v>
      </c>
      <c r="N159" s="1" t="s">
        <v>1300</v>
      </c>
      <c r="O159" s="1" t="s">
        <v>834</v>
      </c>
      <c r="P159" s="1" t="s">
        <v>44</v>
      </c>
      <c r="Q159" s="1" t="s">
        <v>1305</v>
      </c>
      <c r="R159" s="1" t="s">
        <v>182</v>
      </c>
      <c r="S159" s="1" t="s">
        <v>1302</v>
      </c>
      <c r="T159" s="1" t="s">
        <v>835</v>
      </c>
      <c r="U159" s="1" t="s">
        <v>55</v>
      </c>
      <c r="V159" s="1" t="s">
        <v>55</v>
      </c>
      <c r="W159" s="1" t="s">
        <v>55</v>
      </c>
      <c r="X159" s="1" t="s">
        <v>1306</v>
      </c>
      <c r="Y159" s="1" t="s">
        <v>878</v>
      </c>
      <c r="Z159" s="1" t="s">
        <v>55</v>
      </c>
      <c r="AA159" s="1" t="s">
        <v>64</v>
      </c>
      <c r="AB159" s="1" t="s">
        <v>49</v>
      </c>
      <c r="AC159" s="1" t="s">
        <v>65</v>
      </c>
      <c r="AD159" s="1" t="s">
        <v>66</v>
      </c>
      <c r="AE159" s="1" t="s">
        <v>1293</v>
      </c>
      <c r="AF159" s="1" t="s">
        <v>55</v>
      </c>
      <c r="AG159" s="1" t="s">
        <v>319</v>
      </c>
      <c r="AH159" s="1" t="s">
        <v>320</v>
      </c>
      <c r="AI159" s="1" t="s">
        <v>321</v>
      </c>
      <c r="AJ159" s="1" t="s">
        <v>835</v>
      </c>
      <c r="AK159" s="1" t="s">
        <v>55</v>
      </c>
      <c r="AL159" s="1" t="s">
        <v>55</v>
      </c>
      <c r="AM159" s="1" t="s">
        <v>55</v>
      </c>
      <c r="AN159" s="1" t="s">
        <v>55</v>
      </c>
      <c r="AO159" s="1" t="s">
        <v>55</v>
      </c>
      <c r="AP159" s="1" t="s">
        <v>55</v>
      </c>
      <c r="AQ159" s="1" t="s">
        <v>55</v>
      </c>
      <c r="AR159" s="1" t="s">
        <v>64</v>
      </c>
    </row>
    <row r="160" spans="1:44" ht="14.25" customHeight="1">
      <c r="A160" s="1" t="s">
        <v>1307</v>
      </c>
      <c r="B160" s="1" t="s">
        <v>61</v>
      </c>
      <c r="C160" s="1" t="s">
        <v>727</v>
      </c>
      <c r="D160" s="1" t="s">
        <v>831</v>
      </c>
      <c r="E160" s="1" t="s">
        <v>41</v>
      </c>
      <c r="F160" s="1" t="s">
        <v>728</v>
      </c>
      <c r="G160" s="1" t="s">
        <v>55</v>
      </c>
      <c r="H160" s="1" t="s">
        <v>831</v>
      </c>
      <c r="I160" s="1" t="s">
        <v>1299</v>
      </c>
      <c r="J160" s="1" t="s">
        <v>1288</v>
      </c>
      <c r="K160" s="1" t="s">
        <v>44</v>
      </c>
      <c r="L160" s="1" t="s">
        <v>44</v>
      </c>
      <c r="M160" s="1" t="s">
        <v>45</v>
      </c>
      <c r="N160" s="1" t="s">
        <v>1300</v>
      </c>
      <c r="O160" s="1" t="s">
        <v>834</v>
      </c>
      <c r="P160" s="1" t="s">
        <v>44</v>
      </c>
      <c r="Q160" s="1" t="s">
        <v>1308</v>
      </c>
      <c r="R160" s="1" t="s">
        <v>198</v>
      </c>
      <c r="S160" s="1" t="s">
        <v>1302</v>
      </c>
      <c r="T160" s="1" t="s">
        <v>835</v>
      </c>
      <c r="U160" s="1" t="s">
        <v>1291</v>
      </c>
      <c r="V160" s="1" t="s">
        <v>837</v>
      </c>
      <c r="W160" s="1" t="s">
        <v>838</v>
      </c>
      <c r="X160" s="1" t="s">
        <v>1303</v>
      </c>
      <c r="Y160" s="1" t="s">
        <v>945</v>
      </c>
      <c r="Z160" s="1" t="s">
        <v>55</v>
      </c>
      <c r="AA160" s="1" t="s">
        <v>64</v>
      </c>
      <c r="AB160" s="1" t="s">
        <v>49</v>
      </c>
      <c r="AC160" s="1" t="s">
        <v>65</v>
      </c>
      <c r="AD160" s="1" t="s">
        <v>66</v>
      </c>
      <c r="AE160" s="1" t="s">
        <v>1293</v>
      </c>
      <c r="AF160" s="1" t="s">
        <v>55</v>
      </c>
      <c r="AG160" s="1" t="s">
        <v>59</v>
      </c>
      <c r="AH160" s="1" t="s">
        <v>60</v>
      </c>
      <c r="AI160" s="1" t="s">
        <v>60</v>
      </c>
      <c r="AJ160" s="1" t="s">
        <v>49</v>
      </c>
      <c r="AK160" s="1" t="s">
        <v>55</v>
      </c>
      <c r="AL160" s="1" t="s">
        <v>55</v>
      </c>
      <c r="AM160" s="1" t="s">
        <v>55</v>
      </c>
      <c r="AN160" s="1" t="s">
        <v>55</v>
      </c>
      <c r="AO160" s="1" t="s">
        <v>55</v>
      </c>
      <c r="AP160" s="1" t="s">
        <v>55</v>
      </c>
      <c r="AQ160" s="1" t="s">
        <v>55</v>
      </c>
      <c r="AR160" s="1" t="s">
        <v>64</v>
      </c>
    </row>
    <row r="161" spans="1:44" ht="14.25" customHeight="1">
      <c r="A161" s="1" t="s">
        <v>1309</v>
      </c>
      <c r="B161" s="1" t="s">
        <v>61</v>
      </c>
      <c r="C161" s="1" t="s">
        <v>727</v>
      </c>
      <c r="D161" s="1" t="s">
        <v>831</v>
      </c>
      <c r="E161" s="1" t="s">
        <v>41</v>
      </c>
      <c r="F161" s="1" t="s">
        <v>728</v>
      </c>
      <c r="G161" s="1" t="s">
        <v>55</v>
      </c>
      <c r="H161" s="1" t="s">
        <v>831</v>
      </c>
      <c r="I161" s="1" t="s">
        <v>1299</v>
      </c>
      <c r="J161" s="1" t="s">
        <v>1288</v>
      </c>
      <c r="K161" s="1" t="s">
        <v>45</v>
      </c>
      <c r="L161" s="1" t="s">
        <v>44</v>
      </c>
      <c r="M161" s="1" t="s">
        <v>44</v>
      </c>
      <c r="N161" s="1" t="s">
        <v>1300</v>
      </c>
      <c r="O161" s="1" t="s">
        <v>834</v>
      </c>
      <c r="P161" s="1" t="s">
        <v>44</v>
      </c>
      <c r="Q161" s="1" t="s">
        <v>1310</v>
      </c>
      <c r="R161" s="1" t="s">
        <v>198</v>
      </c>
      <c r="S161" s="1" t="s">
        <v>1302</v>
      </c>
      <c r="T161" s="1" t="s">
        <v>835</v>
      </c>
      <c r="U161" s="1" t="s">
        <v>55</v>
      </c>
      <c r="V161" s="1" t="s">
        <v>55</v>
      </c>
      <c r="W161" s="1" t="s">
        <v>55</v>
      </c>
      <c r="X161" s="1" t="s">
        <v>1306</v>
      </c>
      <c r="Y161" s="1" t="s">
        <v>878</v>
      </c>
      <c r="Z161" s="1" t="s">
        <v>55</v>
      </c>
      <c r="AA161" s="1" t="s">
        <v>64</v>
      </c>
      <c r="AB161" s="1" t="s">
        <v>49</v>
      </c>
      <c r="AC161" s="1" t="s">
        <v>65</v>
      </c>
      <c r="AD161" s="1" t="s">
        <v>66</v>
      </c>
      <c r="AE161" s="1" t="s">
        <v>1209</v>
      </c>
      <c r="AF161" s="1" t="s">
        <v>55</v>
      </c>
      <c r="AG161" s="1" t="s">
        <v>319</v>
      </c>
      <c r="AH161" s="1" t="s">
        <v>320</v>
      </c>
      <c r="AI161" s="1" t="s">
        <v>321</v>
      </c>
      <c r="AJ161" s="1" t="s">
        <v>835</v>
      </c>
      <c r="AK161" s="1" t="s">
        <v>55</v>
      </c>
      <c r="AL161" s="1" t="s">
        <v>55</v>
      </c>
      <c r="AM161" s="1" t="s">
        <v>55</v>
      </c>
      <c r="AN161" s="1" t="s">
        <v>55</v>
      </c>
      <c r="AO161" s="1" t="s">
        <v>55</v>
      </c>
      <c r="AP161" s="1" t="s">
        <v>55</v>
      </c>
      <c r="AQ161" s="1" t="s">
        <v>55</v>
      </c>
      <c r="AR161" s="1" t="s">
        <v>64</v>
      </c>
    </row>
    <row r="162" spans="1:44" ht="14.25" customHeight="1">
      <c r="A162" s="1" t="s">
        <v>1311</v>
      </c>
      <c r="B162" s="1" t="s">
        <v>61</v>
      </c>
      <c r="C162" s="1" t="s">
        <v>727</v>
      </c>
      <c r="D162" s="1" t="s">
        <v>831</v>
      </c>
      <c r="E162" s="1" t="s">
        <v>41</v>
      </c>
      <c r="F162" s="1" t="s">
        <v>728</v>
      </c>
      <c r="G162" s="1" t="s">
        <v>55</v>
      </c>
      <c r="H162" s="1" t="s">
        <v>831</v>
      </c>
      <c r="I162" s="1" t="s">
        <v>1299</v>
      </c>
      <c r="J162" s="1" t="s">
        <v>1288</v>
      </c>
      <c r="K162" s="1" t="s">
        <v>44</v>
      </c>
      <c r="L162" s="1" t="s">
        <v>44</v>
      </c>
      <c r="M162" s="1" t="s">
        <v>45</v>
      </c>
      <c r="N162" s="1" t="s">
        <v>1300</v>
      </c>
      <c r="O162" s="1" t="s">
        <v>834</v>
      </c>
      <c r="P162" s="1" t="s">
        <v>45</v>
      </c>
      <c r="Q162" s="1" t="s">
        <v>1312</v>
      </c>
      <c r="R162" s="1" t="s">
        <v>739</v>
      </c>
      <c r="S162" s="1" t="s">
        <v>1302</v>
      </c>
      <c r="T162" s="1" t="s">
        <v>835</v>
      </c>
      <c r="U162" s="1" t="s">
        <v>1291</v>
      </c>
      <c r="V162" s="1" t="s">
        <v>837</v>
      </c>
      <c r="W162" s="1" t="s">
        <v>838</v>
      </c>
      <c r="X162" s="1" t="s">
        <v>1303</v>
      </c>
      <c r="Y162" s="1" t="s">
        <v>945</v>
      </c>
      <c r="Z162" s="1" t="s">
        <v>55</v>
      </c>
      <c r="AA162" s="1" t="s">
        <v>64</v>
      </c>
      <c r="AB162" s="1" t="s">
        <v>49</v>
      </c>
      <c r="AC162" s="1" t="s">
        <v>65</v>
      </c>
      <c r="AD162" s="1" t="s">
        <v>66</v>
      </c>
      <c r="AE162" s="1" t="s">
        <v>1293</v>
      </c>
      <c r="AF162" s="1" t="s">
        <v>55</v>
      </c>
      <c r="AG162" s="1" t="s">
        <v>59</v>
      </c>
      <c r="AH162" s="1" t="s">
        <v>60</v>
      </c>
      <c r="AI162" s="1" t="s">
        <v>60</v>
      </c>
      <c r="AJ162" s="1" t="s">
        <v>49</v>
      </c>
      <c r="AK162" s="1" t="s">
        <v>55</v>
      </c>
      <c r="AL162" s="1" t="s">
        <v>55</v>
      </c>
      <c r="AM162" s="1" t="s">
        <v>55</v>
      </c>
      <c r="AN162" s="1" t="s">
        <v>55</v>
      </c>
      <c r="AO162" s="1" t="s">
        <v>55</v>
      </c>
      <c r="AP162" s="1" t="s">
        <v>55</v>
      </c>
      <c r="AQ162" s="1" t="s">
        <v>55</v>
      </c>
      <c r="AR162" s="1" t="s">
        <v>64</v>
      </c>
    </row>
    <row r="163" spans="1:44" ht="14.25" customHeight="1">
      <c r="A163" s="1" t="s">
        <v>1313</v>
      </c>
      <c r="B163" s="1" t="s">
        <v>61</v>
      </c>
      <c r="C163" s="1" t="s">
        <v>727</v>
      </c>
      <c r="D163" s="1" t="s">
        <v>831</v>
      </c>
      <c r="E163" s="1" t="s">
        <v>41</v>
      </c>
      <c r="F163" s="1" t="s">
        <v>728</v>
      </c>
      <c r="G163" s="1" t="s">
        <v>55</v>
      </c>
      <c r="H163" s="1" t="s">
        <v>831</v>
      </c>
      <c r="I163" s="1" t="s">
        <v>1299</v>
      </c>
      <c r="J163" s="1" t="s">
        <v>1288</v>
      </c>
      <c r="K163" s="1" t="s">
        <v>45</v>
      </c>
      <c r="L163" s="1" t="s">
        <v>44</v>
      </c>
      <c r="M163" s="1" t="s">
        <v>44</v>
      </c>
      <c r="N163" s="1" t="s">
        <v>1300</v>
      </c>
      <c r="O163" s="1" t="s">
        <v>834</v>
      </c>
      <c r="P163" s="1" t="s">
        <v>44</v>
      </c>
      <c r="Q163" s="1" t="s">
        <v>1314</v>
      </c>
      <c r="R163" s="1" t="s">
        <v>739</v>
      </c>
      <c r="S163" s="1" t="s">
        <v>1302</v>
      </c>
      <c r="T163" s="1" t="s">
        <v>835</v>
      </c>
      <c r="U163" s="1" t="s">
        <v>55</v>
      </c>
      <c r="V163" s="1" t="s">
        <v>55</v>
      </c>
      <c r="W163" s="1" t="s">
        <v>55</v>
      </c>
      <c r="X163" s="1" t="s">
        <v>1306</v>
      </c>
      <c r="Y163" s="1" t="s">
        <v>878</v>
      </c>
      <c r="Z163" s="1" t="s">
        <v>55</v>
      </c>
      <c r="AA163" s="1" t="s">
        <v>64</v>
      </c>
      <c r="AB163" s="1" t="s">
        <v>49</v>
      </c>
      <c r="AC163" s="1" t="s">
        <v>65</v>
      </c>
      <c r="AD163" s="1" t="s">
        <v>66</v>
      </c>
      <c r="AE163" s="1" t="s">
        <v>1209</v>
      </c>
      <c r="AF163" s="1" t="s">
        <v>55</v>
      </c>
      <c r="AG163" s="1" t="s">
        <v>319</v>
      </c>
      <c r="AH163" s="1" t="s">
        <v>320</v>
      </c>
      <c r="AI163" s="1" t="s">
        <v>321</v>
      </c>
      <c r="AJ163" s="1" t="s">
        <v>835</v>
      </c>
      <c r="AK163" s="1" t="s">
        <v>55</v>
      </c>
      <c r="AL163" s="1" t="s">
        <v>55</v>
      </c>
      <c r="AM163" s="1" t="s">
        <v>55</v>
      </c>
      <c r="AN163" s="1" t="s">
        <v>55</v>
      </c>
      <c r="AO163" s="1" t="s">
        <v>55</v>
      </c>
      <c r="AP163" s="1" t="s">
        <v>55</v>
      </c>
      <c r="AQ163" s="1" t="s">
        <v>55</v>
      </c>
      <c r="AR163" s="1" t="s">
        <v>64</v>
      </c>
    </row>
    <row r="164" spans="1:44" ht="14.25" customHeight="1">
      <c r="A164" s="1" t="s">
        <v>1315</v>
      </c>
      <c r="B164" s="1" t="s">
        <v>61</v>
      </c>
      <c r="C164" s="1" t="s">
        <v>1316</v>
      </c>
      <c r="D164" s="1" t="s">
        <v>831</v>
      </c>
      <c r="E164" s="1" t="s">
        <v>41</v>
      </c>
      <c r="F164" s="1" t="s">
        <v>743</v>
      </c>
      <c r="G164" s="1" t="s">
        <v>55</v>
      </c>
      <c r="H164" s="1" t="s">
        <v>831</v>
      </c>
      <c r="I164" s="1" t="s">
        <v>1299</v>
      </c>
      <c r="J164" s="1" t="s">
        <v>1288</v>
      </c>
      <c r="K164" s="1" t="s">
        <v>44</v>
      </c>
      <c r="L164" s="1" t="s">
        <v>44</v>
      </c>
      <c r="M164" s="1" t="s">
        <v>45</v>
      </c>
      <c r="N164" s="1" t="s">
        <v>1317</v>
      </c>
      <c r="O164" s="1" t="s">
        <v>834</v>
      </c>
      <c r="P164" s="1" t="s">
        <v>45</v>
      </c>
      <c r="Q164" s="1" t="s">
        <v>1318</v>
      </c>
      <c r="R164" s="1" t="s">
        <v>182</v>
      </c>
      <c r="S164" s="1" t="s">
        <v>1302</v>
      </c>
      <c r="T164" s="1" t="s">
        <v>835</v>
      </c>
      <c r="U164" s="1" t="s">
        <v>1291</v>
      </c>
      <c r="V164" s="1" t="s">
        <v>837</v>
      </c>
      <c r="W164" s="1" t="s">
        <v>838</v>
      </c>
      <c r="X164" s="1" t="s">
        <v>1319</v>
      </c>
      <c r="Y164" s="1" t="s">
        <v>55</v>
      </c>
      <c r="Z164" s="1" t="s">
        <v>55</v>
      </c>
      <c r="AA164" s="1" t="s">
        <v>64</v>
      </c>
      <c r="AB164" s="1" t="s">
        <v>49</v>
      </c>
      <c r="AC164" s="1" t="s">
        <v>65</v>
      </c>
      <c r="AD164" s="1" t="s">
        <v>66</v>
      </c>
      <c r="AE164" s="1" t="s">
        <v>1293</v>
      </c>
      <c r="AF164" s="1" t="s">
        <v>55</v>
      </c>
      <c r="AG164" s="1" t="s">
        <v>59</v>
      </c>
      <c r="AH164" s="1" t="s">
        <v>60</v>
      </c>
      <c r="AI164" s="1" t="s">
        <v>60</v>
      </c>
      <c r="AJ164" s="1" t="s">
        <v>49</v>
      </c>
      <c r="AK164" s="1" t="s">
        <v>55</v>
      </c>
      <c r="AL164" s="1" t="s">
        <v>55</v>
      </c>
      <c r="AM164" s="1" t="s">
        <v>55</v>
      </c>
      <c r="AN164" s="1" t="s">
        <v>55</v>
      </c>
      <c r="AO164" s="1" t="s">
        <v>55</v>
      </c>
      <c r="AP164" s="1" t="s">
        <v>55</v>
      </c>
      <c r="AQ164" s="1" t="s">
        <v>55</v>
      </c>
      <c r="AR164" s="1" t="s">
        <v>64</v>
      </c>
    </row>
    <row r="165" spans="1:44" ht="14.25" customHeight="1">
      <c r="A165" s="1" t="s">
        <v>1320</v>
      </c>
      <c r="B165" s="1" t="s">
        <v>61</v>
      </c>
      <c r="C165" s="1" t="s">
        <v>1316</v>
      </c>
      <c r="D165" s="1" t="s">
        <v>831</v>
      </c>
      <c r="E165" s="1" t="s">
        <v>41</v>
      </c>
      <c r="F165" s="1" t="s">
        <v>743</v>
      </c>
      <c r="G165" s="1" t="s">
        <v>55</v>
      </c>
      <c r="H165" s="1" t="s">
        <v>831</v>
      </c>
      <c r="I165" s="1" t="s">
        <v>1299</v>
      </c>
      <c r="J165" s="1" t="s">
        <v>1288</v>
      </c>
      <c r="K165" s="1" t="s">
        <v>44</v>
      </c>
      <c r="L165" s="1" t="s">
        <v>44</v>
      </c>
      <c r="M165" s="1" t="s">
        <v>45</v>
      </c>
      <c r="N165" s="1" t="s">
        <v>1317</v>
      </c>
      <c r="O165" s="1" t="s">
        <v>834</v>
      </c>
      <c r="P165" s="1" t="s">
        <v>44</v>
      </c>
      <c r="Q165" s="1" t="s">
        <v>1321</v>
      </c>
      <c r="R165" s="1" t="s">
        <v>198</v>
      </c>
      <c r="S165" s="1" t="s">
        <v>1302</v>
      </c>
      <c r="T165" s="1" t="s">
        <v>835</v>
      </c>
      <c r="U165" s="1" t="s">
        <v>1291</v>
      </c>
      <c r="V165" s="1" t="s">
        <v>837</v>
      </c>
      <c r="W165" s="1" t="s">
        <v>838</v>
      </c>
      <c r="X165" s="1" t="s">
        <v>1319</v>
      </c>
      <c r="Y165" s="1" t="s">
        <v>55</v>
      </c>
      <c r="Z165" s="1" t="s">
        <v>55</v>
      </c>
      <c r="AA165" s="1" t="s">
        <v>64</v>
      </c>
      <c r="AB165" s="1" t="s">
        <v>49</v>
      </c>
      <c r="AC165" s="1" t="s">
        <v>65</v>
      </c>
      <c r="AD165" s="1" t="s">
        <v>66</v>
      </c>
      <c r="AE165" s="1" t="s">
        <v>1209</v>
      </c>
      <c r="AF165" s="1" t="s">
        <v>55</v>
      </c>
      <c r="AG165" s="1" t="s">
        <v>59</v>
      </c>
      <c r="AH165" s="1" t="s">
        <v>60</v>
      </c>
      <c r="AI165" s="1" t="s">
        <v>60</v>
      </c>
      <c r="AJ165" s="1" t="s">
        <v>49</v>
      </c>
      <c r="AK165" s="1" t="s">
        <v>55</v>
      </c>
      <c r="AL165" s="1" t="s">
        <v>55</v>
      </c>
      <c r="AM165" s="1" t="s">
        <v>55</v>
      </c>
      <c r="AN165" s="1" t="s">
        <v>55</v>
      </c>
      <c r="AO165" s="1" t="s">
        <v>55</v>
      </c>
      <c r="AP165" s="1" t="s">
        <v>55</v>
      </c>
      <c r="AQ165" s="1" t="s">
        <v>55</v>
      </c>
      <c r="AR165" s="1" t="s">
        <v>64</v>
      </c>
    </row>
    <row r="166" spans="1:44" ht="14.25" customHeight="1">
      <c r="A166" s="1" t="s">
        <v>1322</v>
      </c>
      <c r="B166" s="1" t="s">
        <v>61</v>
      </c>
      <c r="C166" s="1" t="s">
        <v>1316</v>
      </c>
      <c r="D166" s="1" t="s">
        <v>831</v>
      </c>
      <c r="E166" s="1" t="s">
        <v>41</v>
      </c>
      <c r="F166" s="1" t="s">
        <v>743</v>
      </c>
      <c r="G166" s="1" t="s">
        <v>55</v>
      </c>
      <c r="H166" s="1" t="s">
        <v>831</v>
      </c>
      <c r="I166" s="1" t="s">
        <v>1299</v>
      </c>
      <c r="J166" s="1" t="s">
        <v>1288</v>
      </c>
      <c r="K166" s="1" t="s">
        <v>44</v>
      </c>
      <c r="L166" s="1" t="s">
        <v>44</v>
      </c>
      <c r="M166" s="1" t="s">
        <v>45</v>
      </c>
      <c r="N166" s="1" t="s">
        <v>1317</v>
      </c>
      <c r="O166" s="1" t="s">
        <v>834</v>
      </c>
      <c r="P166" s="1" t="s">
        <v>44</v>
      </c>
      <c r="Q166" s="1" t="s">
        <v>1323</v>
      </c>
      <c r="R166" s="1" t="s">
        <v>739</v>
      </c>
      <c r="S166" s="1" t="s">
        <v>1302</v>
      </c>
      <c r="T166" s="1" t="s">
        <v>835</v>
      </c>
      <c r="U166" s="1" t="s">
        <v>1291</v>
      </c>
      <c r="V166" s="1" t="s">
        <v>837</v>
      </c>
      <c r="W166" s="1" t="s">
        <v>838</v>
      </c>
      <c r="X166" s="1" t="s">
        <v>1319</v>
      </c>
      <c r="Y166" s="1" t="s">
        <v>55</v>
      </c>
      <c r="Z166" s="1" t="s">
        <v>55</v>
      </c>
      <c r="AA166" s="1" t="s">
        <v>64</v>
      </c>
      <c r="AB166" s="1" t="s">
        <v>49</v>
      </c>
      <c r="AC166" s="1" t="s">
        <v>65</v>
      </c>
      <c r="AD166" s="1" t="s">
        <v>66</v>
      </c>
      <c r="AE166" s="1" t="s">
        <v>1293</v>
      </c>
      <c r="AF166" s="1" t="s">
        <v>55</v>
      </c>
      <c r="AG166" s="1" t="s">
        <v>59</v>
      </c>
      <c r="AH166" s="1" t="s">
        <v>60</v>
      </c>
      <c r="AI166" s="1" t="s">
        <v>60</v>
      </c>
      <c r="AJ166" s="1" t="s">
        <v>49</v>
      </c>
      <c r="AK166" s="1" t="s">
        <v>55</v>
      </c>
      <c r="AL166" s="1" t="s">
        <v>55</v>
      </c>
      <c r="AM166" s="1" t="s">
        <v>55</v>
      </c>
      <c r="AN166" s="1" t="s">
        <v>55</v>
      </c>
      <c r="AO166" s="1" t="s">
        <v>55</v>
      </c>
      <c r="AP166" s="1" t="s">
        <v>55</v>
      </c>
      <c r="AQ166" s="1" t="s">
        <v>55</v>
      </c>
      <c r="AR166" s="1" t="s">
        <v>64</v>
      </c>
    </row>
    <row r="167" spans="1:44" ht="14.25" customHeight="1">
      <c r="A167" s="1" t="s">
        <v>1324</v>
      </c>
      <c r="B167" s="1" t="s">
        <v>61</v>
      </c>
      <c r="C167" s="1" t="s">
        <v>1325</v>
      </c>
      <c r="D167" s="1" t="s">
        <v>831</v>
      </c>
      <c r="E167" s="1" t="s">
        <v>41</v>
      </c>
      <c r="F167" s="1" t="s">
        <v>755</v>
      </c>
      <c r="G167" s="1" t="s">
        <v>55</v>
      </c>
      <c r="H167" s="1" t="s">
        <v>831</v>
      </c>
      <c r="I167" s="1" t="s">
        <v>1299</v>
      </c>
      <c r="J167" s="1" t="s">
        <v>1288</v>
      </c>
      <c r="K167" s="1" t="s">
        <v>44</v>
      </c>
      <c r="L167" s="1" t="s">
        <v>44</v>
      </c>
      <c r="M167" s="1" t="s">
        <v>45</v>
      </c>
      <c r="N167" s="1" t="s">
        <v>1326</v>
      </c>
      <c r="O167" s="1" t="s">
        <v>834</v>
      </c>
      <c r="P167" s="1" t="s">
        <v>44</v>
      </c>
      <c r="Q167" s="1" t="s">
        <v>1327</v>
      </c>
      <c r="R167" s="1" t="s">
        <v>182</v>
      </c>
      <c r="S167" s="1" t="s">
        <v>1328</v>
      </c>
      <c r="T167" s="1" t="s">
        <v>835</v>
      </c>
      <c r="U167" s="1" t="s">
        <v>1291</v>
      </c>
      <c r="V167" s="1" t="s">
        <v>837</v>
      </c>
      <c r="W167" s="1" t="s">
        <v>838</v>
      </c>
      <c r="X167" s="1" t="s">
        <v>1329</v>
      </c>
      <c r="Y167" s="1" t="s">
        <v>945</v>
      </c>
      <c r="Z167" s="1" t="s">
        <v>55</v>
      </c>
      <c r="AA167" s="1" t="s">
        <v>64</v>
      </c>
      <c r="AB167" s="1" t="s">
        <v>49</v>
      </c>
      <c r="AC167" s="1" t="s">
        <v>65</v>
      </c>
      <c r="AD167" s="1" t="s">
        <v>66</v>
      </c>
      <c r="AE167" s="1" t="s">
        <v>1209</v>
      </c>
      <c r="AF167" s="1" t="s">
        <v>55</v>
      </c>
      <c r="AG167" s="1" t="s">
        <v>59</v>
      </c>
      <c r="AH167" s="1" t="s">
        <v>60</v>
      </c>
      <c r="AI167" s="1" t="s">
        <v>60</v>
      </c>
      <c r="AJ167" s="1" t="s">
        <v>49</v>
      </c>
      <c r="AK167" s="1" t="s">
        <v>55</v>
      </c>
      <c r="AL167" s="1" t="s">
        <v>55</v>
      </c>
      <c r="AM167" s="1" t="s">
        <v>55</v>
      </c>
      <c r="AN167" s="1" t="s">
        <v>55</v>
      </c>
      <c r="AO167" s="1" t="s">
        <v>55</v>
      </c>
      <c r="AP167" s="1" t="s">
        <v>55</v>
      </c>
      <c r="AQ167" s="1" t="s">
        <v>55</v>
      </c>
      <c r="AR167" s="1" t="s">
        <v>64</v>
      </c>
    </row>
    <row r="168" spans="1:44" ht="14.25" customHeight="1">
      <c r="A168" s="1" t="s">
        <v>1330</v>
      </c>
      <c r="B168" s="1" t="s">
        <v>61</v>
      </c>
      <c r="C168" s="1" t="s">
        <v>1325</v>
      </c>
      <c r="D168" s="1" t="s">
        <v>831</v>
      </c>
      <c r="E168" s="1" t="s">
        <v>41</v>
      </c>
      <c r="F168" s="1" t="s">
        <v>755</v>
      </c>
      <c r="G168" s="1" t="s">
        <v>55</v>
      </c>
      <c r="H168" s="1" t="s">
        <v>831</v>
      </c>
      <c r="I168" s="1" t="s">
        <v>1299</v>
      </c>
      <c r="J168" s="1" t="s">
        <v>1288</v>
      </c>
      <c r="K168" s="1" t="s">
        <v>45</v>
      </c>
      <c r="L168" s="1" t="s">
        <v>44</v>
      </c>
      <c r="M168" s="1" t="s">
        <v>44</v>
      </c>
      <c r="N168" s="1" t="s">
        <v>1326</v>
      </c>
      <c r="O168" s="1" t="s">
        <v>834</v>
      </c>
      <c r="P168" s="1" t="s">
        <v>44</v>
      </c>
      <c r="Q168" s="1" t="s">
        <v>1331</v>
      </c>
      <c r="R168" s="1" t="s">
        <v>182</v>
      </c>
      <c r="S168" s="1" t="s">
        <v>1328</v>
      </c>
      <c r="T168" s="1" t="s">
        <v>835</v>
      </c>
      <c r="U168" s="1" t="s">
        <v>55</v>
      </c>
      <c r="V168" s="1" t="s">
        <v>55</v>
      </c>
      <c r="W168" s="1" t="s">
        <v>55</v>
      </c>
      <c r="X168" s="1" t="s">
        <v>1306</v>
      </c>
      <c r="Y168" s="1" t="s">
        <v>878</v>
      </c>
      <c r="Z168" s="1" t="s">
        <v>55</v>
      </c>
      <c r="AA168" s="1" t="s">
        <v>64</v>
      </c>
      <c r="AB168" s="1" t="s">
        <v>49</v>
      </c>
      <c r="AC168" s="1" t="s">
        <v>65</v>
      </c>
      <c r="AD168" s="1" t="s">
        <v>66</v>
      </c>
      <c r="AE168" s="1" t="s">
        <v>1293</v>
      </c>
      <c r="AF168" s="1" t="s">
        <v>55</v>
      </c>
      <c r="AG168" s="1" t="s">
        <v>319</v>
      </c>
      <c r="AH168" s="1" t="s">
        <v>320</v>
      </c>
      <c r="AI168" s="1" t="s">
        <v>321</v>
      </c>
      <c r="AJ168" s="1" t="s">
        <v>835</v>
      </c>
      <c r="AK168" s="1" t="s">
        <v>55</v>
      </c>
      <c r="AL168" s="1" t="s">
        <v>55</v>
      </c>
      <c r="AM168" s="1" t="s">
        <v>55</v>
      </c>
      <c r="AN168" s="1" t="s">
        <v>55</v>
      </c>
      <c r="AO168" s="1" t="s">
        <v>55</v>
      </c>
      <c r="AP168" s="1" t="s">
        <v>55</v>
      </c>
      <c r="AQ168" s="1" t="s">
        <v>55</v>
      </c>
      <c r="AR168" s="1" t="s">
        <v>64</v>
      </c>
    </row>
    <row r="169" spans="1:44" ht="14.25" customHeight="1">
      <c r="A169" s="1" t="s">
        <v>1332</v>
      </c>
      <c r="B169" s="1" t="s">
        <v>61</v>
      </c>
      <c r="C169" s="1" t="s">
        <v>1325</v>
      </c>
      <c r="D169" s="1" t="s">
        <v>831</v>
      </c>
      <c r="E169" s="1" t="s">
        <v>41</v>
      </c>
      <c r="F169" s="1" t="s">
        <v>755</v>
      </c>
      <c r="G169" s="1" t="s">
        <v>55</v>
      </c>
      <c r="H169" s="1" t="s">
        <v>831</v>
      </c>
      <c r="I169" s="1" t="s">
        <v>1299</v>
      </c>
      <c r="J169" s="1" t="s">
        <v>1288</v>
      </c>
      <c r="K169" s="1" t="s">
        <v>44</v>
      </c>
      <c r="L169" s="1" t="s">
        <v>44</v>
      </c>
      <c r="M169" s="1" t="s">
        <v>45</v>
      </c>
      <c r="N169" s="1" t="s">
        <v>1326</v>
      </c>
      <c r="O169" s="1" t="s">
        <v>834</v>
      </c>
      <c r="P169" s="1" t="s">
        <v>44</v>
      </c>
      <c r="Q169" s="1" t="s">
        <v>1333</v>
      </c>
      <c r="R169" s="1" t="s">
        <v>186</v>
      </c>
      <c r="S169" s="1" t="s">
        <v>1328</v>
      </c>
      <c r="T169" s="1" t="s">
        <v>835</v>
      </c>
      <c r="U169" s="1" t="s">
        <v>1291</v>
      </c>
      <c r="V169" s="1" t="s">
        <v>837</v>
      </c>
      <c r="W169" s="1" t="s">
        <v>838</v>
      </c>
      <c r="X169" s="1" t="s">
        <v>1329</v>
      </c>
      <c r="Y169" s="1" t="s">
        <v>945</v>
      </c>
      <c r="Z169" s="1" t="s">
        <v>55</v>
      </c>
      <c r="AA169" s="1" t="s">
        <v>64</v>
      </c>
      <c r="AB169" s="1" t="s">
        <v>49</v>
      </c>
      <c r="AC169" s="1" t="s">
        <v>65</v>
      </c>
      <c r="AD169" s="1" t="s">
        <v>66</v>
      </c>
      <c r="AE169" s="1" t="s">
        <v>1293</v>
      </c>
      <c r="AF169" s="1" t="s">
        <v>55</v>
      </c>
      <c r="AG169" s="1" t="s">
        <v>59</v>
      </c>
      <c r="AH169" s="1" t="s">
        <v>60</v>
      </c>
      <c r="AI169" s="1" t="s">
        <v>60</v>
      </c>
      <c r="AJ169" s="1" t="s">
        <v>49</v>
      </c>
      <c r="AK169" s="1" t="s">
        <v>55</v>
      </c>
      <c r="AL169" s="1" t="s">
        <v>55</v>
      </c>
      <c r="AM169" s="1" t="s">
        <v>55</v>
      </c>
      <c r="AN169" s="1" t="s">
        <v>55</v>
      </c>
      <c r="AO169" s="1" t="s">
        <v>55</v>
      </c>
      <c r="AP169" s="1" t="s">
        <v>55</v>
      </c>
      <c r="AQ169" s="1" t="s">
        <v>55</v>
      </c>
      <c r="AR169" s="1" t="s">
        <v>64</v>
      </c>
    </row>
    <row r="170" spans="1:44" ht="14.25" customHeight="1">
      <c r="A170" s="1" t="s">
        <v>1334</v>
      </c>
      <c r="B170" s="1" t="s">
        <v>61</v>
      </c>
      <c r="C170" s="1" t="s">
        <v>1325</v>
      </c>
      <c r="D170" s="1" t="s">
        <v>831</v>
      </c>
      <c r="E170" s="1" t="s">
        <v>41</v>
      </c>
      <c r="F170" s="1" t="s">
        <v>755</v>
      </c>
      <c r="G170" s="1" t="s">
        <v>55</v>
      </c>
      <c r="H170" s="1" t="s">
        <v>831</v>
      </c>
      <c r="I170" s="1" t="s">
        <v>1299</v>
      </c>
      <c r="J170" s="1" t="s">
        <v>1288</v>
      </c>
      <c r="K170" s="1" t="s">
        <v>45</v>
      </c>
      <c r="L170" s="1" t="s">
        <v>44</v>
      </c>
      <c r="M170" s="1" t="s">
        <v>44</v>
      </c>
      <c r="N170" s="1" t="s">
        <v>1326</v>
      </c>
      <c r="O170" s="1" t="s">
        <v>834</v>
      </c>
      <c r="P170" s="1" t="s">
        <v>44</v>
      </c>
      <c r="Q170" s="1" t="s">
        <v>1335</v>
      </c>
      <c r="R170" s="1" t="s">
        <v>186</v>
      </c>
      <c r="S170" s="1" t="s">
        <v>1328</v>
      </c>
      <c r="T170" s="1" t="s">
        <v>835</v>
      </c>
      <c r="U170" s="1" t="s">
        <v>55</v>
      </c>
      <c r="V170" s="1" t="s">
        <v>55</v>
      </c>
      <c r="W170" s="1" t="s">
        <v>55</v>
      </c>
      <c r="X170" s="1" t="s">
        <v>1306</v>
      </c>
      <c r="Y170" s="1" t="s">
        <v>878</v>
      </c>
      <c r="Z170" s="1" t="s">
        <v>55</v>
      </c>
      <c r="AA170" s="1" t="s">
        <v>64</v>
      </c>
      <c r="AB170" s="1" t="s">
        <v>49</v>
      </c>
      <c r="AC170" s="1" t="s">
        <v>65</v>
      </c>
      <c r="AD170" s="1" t="s">
        <v>66</v>
      </c>
      <c r="AE170" s="1" t="s">
        <v>1293</v>
      </c>
      <c r="AF170" s="1" t="s">
        <v>55</v>
      </c>
      <c r="AG170" s="1" t="s">
        <v>319</v>
      </c>
      <c r="AH170" s="1" t="s">
        <v>320</v>
      </c>
      <c r="AI170" s="1" t="s">
        <v>321</v>
      </c>
      <c r="AJ170" s="1" t="s">
        <v>835</v>
      </c>
      <c r="AK170" s="1" t="s">
        <v>55</v>
      </c>
      <c r="AL170" s="1" t="s">
        <v>55</v>
      </c>
      <c r="AM170" s="1" t="s">
        <v>55</v>
      </c>
      <c r="AN170" s="1" t="s">
        <v>55</v>
      </c>
      <c r="AO170" s="1" t="s">
        <v>55</v>
      </c>
      <c r="AP170" s="1" t="s">
        <v>55</v>
      </c>
      <c r="AQ170" s="1" t="s">
        <v>55</v>
      </c>
      <c r="AR170" s="1" t="s">
        <v>64</v>
      </c>
    </row>
    <row r="171" spans="1:44" ht="14.25" customHeight="1">
      <c r="A171" s="1" t="s">
        <v>1336</v>
      </c>
      <c r="B171" s="1" t="s">
        <v>61</v>
      </c>
      <c r="C171" s="1" t="s">
        <v>1325</v>
      </c>
      <c r="D171" s="1" t="s">
        <v>831</v>
      </c>
      <c r="E171" s="1" t="s">
        <v>41</v>
      </c>
      <c r="F171" s="1" t="s">
        <v>755</v>
      </c>
      <c r="G171" s="1" t="s">
        <v>55</v>
      </c>
      <c r="H171" s="1" t="s">
        <v>831</v>
      </c>
      <c r="I171" s="1" t="s">
        <v>1299</v>
      </c>
      <c r="J171" s="1" t="s">
        <v>1288</v>
      </c>
      <c r="K171" s="1" t="s">
        <v>44</v>
      </c>
      <c r="L171" s="1" t="s">
        <v>44</v>
      </c>
      <c r="M171" s="1" t="s">
        <v>45</v>
      </c>
      <c r="N171" s="1" t="s">
        <v>1326</v>
      </c>
      <c r="O171" s="1" t="s">
        <v>834</v>
      </c>
      <c r="P171" s="1" t="s">
        <v>45</v>
      </c>
      <c r="Q171" s="1" t="s">
        <v>1337</v>
      </c>
      <c r="R171" s="1" t="s">
        <v>739</v>
      </c>
      <c r="S171" s="1" t="s">
        <v>1328</v>
      </c>
      <c r="T171" s="1" t="s">
        <v>835</v>
      </c>
      <c r="U171" s="1" t="s">
        <v>1291</v>
      </c>
      <c r="V171" s="1" t="s">
        <v>837</v>
      </c>
      <c r="W171" s="1" t="s">
        <v>838</v>
      </c>
      <c r="X171" s="1" t="s">
        <v>1329</v>
      </c>
      <c r="Y171" s="1" t="s">
        <v>945</v>
      </c>
      <c r="Z171" s="1" t="s">
        <v>55</v>
      </c>
      <c r="AA171" s="1" t="s">
        <v>64</v>
      </c>
      <c r="AB171" s="1" t="s">
        <v>49</v>
      </c>
      <c r="AC171" s="1" t="s">
        <v>65</v>
      </c>
      <c r="AD171" s="1" t="s">
        <v>66</v>
      </c>
      <c r="AE171" s="1" t="s">
        <v>1293</v>
      </c>
      <c r="AF171" s="1" t="s">
        <v>55</v>
      </c>
      <c r="AG171" s="1" t="s">
        <v>59</v>
      </c>
      <c r="AH171" s="1" t="s">
        <v>60</v>
      </c>
      <c r="AI171" s="1" t="s">
        <v>60</v>
      </c>
      <c r="AJ171" s="1" t="s">
        <v>49</v>
      </c>
      <c r="AK171" s="1" t="s">
        <v>55</v>
      </c>
      <c r="AL171" s="1" t="s">
        <v>55</v>
      </c>
      <c r="AM171" s="1" t="s">
        <v>55</v>
      </c>
      <c r="AN171" s="1" t="s">
        <v>55</v>
      </c>
      <c r="AO171" s="1" t="s">
        <v>55</v>
      </c>
      <c r="AP171" s="1" t="s">
        <v>55</v>
      </c>
      <c r="AQ171" s="1" t="s">
        <v>55</v>
      </c>
      <c r="AR171" s="1" t="s">
        <v>64</v>
      </c>
    </row>
    <row r="172" spans="1:44" ht="14.25" customHeight="1">
      <c r="A172" s="1" t="s">
        <v>1338</v>
      </c>
      <c r="B172" s="1" t="s">
        <v>61</v>
      </c>
      <c r="C172" s="1" t="s">
        <v>1325</v>
      </c>
      <c r="D172" s="1" t="s">
        <v>831</v>
      </c>
      <c r="E172" s="1" t="s">
        <v>41</v>
      </c>
      <c r="F172" s="1" t="s">
        <v>755</v>
      </c>
      <c r="G172" s="1" t="s">
        <v>55</v>
      </c>
      <c r="H172" s="1" t="s">
        <v>831</v>
      </c>
      <c r="I172" s="1" t="s">
        <v>1299</v>
      </c>
      <c r="J172" s="1" t="s">
        <v>1288</v>
      </c>
      <c r="K172" s="1" t="s">
        <v>45</v>
      </c>
      <c r="L172" s="1" t="s">
        <v>44</v>
      </c>
      <c r="M172" s="1" t="s">
        <v>44</v>
      </c>
      <c r="N172" s="1" t="s">
        <v>1326</v>
      </c>
      <c r="O172" s="1" t="s">
        <v>834</v>
      </c>
      <c r="P172" s="1" t="s">
        <v>44</v>
      </c>
      <c r="Q172" s="1" t="s">
        <v>1339</v>
      </c>
      <c r="R172" s="1" t="s">
        <v>739</v>
      </c>
      <c r="S172" s="1" t="s">
        <v>1328</v>
      </c>
      <c r="T172" s="1" t="s">
        <v>835</v>
      </c>
      <c r="U172" s="1" t="s">
        <v>55</v>
      </c>
      <c r="V172" s="1" t="s">
        <v>55</v>
      </c>
      <c r="W172" s="1" t="s">
        <v>55</v>
      </c>
      <c r="X172" s="1" t="s">
        <v>1306</v>
      </c>
      <c r="Y172" s="1" t="s">
        <v>878</v>
      </c>
      <c r="Z172" s="1" t="s">
        <v>55</v>
      </c>
      <c r="AA172" s="1" t="s">
        <v>64</v>
      </c>
      <c r="AB172" s="1" t="s">
        <v>49</v>
      </c>
      <c r="AC172" s="1" t="s">
        <v>65</v>
      </c>
      <c r="AD172" s="1" t="s">
        <v>66</v>
      </c>
      <c r="AE172" s="1" t="s">
        <v>1293</v>
      </c>
      <c r="AF172" s="1" t="s">
        <v>55</v>
      </c>
      <c r="AG172" s="1" t="s">
        <v>319</v>
      </c>
      <c r="AH172" s="1" t="s">
        <v>320</v>
      </c>
      <c r="AI172" s="1" t="s">
        <v>321</v>
      </c>
      <c r="AJ172" s="1" t="s">
        <v>835</v>
      </c>
      <c r="AK172" s="1" t="s">
        <v>55</v>
      </c>
      <c r="AL172" s="1" t="s">
        <v>55</v>
      </c>
      <c r="AM172" s="1" t="s">
        <v>55</v>
      </c>
      <c r="AN172" s="1" t="s">
        <v>55</v>
      </c>
      <c r="AO172" s="1" t="s">
        <v>55</v>
      </c>
      <c r="AP172" s="1" t="s">
        <v>55</v>
      </c>
      <c r="AQ172" s="1" t="s">
        <v>55</v>
      </c>
      <c r="AR172" s="1" t="s">
        <v>64</v>
      </c>
    </row>
    <row r="173" spans="1:44" ht="14.25" customHeight="1">
      <c r="A173" s="1" t="s">
        <v>1340</v>
      </c>
      <c r="B173" s="1" t="s">
        <v>61</v>
      </c>
      <c r="C173" s="1" t="s">
        <v>1341</v>
      </c>
      <c r="D173" s="1" t="s">
        <v>831</v>
      </c>
      <c r="E173" s="1" t="s">
        <v>41</v>
      </c>
      <c r="F173" s="1" t="s">
        <v>766</v>
      </c>
      <c r="G173" s="1" t="s">
        <v>55</v>
      </c>
      <c r="H173" s="1" t="s">
        <v>831</v>
      </c>
      <c r="I173" s="1" t="s">
        <v>1299</v>
      </c>
      <c r="J173" s="1" t="s">
        <v>1288</v>
      </c>
      <c r="K173" s="1" t="s">
        <v>44</v>
      </c>
      <c r="L173" s="1" t="s">
        <v>44</v>
      </c>
      <c r="M173" s="1" t="s">
        <v>45</v>
      </c>
      <c r="N173" s="1" t="s">
        <v>1342</v>
      </c>
      <c r="O173" s="1" t="s">
        <v>834</v>
      </c>
      <c r="P173" s="1" t="s">
        <v>45</v>
      </c>
      <c r="Q173" s="1" t="s">
        <v>1343</v>
      </c>
      <c r="R173" s="1" t="s">
        <v>182</v>
      </c>
      <c r="S173" s="1" t="s">
        <v>1328</v>
      </c>
      <c r="T173" s="1" t="s">
        <v>835</v>
      </c>
      <c r="U173" s="1" t="s">
        <v>1291</v>
      </c>
      <c r="V173" s="1" t="s">
        <v>837</v>
      </c>
      <c r="W173" s="1" t="s">
        <v>838</v>
      </c>
      <c r="X173" s="1" t="s">
        <v>1344</v>
      </c>
      <c r="Y173" s="1" t="s">
        <v>945</v>
      </c>
      <c r="Z173" s="1" t="s">
        <v>55</v>
      </c>
      <c r="AA173" s="1" t="s">
        <v>64</v>
      </c>
      <c r="AB173" s="1" t="s">
        <v>49</v>
      </c>
      <c r="AC173" s="1" t="s">
        <v>65</v>
      </c>
      <c r="AD173" s="1" t="s">
        <v>66</v>
      </c>
      <c r="AE173" s="1" t="s">
        <v>1293</v>
      </c>
      <c r="AF173" s="1" t="s">
        <v>55</v>
      </c>
      <c r="AG173" s="1" t="s">
        <v>59</v>
      </c>
      <c r="AH173" s="1" t="s">
        <v>60</v>
      </c>
      <c r="AI173" s="1" t="s">
        <v>60</v>
      </c>
      <c r="AJ173" s="1" t="s">
        <v>49</v>
      </c>
      <c r="AK173" s="1" t="s">
        <v>55</v>
      </c>
      <c r="AL173" s="1" t="s">
        <v>55</v>
      </c>
      <c r="AM173" s="1" t="s">
        <v>55</v>
      </c>
      <c r="AN173" s="1" t="s">
        <v>55</v>
      </c>
      <c r="AO173" s="1" t="s">
        <v>55</v>
      </c>
      <c r="AP173" s="1" t="s">
        <v>55</v>
      </c>
      <c r="AQ173" s="1" t="s">
        <v>55</v>
      </c>
      <c r="AR173" s="1" t="s">
        <v>64</v>
      </c>
    </row>
    <row r="174" spans="1:44" ht="14.25" customHeight="1">
      <c r="A174" s="1" t="s">
        <v>1345</v>
      </c>
      <c r="B174" s="1" t="s">
        <v>61</v>
      </c>
      <c r="C174" s="1" t="s">
        <v>1341</v>
      </c>
      <c r="D174" s="1" t="s">
        <v>831</v>
      </c>
      <c r="E174" s="1" t="s">
        <v>41</v>
      </c>
      <c r="F174" s="1" t="s">
        <v>766</v>
      </c>
      <c r="G174" s="1" t="s">
        <v>55</v>
      </c>
      <c r="H174" s="1" t="s">
        <v>831</v>
      </c>
      <c r="I174" s="1" t="s">
        <v>1299</v>
      </c>
      <c r="J174" s="1" t="s">
        <v>1288</v>
      </c>
      <c r="K174" s="1" t="s">
        <v>44</v>
      </c>
      <c r="L174" s="1" t="s">
        <v>44</v>
      </c>
      <c r="M174" s="1" t="s">
        <v>45</v>
      </c>
      <c r="N174" s="1" t="s">
        <v>1342</v>
      </c>
      <c r="O174" s="1" t="s">
        <v>834</v>
      </c>
      <c r="P174" s="1" t="s">
        <v>44</v>
      </c>
      <c r="Q174" s="1" t="s">
        <v>1346</v>
      </c>
      <c r="R174" s="1" t="s">
        <v>186</v>
      </c>
      <c r="S174" s="1" t="s">
        <v>1328</v>
      </c>
      <c r="T174" s="1" t="s">
        <v>835</v>
      </c>
      <c r="U174" s="1" t="s">
        <v>1291</v>
      </c>
      <c r="V174" s="1" t="s">
        <v>837</v>
      </c>
      <c r="W174" s="1" t="s">
        <v>838</v>
      </c>
      <c r="X174" s="1" t="s">
        <v>1344</v>
      </c>
      <c r="Y174" s="1" t="s">
        <v>945</v>
      </c>
      <c r="Z174" s="1" t="s">
        <v>55</v>
      </c>
      <c r="AA174" s="1" t="s">
        <v>64</v>
      </c>
      <c r="AB174" s="1" t="s">
        <v>49</v>
      </c>
      <c r="AC174" s="1" t="s">
        <v>65</v>
      </c>
      <c r="AD174" s="1" t="s">
        <v>66</v>
      </c>
      <c r="AE174" s="1" t="s">
        <v>1209</v>
      </c>
      <c r="AF174" s="1" t="s">
        <v>55</v>
      </c>
      <c r="AG174" s="1" t="s">
        <v>59</v>
      </c>
      <c r="AH174" s="1" t="s">
        <v>60</v>
      </c>
      <c r="AI174" s="1" t="s">
        <v>60</v>
      </c>
      <c r="AJ174" s="1" t="s">
        <v>49</v>
      </c>
      <c r="AK174" s="1" t="s">
        <v>55</v>
      </c>
      <c r="AL174" s="1" t="s">
        <v>55</v>
      </c>
      <c r="AM174" s="1" t="s">
        <v>55</v>
      </c>
      <c r="AN174" s="1" t="s">
        <v>55</v>
      </c>
      <c r="AO174" s="1" t="s">
        <v>55</v>
      </c>
      <c r="AP174" s="1" t="s">
        <v>55</v>
      </c>
      <c r="AQ174" s="1" t="s">
        <v>55</v>
      </c>
      <c r="AR174" s="1" t="s">
        <v>64</v>
      </c>
    </row>
    <row r="175" spans="1:44" ht="14.25" customHeight="1">
      <c r="A175" s="1" t="s">
        <v>1347</v>
      </c>
      <c r="B175" s="1" t="s">
        <v>61</v>
      </c>
      <c r="C175" s="1" t="s">
        <v>1341</v>
      </c>
      <c r="D175" s="1" t="s">
        <v>831</v>
      </c>
      <c r="E175" s="1" t="s">
        <v>41</v>
      </c>
      <c r="F175" s="1" t="s">
        <v>766</v>
      </c>
      <c r="G175" s="1" t="s">
        <v>55</v>
      </c>
      <c r="H175" s="1" t="s">
        <v>831</v>
      </c>
      <c r="I175" s="1" t="s">
        <v>1299</v>
      </c>
      <c r="J175" s="1" t="s">
        <v>1288</v>
      </c>
      <c r="K175" s="1" t="s">
        <v>44</v>
      </c>
      <c r="L175" s="1" t="s">
        <v>44</v>
      </c>
      <c r="M175" s="1" t="s">
        <v>45</v>
      </c>
      <c r="N175" s="1" t="s">
        <v>1342</v>
      </c>
      <c r="O175" s="1" t="s">
        <v>834</v>
      </c>
      <c r="P175" s="1" t="s">
        <v>44</v>
      </c>
      <c r="Q175" s="1" t="s">
        <v>1348</v>
      </c>
      <c r="R175" s="1" t="s">
        <v>739</v>
      </c>
      <c r="S175" s="1" t="s">
        <v>1328</v>
      </c>
      <c r="T175" s="1" t="s">
        <v>835</v>
      </c>
      <c r="U175" s="1" t="s">
        <v>1291</v>
      </c>
      <c r="V175" s="1" t="s">
        <v>837</v>
      </c>
      <c r="W175" s="1" t="s">
        <v>838</v>
      </c>
      <c r="X175" s="1" t="s">
        <v>1344</v>
      </c>
      <c r="Y175" s="1" t="s">
        <v>945</v>
      </c>
      <c r="Z175" s="1" t="s">
        <v>55</v>
      </c>
      <c r="AA175" s="1" t="s">
        <v>64</v>
      </c>
      <c r="AB175" s="1" t="s">
        <v>49</v>
      </c>
      <c r="AC175" s="1" t="s">
        <v>65</v>
      </c>
      <c r="AD175" s="1" t="s">
        <v>66</v>
      </c>
      <c r="AE175" s="1" t="s">
        <v>1293</v>
      </c>
      <c r="AF175" s="1" t="s">
        <v>55</v>
      </c>
      <c r="AG175" s="1" t="s">
        <v>59</v>
      </c>
      <c r="AH175" s="1" t="s">
        <v>60</v>
      </c>
      <c r="AI175" s="1" t="s">
        <v>60</v>
      </c>
      <c r="AJ175" s="1" t="s">
        <v>49</v>
      </c>
      <c r="AK175" s="1" t="s">
        <v>55</v>
      </c>
      <c r="AL175" s="1" t="s">
        <v>55</v>
      </c>
      <c r="AM175" s="1" t="s">
        <v>55</v>
      </c>
      <c r="AN175" s="1" t="s">
        <v>55</v>
      </c>
      <c r="AO175" s="1" t="s">
        <v>55</v>
      </c>
      <c r="AP175" s="1" t="s">
        <v>55</v>
      </c>
      <c r="AQ175" s="1" t="s">
        <v>55</v>
      </c>
      <c r="AR175" s="1" t="s">
        <v>64</v>
      </c>
    </row>
    <row r="176" spans="1:44" ht="14.25" customHeight="1">
      <c r="A176" s="1" t="s">
        <v>1349</v>
      </c>
      <c r="B176" s="1" t="s">
        <v>61</v>
      </c>
      <c r="C176" s="1" t="s">
        <v>776</v>
      </c>
      <c r="D176" s="1" t="s">
        <v>831</v>
      </c>
      <c r="E176" s="1" t="s">
        <v>41</v>
      </c>
      <c r="F176" s="1" t="s">
        <v>777</v>
      </c>
      <c r="G176" s="1" t="s">
        <v>55</v>
      </c>
      <c r="H176" s="1" t="s">
        <v>831</v>
      </c>
      <c r="I176" s="1" t="s">
        <v>1299</v>
      </c>
      <c r="J176" s="1" t="s">
        <v>1288</v>
      </c>
      <c r="K176" s="1" t="s">
        <v>44</v>
      </c>
      <c r="L176" s="1" t="s">
        <v>44</v>
      </c>
      <c r="M176" s="1" t="s">
        <v>45</v>
      </c>
      <c r="N176" s="1" t="s">
        <v>1350</v>
      </c>
      <c r="O176" s="1" t="s">
        <v>834</v>
      </c>
      <c r="P176" s="1" t="s">
        <v>45</v>
      </c>
      <c r="Q176" s="1" t="s">
        <v>1351</v>
      </c>
      <c r="R176" s="1" t="s">
        <v>303</v>
      </c>
      <c r="S176" s="1" t="s">
        <v>1352</v>
      </c>
      <c r="T176" s="1" t="s">
        <v>835</v>
      </c>
      <c r="U176" s="1" t="s">
        <v>1291</v>
      </c>
      <c r="V176" s="1" t="s">
        <v>837</v>
      </c>
      <c r="W176" s="1" t="s">
        <v>838</v>
      </c>
      <c r="X176" s="1" t="s">
        <v>1353</v>
      </c>
      <c r="Y176" s="1" t="s">
        <v>945</v>
      </c>
      <c r="Z176" s="1" t="s">
        <v>55</v>
      </c>
      <c r="AA176" s="1" t="s">
        <v>64</v>
      </c>
      <c r="AB176" s="1" t="s">
        <v>49</v>
      </c>
      <c r="AC176" s="1" t="s">
        <v>65</v>
      </c>
      <c r="AD176" s="1" t="s">
        <v>66</v>
      </c>
      <c r="AE176" s="1" t="s">
        <v>1293</v>
      </c>
      <c r="AF176" s="1" t="s">
        <v>55</v>
      </c>
      <c r="AG176" s="1" t="s">
        <v>59</v>
      </c>
      <c r="AH176" s="1" t="s">
        <v>60</v>
      </c>
      <c r="AI176" s="1" t="s">
        <v>60</v>
      </c>
      <c r="AJ176" s="1" t="s">
        <v>49</v>
      </c>
      <c r="AK176" s="1" t="s">
        <v>55</v>
      </c>
      <c r="AL176" s="1" t="s">
        <v>55</v>
      </c>
      <c r="AM176" s="1" t="s">
        <v>55</v>
      </c>
      <c r="AN176" s="1" t="s">
        <v>55</v>
      </c>
      <c r="AO176" s="1" t="s">
        <v>55</v>
      </c>
      <c r="AP176" s="1" t="s">
        <v>55</v>
      </c>
      <c r="AQ176" s="1" t="s">
        <v>55</v>
      </c>
      <c r="AR176" s="1" t="s">
        <v>64</v>
      </c>
    </row>
    <row r="177" spans="1:44" ht="14.25" customHeight="1">
      <c r="A177" s="1" t="s">
        <v>1354</v>
      </c>
      <c r="B177" s="1" t="s">
        <v>61</v>
      </c>
      <c r="C177" s="1" t="s">
        <v>776</v>
      </c>
      <c r="D177" s="1" t="s">
        <v>831</v>
      </c>
      <c r="E177" s="1" t="s">
        <v>41</v>
      </c>
      <c r="F177" s="1" t="s">
        <v>777</v>
      </c>
      <c r="G177" s="1" t="s">
        <v>55</v>
      </c>
      <c r="H177" s="1" t="s">
        <v>831</v>
      </c>
      <c r="I177" s="1" t="s">
        <v>1299</v>
      </c>
      <c r="J177" s="1" t="s">
        <v>1288</v>
      </c>
      <c r="K177" s="1" t="s">
        <v>45</v>
      </c>
      <c r="L177" s="1" t="s">
        <v>44</v>
      </c>
      <c r="M177" s="1" t="s">
        <v>44</v>
      </c>
      <c r="N177" s="1" t="s">
        <v>1350</v>
      </c>
      <c r="O177" s="1" t="s">
        <v>834</v>
      </c>
      <c r="P177" s="1" t="s">
        <v>44</v>
      </c>
      <c r="Q177" s="1" t="s">
        <v>1355</v>
      </c>
      <c r="R177" s="1" t="s">
        <v>303</v>
      </c>
      <c r="S177" s="1" t="s">
        <v>1352</v>
      </c>
      <c r="T177" s="1" t="s">
        <v>835</v>
      </c>
      <c r="U177" s="1" t="s">
        <v>55</v>
      </c>
      <c r="V177" s="1" t="s">
        <v>55</v>
      </c>
      <c r="W177" s="1" t="s">
        <v>55</v>
      </c>
      <c r="X177" s="1" t="s">
        <v>1306</v>
      </c>
      <c r="Y177" s="1" t="s">
        <v>878</v>
      </c>
      <c r="Z177" s="1" t="s">
        <v>55</v>
      </c>
      <c r="AA177" s="1" t="s">
        <v>64</v>
      </c>
      <c r="AB177" s="1" t="s">
        <v>49</v>
      </c>
      <c r="AC177" s="1" t="s">
        <v>65</v>
      </c>
      <c r="AD177" s="1" t="s">
        <v>66</v>
      </c>
      <c r="AE177" s="1" t="s">
        <v>1293</v>
      </c>
      <c r="AF177" s="1" t="s">
        <v>55</v>
      </c>
      <c r="AG177" s="1" t="s">
        <v>319</v>
      </c>
      <c r="AH177" s="1" t="s">
        <v>320</v>
      </c>
      <c r="AI177" s="1" t="s">
        <v>321</v>
      </c>
      <c r="AJ177" s="1" t="s">
        <v>835</v>
      </c>
      <c r="AK177" s="1" t="s">
        <v>55</v>
      </c>
      <c r="AL177" s="1" t="s">
        <v>55</v>
      </c>
      <c r="AM177" s="1" t="s">
        <v>55</v>
      </c>
      <c r="AN177" s="1" t="s">
        <v>55</v>
      </c>
      <c r="AO177" s="1" t="s">
        <v>55</v>
      </c>
      <c r="AP177" s="1" t="s">
        <v>55</v>
      </c>
      <c r="AQ177" s="1" t="s">
        <v>55</v>
      </c>
      <c r="AR177" s="1" t="s">
        <v>64</v>
      </c>
    </row>
    <row r="178" spans="1:44" ht="14.25" customHeight="1">
      <c r="A178" s="1" t="s">
        <v>1356</v>
      </c>
      <c r="B178" s="1" t="s">
        <v>61</v>
      </c>
      <c r="C178" s="1" t="s">
        <v>776</v>
      </c>
      <c r="D178" s="1" t="s">
        <v>831</v>
      </c>
      <c r="E178" s="1" t="s">
        <v>41</v>
      </c>
      <c r="F178" s="1" t="s">
        <v>777</v>
      </c>
      <c r="G178" s="1" t="s">
        <v>55</v>
      </c>
      <c r="H178" s="1" t="s">
        <v>831</v>
      </c>
      <c r="I178" s="1" t="s">
        <v>1299</v>
      </c>
      <c r="J178" s="1" t="s">
        <v>1288</v>
      </c>
      <c r="K178" s="1" t="s">
        <v>44</v>
      </c>
      <c r="L178" s="1" t="s">
        <v>44</v>
      </c>
      <c r="M178" s="1" t="s">
        <v>45</v>
      </c>
      <c r="N178" s="1" t="s">
        <v>1350</v>
      </c>
      <c r="O178" s="1" t="s">
        <v>834</v>
      </c>
      <c r="P178" s="1" t="s">
        <v>44</v>
      </c>
      <c r="Q178" s="1" t="s">
        <v>1357</v>
      </c>
      <c r="R178" s="1" t="s">
        <v>288</v>
      </c>
      <c r="S178" s="1" t="s">
        <v>1352</v>
      </c>
      <c r="T178" s="1" t="s">
        <v>835</v>
      </c>
      <c r="U178" s="1" t="s">
        <v>1291</v>
      </c>
      <c r="V178" s="1" t="s">
        <v>837</v>
      </c>
      <c r="W178" s="1" t="s">
        <v>838</v>
      </c>
      <c r="X178" s="1" t="s">
        <v>1353</v>
      </c>
      <c r="Y178" s="1" t="s">
        <v>945</v>
      </c>
      <c r="Z178" s="1" t="s">
        <v>55</v>
      </c>
      <c r="AA178" s="1" t="s">
        <v>64</v>
      </c>
      <c r="AB178" s="1" t="s">
        <v>49</v>
      </c>
      <c r="AC178" s="1" t="s">
        <v>65</v>
      </c>
      <c r="AD178" s="1" t="s">
        <v>66</v>
      </c>
      <c r="AE178" s="1" t="s">
        <v>1293</v>
      </c>
      <c r="AF178" s="1" t="s">
        <v>55</v>
      </c>
      <c r="AG178" s="1" t="s">
        <v>59</v>
      </c>
      <c r="AH178" s="1" t="s">
        <v>60</v>
      </c>
      <c r="AI178" s="1" t="s">
        <v>60</v>
      </c>
      <c r="AJ178" s="1" t="s">
        <v>49</v>
      </c>
      <c r="AK178" s="1" t="s">
        <v>55</v>
      </c>
      <c r="AL178" s="1" t="s">
        <v>55</v>
      </c>
      <c r="AM178" s="1" t="s">
        <v>55</v>
      </c>
      <c r="AN178" s="1" t="s">
        <v>55</v>
      </c>
      <c r="AO178" s="1" t="s">
        <v>55</v>
      </c>
      <c r="AP178" s="1" t="s">
        <v>55</v>
      </c>
      <c r="AQ178" s="1" t="s">
        <v>55</v>
      </c>
      <c r="AR178" s="1" t="s">
        <v>64</v>
      </c>
    </row>
    <row r="179" spans="1:44" ht="14.25" customHeight="1">
      <c r="A179" s="1" t="s">
        <v>1358</v>
      </c>
      <c r="B179" s="1" t="s">
        <v>61</v>
      </c>
      <c r="C179" s="1" t="s">
        <v>776</v>
      </c>
      <c r="D179" s="1" t="s">
        <v>831</v>
      </c>
      <c r="E179" s="1" t="s">
        <v>41</v>
      </c>
      <c r="F179" s="1" t="s">
        <v>777</v>
      </c>
      <c r="G179" s="1" t="s">
        <v>55</v>
      </c>
      <c r="H179" s="1" t="s">
        <v>831</v>
      </c>
      <c r="I179" s="1" t="s">
        <v>1299</v>
      </c>
      <c r="J179" s="1" t="s">
        <v>1288</v>
      </c>
      <c r="K179" s="1" t="s">
        <v>45</v>
      </c>
      <c r="L179" s="1" t="s">
        <v>44</v>
      </c>
      <c r="M179" s="1" t="s">
        <v>44</v>
      </c>
      <c r="N179" s="1" t="s">
        <v>1350</v>
      </c>
      <c r="O179" s="1" t="s">
        <v>834</v>
      </c>
      <c r="P179" s="1" t="s">
        <v>44</v>
      </c>
      <c r="Q179" s="1" t="s">
        <v>1359</v>
      </c>
      <c r="R179" s="1" t="s">
        <v>288</v>
      </c>
      <c r="S179" s="1" t="s">
        <v>1352</v>
      </c>
      <c r="T179" s="1" t="s">
        <v>835</v>
      </c>
      <c r="U179" s="1" t="s">
        <v>55</v>
      </c>
      <c r="V179" s="1" t="s">
        <v>55</v>
      </c>
      <c r="W179" s="1" t="s">
        <v>55</v>
      </c>
      <c r="X179" s="1" t="s">
        <v>1306</v>
      </c>
      <c r="Y179" s="1" t="s">
        <v>878</v>
      </c>
      <c r="Z179" s="1" t="s">
        <v>55</v>
      </c>
      <c r="AA179" s="1" t="s">
        <v>64</v>
      </c>
      <c r="AB179" s="1" t="s">
        <v>49</v>
      </c>
      <c r="AC179" s="1" t="s">
        <v>65</v>
      </c>
      <c r="AD179" s="1" t="s">
        <v>66</v>
      </c>
      <c r="AE179" s="1" t="s">
        <v>1293</v>
      </c>
      <c r="AF179" s="1" t="s">
        <v>55</v>
      </c>
      <c r="AG179" s="1" t="s">
        <v>319</v>
      </c>
      <c r="AH179" s="1" t="s">
        <v>320</v>
      </c>
      <c r="AI179" s="1" t="s">
        <v>321</v>
      </c>
      <c r="AJ179" s="1" t="s">
        <v>835</v>
      </c>
      <c r="AK179" s="1" t="s">
        <v>55</v>
      </c>
      <c r="AL179" s="1" t="s">
        <v>55</v>
      </c>
      <c r="AM179" s="1" t="s">
        <v>55</v>
      </c>
      <c r="AN179" s="1" t="s">
        <v>55</v>
      </c>
      <c r="AO179" s="1" t="s">
        <v>55</v>
      </c>
      <c r="AP179" s="1" t="s">
        <v>55</v>
      </c>
      <c r="AQ179" s="1" t="s">
        <v>55</v>
      </c>
      <c r="AR179" s="1" t="s">
        <v>64</v>
      </c>
    </row>
    <row r="180" spans="1:44" ht="14.25" customHeight="1">
      <c r="A180" s="1" t="s">
        <v>1360</v>
      </c>
      <c r="B180" s="1" t="s">
        <v>61</v>
      </c>
      <c r="C180" s="1" t="s">
        <v>1361</v>
      </c>
      <c r="D180" s="1" t="s">
        <v>831</v>
      </c>
      <c r="E180" s="1" t="s">
        <v>41</v>
      </c>
      <c r="F180" s="1" t="s">
        <v>786</v>
      </c>
      <c r="G180" s="1" t="s">
        <v>55</v>
      </c>
      <c r="H180" s="1" t="s">
        <v>831</v>
      </c>
      <c r="I180" s="1" t="s">
        <v>1299</v>
      </c>
      <c r="J180" s="1" t="s">
        <v>1288</v>
      </c>
      <c r="K180" s="1" t="s">
        <v>44</v>
      </c>
      <c r="L180" s="1" t="s">
        <v>44</v>
      </c>
      <c r="M180" s="1" t="s">
        <v>45</v>
      </c>
      <c r="N180" s="1" t="s">
        <v>1362</v>
      </c>
      <c r="O180" s="1" t="s">
        <v>834</v>
      </c>
      <c r="P180" s="1" t="s">
        <v>45</v>
      </c>
      <c r="Q180" s="1" t="s">
        <v>1363</v>
      </c>
      <c r="R180" s="1" t="s">
        <v>303</v>
      </c>
      <c r="S180" s="1" t="s">
        <v>1352</v>
      </c>
      <c r="T180" s="1" t="s">
        <v>835</v>
      </c>
      <c r="U180" s="1" t="s">
        <v>1291</v>
      </c>
      <c r="V180" s="1" t="s">
        <v>837</v>
      </c>
      <c r="W180" s="1" t="s">
        <v>838</v>
      </c>
      <c r="X180" s="1" t="s">
        <v>1364</v>
      </c>
      <c r="Y180" s="1" t="s">
        <v>945</v>
      </c>
      <c r="Z180" s="1" t="s">
        <v>55</v>
      </c>
      <c r="AA180" s="1" t="s">
        <v>64</v>
      </c>
      <c r="AB180" s="1" t="s">
        <v>49</v>
      </c>
      <c r="AC180" s="1" t="s">
        <v>65</v>
      </c>
      <c r="AD180" s="1" t="s">
        <v>66</v>
      </c>
      <c r="AE180" s="1" t="s">
        <v>1209</v>
      </c>
      <c r="AF180" s="1" t="s">
        <v>55</v>
      </c>
      <c r="AG180" s="1" t="s">
        <v>59</v>
      </c>
      <c r="AH180" s="1" t="s">
        <v>60</v>
      </c>
      <c r="AI180" s="1" t="s">
        <v>60</v>
      </c>
      <c r="AJ180" s="1" t="s">
        <v>49</v>
      </c>
      <c r="AK180" s="1" t="s">
        <v>55</v>
      </c>
      <c r="AL180" s="1" t="s">
        <v>55</v>
      </c>
      <c r="AM180" s="1" t="s">
        <v>55</v>
      </c>
      <c r="AN180" s="1" t="s">
        <v>55</v>
      </c>
      <c r="AO180" s="1" t="s">
        <v>55</v>
      </c>
      <c r="AP180" s="1" t="s">
        <v>55</v>
      </c>
      <c r="AQ180" s="1" t="s">
        <v>55</v>
      </c>
      <c r="AR180" s="1" t="s">
        <v>64</v>
      </c>
    </row>
    <row r="181" spans="1:44" ht="14.25" customHeight="1">
      <c r="A181" s="1" t="s">
        <v>1365</v>
      </c>
      <c r="B181" s="1" t="s">
        <v>61</v>
      </c>
      <c r="C181" s="1" t="s">
        <v>1361</v>
      </c>
      <c r="D181" s="1" t="s">
        <v>831</v>
      </c>
      <c r="E181" s="1" t="s">
        <v>41</v>
      </c>
      <c r="F181" s="1" t="s">
        <v>786</v>
      </c>
      <c r="G181" s="1" t="s">
        <v>55</v>
      </c>
      <c r="H181" s="1" t="s">
        <v>831</v>
      </c>
      <c r="I181" s="1" t="s">
        <v>1299</v>
      </c>
      <c r="J181" s="1" t="s">
        <v>1288</v>
      </c>
      <c r="K181" s="1" t="s">
        <v>44</v>
      </c>
      <c r="L181" s="1" t="s">
        <v>44</v>
      </c>
      <c r="M181" s="1" t="s">
        <v>45</v>
      </c>
      <c r="N181" s="1" t="s">
        <v>1362</v>
      </c>
      <c r="O181" s="1" t="s">
        <v>834</v>
      </c>
      <c r="P181" s="1" t="s">
        <v>44</v>
      </c>
      <c r="Q181" s="1" t="s">
        <v>1366</v>
      </c>
      <c r="R181" s="1" t="s">
        <v>288</v>
      </c>
      <c r="S181" s="1" t="s">
        <v>1352</v>
      </c>
      <c r="T181" s="1" t="s">
        <v>835</v>
      </c>
      <c r="U181" s="1" t="s">
        <v>1291</v>
      </c>
      <c r="V181" s="1" t="s">
        <v>837</v>
      </c>
      <c r="W181" s="1" t="s">
        <v>838</v>
      </c>
      <c r="X181" s="1" t="s">
        <v>1364</v>
      </c>
      <c r="Y181" s="1" t="s">
        <v>945</v>
      </c>
      <c r="Z181" s="1" t="s">
        <v>55</v>
      </c>
      <c r="AA181" s="1" t="s">
        <v>64</v>
      </c>
      <c r="AB181" s="1" t="s">
        <v>49</v>
      </c>
      <c r="AC181" s="1" t="s">
        <v>65</v>
      </c>
      <c r="AD181" s="1" t="s">
        <v>66</v>
      </c>
      <c r="AE181" s="1" t="s">
        <v>1293</v>
      </c>
      <c r="AF181" s="1" t="s">
        <v>55</v>
      </c>
      <c r="AG181" s="1" t="s">
        <v>59</v>
      </c>
      <c r="AH181" s="1" t="s">
        <v>60</v>
      </c>
      <c r="AI181" s="1" t="s">
        <v>60</v>
      </c>
      <c r="AJ181" s="1" t="s">
        <v>49</v>
      </c>
      <c r="AK181" s="1" t="s">
        <v>55</v>
      </c>
      <c r="AL181" s="1" t="s">
        <v>55</v>
      </c>
      <c r="AM181" s="1" t="s">
        <v>55</v>
      </c>
      <c r="AN181" s="1" t="s">
        <v>55</v>
      </c>
      <c r="AO181" s="1" t="s">
        <v>55</v>
      </c>
      <c r="AP181" s="1" t="s">
        <v>55</v>
      </c>
      <c r="AQ181" s="1" t="s">
        <v>55</v>
      </c>
      <c r="AR181" s="1" t="s">
        <v>64</v>
      </c>
    </row>
    <row r="182" spans="1:44" ht="14.25" customHeight="1"/>
    <row r="183" spans="1:44" ht="14.25" customHeight="1"/>
    <row r="184" spans="1:44" ht="14.25" customHeight="1"/>
    <row r="185" spans="1:44" ht="14.25" customHeight="1"/>
    <row r="186" spans="1:44" ht="14.25" customHeight="1"/>
    <row r="187" spans="1:44" ht="14.25" customHeight="1"/>
    <row r="188" spans="1:44" ht="14.25" customHeight="1"/>
    <row r="189" spans="1:44" ht="14.25" customHeight="1"/>
    <row r="190" spans="1:44" ht="14.25" customHeight="1"/>
    <row r="191" spans="1:44" ht="14.25" customHeight="1"/>
    <row r="192" spans="1:44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A1:AL179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abSelected="1" topLeftCell="H171" workbookViewId="0">
      <selection activeCell="N184" sqref="N184"/>
    </sheetView>
  </sheetViews>
  <sheetFormatPr defaultColWidth="14.44140625" defaultRowHeight="15" customHeight="1"/>
  <cols>
    <col min="1" max="1" width="14.33203125" customWidth="1"/>
    <col min="2" max="2" width="31.6640625" customWidth="1"/>
    <col min="3" max="4" width="8.6640625" customWidth="1"/>
    <col min="5" max="5" width="16.88671875" customWidth="1"/>
    <col min="6" max="6" width="13.6640625" customWidth="1"/>
    <col min="7" max="7" width="21" customWidth="1"/>
    <col min="8" max="11" width="13.6640625" customWidth="1"/>
    <col min="12" max="13" width="9.6640625" customWidth="1"/>
    <col min="14" max="16" width="18.33203125" customWidth="1"/>
    <col min="17" max="17" width="25.33203125" customWidth="1"/>
    <col min="18" max="18" width="17.109375" customWidth="1"/>
    <col min="19" max="22" width="8.6640625" customWidth="1"/>
    <col min="23" max="23" width="8.88671875" customWidth="1"/>
    <col min="24" max="25" width="12.88671875" customWidth="1"/>
    <col min="26" max="27" width="14.33203125" customWidth="1"/>
    <col min="28" max="28" width="13.109375" customWidth="1"/>
    <col min="29" max="29" width="18" customWidth="1"/>
  </cols>
  <sheetData>
    <row r="1" spans="1:29" ht="14.25" customHeight="1">
      <c r="E1" s="2"/>
      <c r="F1" s="2" t="s">
        <v>792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B1" s="4"/>
      <c r="AC1" s="4"/>
    </row>
    <row r="2" spans="1:29" ht="14.25" customHeight="1">
      <c r="E2" s="2" t="s">
        <v>793</v>
      </c>
      <c r="F2" s="2" t="s">
        <v>743</v>
      </c>
      <c r="G2" s="2" t="s">
        <v>766</v>
      </c>
      <c r="H2" s="2" t="s">
        <v>786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  <c r="AB2" s="4"/>
      <c r="AC2" s="4"/>
    </row>
    <row r="3" spans="1:29" ht="14.25" customHeight="1">
      <c r="E3" s="2" t="s">
        <v>794</v>
      </c>
      <c r="F3" s="2" t="s">
        <v>795</v>
      </c>
      <c r="G3" s="2" t="s">
        <v>796</v>
      </c>
      <c r="H3" s="2" t="s">
        <v>797</v>
      </c>
      <c r="I3" s="2" t="s">
        <v>798</v>
      </c>
      <c r="J3" s="2" t="s">
        <v>728</v>
      </c>
      <c r="K3" s="2" t="s">
        <v>755</v>
      </c>
      <c r="L3" s="2" t="s">
        <v>714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/>
      <c r="AB3" s="4"/>
      <c r="AC3" s="4"/>
    </row>
    <row r="4" spans="1:29" ht="14.25" customHeight="1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3"/>
      <c r="AB4" s="4"/>
      <c r="AC4" s="4"/>
    </row>
    <row r="5" spans="1:29" ht="14.25" customHeight="1">
      <c r="E5" s="4"/>
      <c r="F5" s="4"/>
      <c r="J5" s="4"/>
      <c r="K5" s="5"/>
      <c r="N5" s="4"/>
      <c r="O5" s="5"/>
      <c r="P5" s="5"/>
      <c r="R5" s="4"/>
      <c r="W5" s="4"/>
      <c r="X5" s="4"/>
      <c r="Y5" s="4"/>
      <c r="Z5" s="3"/>
      <c r="AB5" s="4"/>
      <c r="AC5" s="4"/>
    </row>
    <row r="6" spans="1:29" ht="14.25" customHeight="1">
      <c r="A6" s="6"/>
      <c r="B6" s="6" t="s">
        <v>799</v>
      </c>
      <c r="C6" s="6"/>
      <c r="D6" s="6"/>
      <c r="E6" s="7" t="s">
        <v>800</v>
      </c>
      <c r="F6" s="7" t="s">
        <v>800</v>
      </c>
      <c r="G6" s="6" t="s">
        <v>801</v>
      </c>
      <c r="H6" s="6"/>
      <c r="I6" s="6"/>
      <c r="J6" s="7" t="s">
        <v>800</v>
      </c>
      <c r="K6" s="8"/>
      <c r="L6" s="6"/>
      <c r="M6" s="6"/>
      <c r="N6" s="7" t="s">
        <v>802</v>
      </c>
      <c r="O6" s="8"/>
      <c r="P6" s="8"/>
      <c r="Q6" s="6"/>
      <c r="R6" s="7" t="s">
        <v>803</v>
      </c>
      <c r="S6" s="6"/>
      <c r="T6" s="6"/>
      <c r="U6" s="6"/>
      <c r="V6" s="6"/>
      <c r="W6" s="7" t="s">
        <v>800</v>
      </c>
      <c r="X6" s="7" t="s">
        <v>804</v>
      </c>
      <c r="Y6" s="7" t="s">
        <v>800</v>
      </c>
      <c r="Z6" s="6"/>
      <c r="AA6" s="6"/>
      <c r="AB6" s="7" t="s">
        <v>805</v>
      </c>
      <c r="AC6" s="7" t="s">
        <v>806</v>
      </c>
    </row>
    <row r="7" spans="1:29" ht="14.25" customHeight="1">
      <c r="A7" s="9" t="s">
        <v>0</v>
      </c>
      <c r="B7" s="9" t="s">
        <v>1</v>
      </c>
      <c r="C7" s="1" t="s">
        <v>820</v>
      </c>
      <c r="D7" s="9" t="s">
        <v>3</v>
      </c>
      <c r="E7" s="10" t="s">
        <v>807</v>
      </c>
      <c r="F7" s="10" t="s">
        <v>808</v>
      </c>
      <c r="G7" s="9" t="s">
        <v>4</v>
      </c>
      <c r="H7" s="9" t="s">
        <v>5</v>
      </c>
      <c r="I7" s="9" t="s">
        <v>7</v>
      </c>
      <c r="J7" s="10" t="s">
        <v>809</v>
      </c>
      <c r="K7" s="9" t="s">
        <v>10</v>
      </c>
      <c r="L7" s="9" t="s">
        <v>810</v>
      </c>
      <c r="M7" s="9" t="s">
        <v>811</v>
      </c>
      <c r="N7" s="10" t="s">
        <v>10</v>
      </c>
      <c r="O7" s="9" t="s">
        <v>12</v>
      </c>
      <c r="P7" s="9" t="s">
        <v>13</v>
      </c>
      <c r="Q7" s="9" t="s">
        <v>812</v>
      </c>
      <c r="R7" s="10" t="s">
        <v>12</v>
      </c>
      <c r="S7" s="9" t="s">
        <v>27</v>
      </c>
      <c r="T7" s="9" t="s">
        <v>28</v>
      </c>
      <c r="U7" s="9" t="s">
        <v>29</v>
      </c>
      <c r="V7" s="9" t="s">
        <v>30</v>
      </c>
      <c r="W7" s="10" t="s">
        <v>813</v>
      </c>
      <c r="X7" s="10" t="s">
        <v>814</v>
      </c>
      <c r="Y7" s="10" t="s">
        <v>815</v>
      </c>
      <c r="Z7" s="9" t="s">
        <v>33</v>
      </c>
      <c r="AA7" s="9" t="s">
        <v>816</v>
      </c>
      <c r="AB7" s="10" t="s">
        <v>817</v>
      </c>
      <c r="AC7" s="10" t="s">
        <v>818</v>
      </c>
    </row>
    <row r="8" spans="1:29" ht="14.25" customHeight="1">
      <c r="A8" s="1" t="str">
        <f>EstoreProductCatalog!A2</f>
        <v>EF-GF721TBEGWW</v>
      </c>
      <c r="B8" s="1" t="str">
        <f>VLOOKUP(A8,EstoreProductCatalog!$A$1:$BE$181,MATCH(B$7,EstoreProductCatalog!$A$1:$AR$1,0),0)</f>
        <v xml:space="preserve"> Galaxy Z Flip4 Silicone Cover with Strap</v>
      </c>
      <c r="C8" s="1" t="str">
        <f>VLOOKUP(A8,EstoreProductCatalog!$A$1:$BE$181,MATCH(C$7,EstoreProductCatalog!$A$1:$AR$1,0),0)</f>
        <v>CHECK</v>
      </c>
      <c r="D8" s="1" t="str">
        <f>VLOOKUP(A8,EstoreProductCatalog!$A$1:$BE$181,MATCH(D$7,EstoreProductCatalog!$A$1:$AR$1,0),0)</f>
        <v>PDP_NOT_AVAILABLE</v>
      </c>
      <c r="E8" s="4" t="str">
        <f t="shared" ref="E8:E217" si="0">IF(C8="","",IF(C8="UNAPPROVED","TRUE",IF(C8="CHECK","TRUE","FALSE")))</f>
        <v>TRUE</v>
      </c>
      <c r="F8" s="4" t="str">
        <f t="shared" ref="F8:F217" si="1">IF(D8="","",IF(D8="PDP_NOT_AVAILABLE","TRUE","FALSE"))</f>
        <v>TRUE</v>
      </c>
      <c r="G8" s="1" t="str">
        <f>VLOOKUP(A8,EstoreProductCatalog!$A$1:$BE$181,MATCH(G$7,EstoreProductCatalog!$A$1:$AR$1,0),0)</f>
        <v>EF-GF721T</v>
      </c>
      <c r="H8" s="1" t="str">
        <f>VLOOKUP(A8,EstoreProductCatalog!$A$1:$BE$181,MATCH(H$7,EstoreProductCatalog!$A$1:$AR$1,0),0)</f>
        <v xml:space="preserve"> </v>
      </c>
      <c r="I8" s="1" t="str">
        <f>VLOOKUP(A8,EstoreProductCatalog!$A$1:$BE$181,MATCH(I$7,EstoreProductCatalog!$A$1:$AR$1,0),0)</f>
        <v>false</v>
      </c>
      <c r="J8" s="4" t="str">
        <f t="shared" ref="J8:J217" si="2">IF(S8=" NORMAL",IF(I8="false","TRUE",FALSE),IF(I8="true","TRUE",FALSE))</f>
        <v>TRUE</v>
      </c>
      <c r="K8" s="1" t="str">
        <f>VLOOKUP(A8,EstoreProductCatalog!$A$1:$BE$181,MATCH(K$7,EstoreProductCatalog!$A$1:$AR$1,0),0)</f>
        <v>true</v>
      </c>
      <c r="L8" s="1" t="str">
        <f t="shared" ref="L8:L217" si="3">IF(K8="","",IF(K8="TRUE","main","variant"))</f>
        <v>main</v>
      </c>
      <c r="M8" s="1">
        <f t="shared" ref="M8:M217" si="4">IF(G8="","",COUNTIF($G$8:G8,G8))</f>
        <v>1</v>
      </c>
      <c r="N8" s="4" t="str">
        <f>IF(ISNA(M9),COUNTIFS($G$8:G8,G8,$L$8:L8,"main"),IF(M9=1,COUNTIFS($G$8:G8,G8,$L$8:L8,"main")," "))</f>
        <v xml:space="preserve"> </v>
      </c>
      <c r="O8" s="1" t="str">
        <f>VLOOKUP(A8,EstoreProductCatalog!$A$1:$BE$181,MATCH(O$7,EstoreProductCatalog!$A$1:$AR$1,0),0)</f>
        <v>BLACK</v>
      </c>
      <c r="P8" s="1" t="str">
        <f>VLOOKUP(A8,EstoreProductCatalog!$A$1:$BE$181,MATCH(P$7,EstoreProductCatalog!$A$1:$AR$1,0),0)</f>
        <v xml:space="preserve">  </v>
      </c>
      <c r="Q8" s="1" t="str">
        <f t="shared" ref="Q8:Q217" si="5">G8&amp;O8&amp;P8</f>
        <v xml:space="preserve">EF-GF721TBLACK  </v>
      </c>
      <c r="R8" s="4">
        <f t="shared" ref="R8:R217" si="6">IF(Q8="","",COUNTIF(Q:Q,Q8))</f>
        <v>1</v>
      </c>
      <c r="S8" s="1" t="str">
        <f>VLOOKUP(A8,EstoreProductCatalog!$A$1:$BE$181,MATCH(S$7,EstoreProductCatalog!$A$1:$AR$1,0),0)</f>
        <v xml:space="preserve"> NORMAL</v>
      </c>
      <c r="T8" s="1" t="str">
        <f>VLOOKUP(A8,EstoreProductCatalog!$A$1:$BE$181,MATCH(T$7,EstoreProductCatalog!$A$1:$AR$1,0),0)</f>
        <v xml:space="preserve"> null</v>
      </c>
      <c r="U8" s="1" t="str">
        <f>VLOOKUP(A8,EstoreProductCatalog!$A$1:$BE$181,MATCH(U$7,EstoreProductCatalog!$A$1:$AR$1,0),0)</f>
        <v xml:space="preserve"> null</v>
      </c>
      <c r="V8" s="1" t="str">
        <f>VLOOKUP(A8,EstoreProductCatalog!$A$1:$BE$181,MATCH(V$7,EstoreProductCatalog!$A$1:$AR$1,0),0)</f>
        <v xml:space="preserve"> false</v>
      </c>
      <c r="W8" s="4" t="b">
        <f t="shared" ref="W8:W217" si="7">IF(S8=" NORMAL",IF(T8=" null",TRUE,FALSE),IF(T8=" CUSTOM",TRUE,FALSE))</f>
        <v>1</v>
      </c>
      <c r="X8" s="4" t="b">
        <f t="shared" ref="X8:X217" si="8">IF(S8=" NORMAL",IF(U8=" null",TRUE,FALSE),IF(U8=" 21",TRUE,FALSE))</f>
        <v>1</v>
      </c>
      <c r="Y8" s="4" t="b">
        <f t="shared" ref="Y8:Y207" si="9">IF(S8=" NORMAL",IF(V8=" false",TRUE,FALSE),IF(V8=" true",TRUE,FALSE))</f>
        <v>1</v>
      </c>
      <c r="Z8" s="3" t="e">
        <f>VLOOKUP(A8,EstoreProductCatalog!$A$1:$BE$181,MATCH(Z$7,EstoreProductCatalog!$A$1:$AR$1,0),0)</f>
        <v>#N/A</v>
      </c>
      <c r="AA8" s="1" t="str">
        <f t="shared" ref="AA8:AA216" si="10">IF(ISNUMBER(MATCH(G8,$F$2:$X$2,0))," IMEI",IF(ISNUMBER(MATCH(G8,$F$3:$X$3,0))," SERIALNO"," "))</f>
        <v xml:space="preserve"> </v>
      </c>
      <c r="AB8" s="4" t="e">
        <f t="shared" ref="AB8:AB217" si="11">IF(TEXT(Z8,0)=TEXT(AA8,0),"TRUE","FALSE")</f>
        <v>#N/A</v>
      </c>
      <c r="AC8" s="4" t="b">
        <f>IF(ISNUMBER(MATCH(A8,'AEM register'!$C:$C,0)),TRUE,FALSE)</f>
        <v>0</v>
      </c>
    </row>
    <row r="9" spans="1:29" ht="14.25" customHeight="1">
      <c r="A9" s="1" t="str">
        <f>EstoreProductCatalog!A3</f>
        <v>EF-GF721TWEGWW</v>
      </c>
      <c r="B9" s="1" t="str">
        <f>VLOOKUP(A9,EstoreProductCatalog!$A$1:$BE$181,MATCH(B$7,EstoreProductCatalog!$A$1:$AR$1,0),0)</f>
        <v xml:space="preserve"> Galaxy Z Flip4 Silicone Cover with Strap</v>
      </c>
      <c r="C9" s="1" t="str">
        <f>VLOOKUP(A9,EstoreProductCatalog!$A$1:$BE$181,MATCH(C$7,EstoreProductCatalog!$A$1:$AR$1,0),0)</f>
        <v>CHECK</v>
      </c>
      <c r="D9" s="1" t="str">
        <f>VLOOKUP(A9,EstoreProductCatalog!$A$1:$BE$181,MATCH(D$7,EstoreProductCatalog!$A$1:$AR$1,0),0)</f>
        <v>PDP_NOT_AVAILABLE</v>
      </c>
      <c r="E9" s="4" t="str">
        <f t="shared" si="0"/>
        <v>TRUE</v>
      </c>
      <c r="F9" s="4" t="str">
        <f t="shared" si="1"/>
        <v>TRUE</v>
      </c>
      <c r="G9" s="1" t="str">
        <f>VLOOKUP(A9,EstoreProductCatalog!$A$1:$BE$181,MATCH(G$7,EstoreProductCatalog!$A$1:$AR$1,0),0)</f>
        <v>EF-GF721T</v>
      </c>
      <c r="H9" s="1" t="str">
        <f>VLOOKUP(A9,EstoreProductCatalog!$A$1:$BE$181,MATCH(H$7,EstoreProductCatalog!$A$1:$AR$1,0),0)</f>
        <v xml:space="preserve"> </v>
      </c>
      <c r="I9" s="1" t="str">
        <f>VLOOKUP(A9,EstoreProductCatalog!$A$1:$BE$181,MATCH(I$7,EstoreProductCatalog!$A$1:$AR$1,0),0)</f>
        <v>false</v>
      </c>
      <c r="J9" s="4" t="str">
        <f t="shared" si="2"/>
        <v>TRUE</v>
      </c>
      <c r="K9" s="1" t="str">
        <f>VLOOKUP(A9,EstoreProductCatalog!$A$1:$BE$181,MATCH(K$7,EstoreProductCatalog!$A$1:$AR$1,0),0)</f>
        <v>false</v>
      </c>
      <c r="L9" s="1" t="str">
        <f t="shared" si="3"/>
        <v>variant</v>
      </c>
      <c r="M9" s="1">
        <f t="shared" si="4"/>
        <v>2</v>
      </c>
      <c r="N9" s="4">
        <f>IF(ISNA(M10),COUNTIFS($G$8:G9,G9,$L$8:L9,"main"),IF(M10=1,COUNTIFS($G$8:G9,G9,$L$8:L9,"main")," "))</f>
        <v>1</v>
      </c>
      <c r="O9" s="1" t="str">
        <f>VLOOKUP(A9,EstoreProductCatalog!$A$1:$BE$181,MATCH(O$7,EstoreProductCatalog!$A$1:$AR$1,0),0)</f>
        <v>WHITE</v>
      </c>
      <c r="P9" s="1" t="str">
        <f>VLOOKUP(A9,EstoreProductCatalog!$A$1:$BE$181,MATCH(P$7,EstoreProductCatalog!$A$1:$AR$1,0),0)</f>
        <v xml:space="preserve">  </v>
      </c>
      <c r="Q9" s="1" t="str">
        <f t="shared" si="5"/>
        <v xml:space="preserve">EF-GF721TWHITE  </v>
      </c>
      <c r="R9" s="4">
        <f t="shared" si="6"/>
        <v>1</v>
      </c>
      <c r="S9" s="1" t="str">
        <f>VLOOKUP(A9,EstoreProductCatalog!$A$1:$BE$181,MATCH(S$7,EstoreProductCatalog!$A$1:$AR$1,0),0)</f>
        <v xml:space="preserve"> NORMAL</v>
      </c>
      <c r="T9" s="1" t="str">
        <f>VLOOKUP(A9,EstoreProductCatalog!$A$1:$BE$181,MATCH(T$7,EstoreProductCatalog!$A$1:$AR$1,0),0)</f>
        <v xml:space="preserve"> null</v>
      </c>
      <c r="U9" s="1" t="str">
        <f>VLOOKUP(A9,EstoreProductCatalog!$A$1:$BE$181,MATCH(U$7,EstoreProductCatalog!$A$1:$AR$1,0),0)</f>
        <v xml:space="preserve"> null</v>
      </c>
      <c r="V9" s="1" t="str">
        <f>VLOOKUP(A9,EstoreProductCatalog!$A$1:$BE$181,MATCH(V$7,EstoreProductCatalog!$A$1:$AR$1,0),0)</f>
        <v xml:space="preserve"> false</v>
      </c>
      <c r="W9" s="4" t="b">
        <f t="shared" si="7"/>
        <v>1</v>
      </c>
      <c r="X9" s="4" t="b">
        <f t="shared" si="8"/>
        <v>1</v>
      </c>
      <c r="Y9" s="4" t="b">
        <f t="shared" si="9"/>
        <v>1</v>
      </c>
      <c r="Z9" s="3" t="e">
        <f>VLOOKUP(A9,EstoreProductCatalog!$A$1:$BE$181,MATCH(Z$7,EstoreProductCatalog!$A$1:$AR$1,0),0)</f>
        <v>#N/A</v>
      </c>
      <c r="AA9" s="1" t="str">
        <f t="shared" si="10"/>
        <v xml:space="preserve"> </v>
      </c>
      <c r="AB9" s="4" t="e">
        <f t="shared" si="11"/>
        <v>#N/A</v>
      </c>
      <c r="AC9" s="4" t="b">
        <f>IF(ISNUMBER(MATCH(A9,'AEM register'!$C:$C,0)),TRUE,FALSE)</f>
        <v>0</v>
      </c>
    </row>
    <row r="10" spans="1:29" ht="14.25" customHeight="1">
      <c r="A10" s="1" t="str">
        <f>EstoreProductCatalog!A4</f>
        <v>EF-GF936TBEGWW</v>
      </c>
      <c r="B10" s="1" t="str">
        <f>VLOOKUP(A10,EstoreProductCatalog!$A$1:$BE$181,MATCH(B$7,EstoreProductCatalog!$A$1:$AR$1,0),0)</f>
        <v xml:space="preserve"> Galaxy Z Fold4 Silicone Grip Cover</v>
      </c>
      <c r="C10" s="1" t="str">
        <f>VLOOKUP(A10,EstoreProductCatalog!$A$1:$BE$181,MATCH(C$7,EstoreProductCatalog!$A$1:$AR$1,0),0)</f>
        <v>CHECK</v>
      </c>
      <c r="D10" s="1" t="str">
        <f>VLOOKUP(A10,EstoreProductCatalog!$A$1:$BE$181,MATCH(D$7,EstoreProductCatalog!$A$1:$AR$1,0),0)</f>
        <v>PDP_NOT_AVAILABLE</v>
      </c>
      <c r="E10" s="4" t="str">
        <f t="shared" si="0"/>
        <v>TRUE</v>
      </c>
      <c r="F10" s="4" t="str">
        <f t="shared" si="1"/>
        <v>TRUE</v>
      </c>
      <c r="G10" s="1" t="str">
        <f>VLOOKUP(A10,EstoreProductCatalog!$A$1:$BE$181,MATCH(G$7,EstoreProductCatalog!$A$1:$AR$1,0),0)</f>
        <v>EF-GF936T</v>
      </c>
      <c r="H10" s="1" t="str">
        <f>VLOOKUP(A10,EstoreProductCatalog!$A$1:$BE$181,MATCH(H$7,EstoreProductCatalog!$A$1:$AR$1,0),0)</f>
        <v xml:space="preserve"> </v>
      </c>
      <c r="I10" s="1" t="str">
        <f>VLOOKUP(A10,EstoreProductCatalog!$A$1:$BE$181,MATCH(I$7,EstoreProductCatalog!$A$1:$AR$1,0),0)</f>
        <v>false</v>
      </c>
      <c r="J10" s="4" t="str">
        <f t="shared" si="2"/>
        <v>TRUE</v>
      </c>
      <c r="K10" s="1" t="str">
        <f>VLOOKUP(A10,EstoreProductCatalog!$A$1:$BE$181,MATCH(K$7,EstoreProductCatalog!$A$1:$AR$1,0),0)</f>
        <v>true</v>
      </c>
      <c r="L10" s="1" t="str">
        <f t="shared" si="3"/>
        <v>main</v>
      </c>
      <c r="M10" s="1">
        <f t="shared" si="4"/>
        <v>1</v>
      </c>
      <c r="N10" s="4" t="str">
        <f>IF(ISNA(M11),COUNTIFS($G$8:G10,G10,$L$8:L10,"main"),IF(M11=1,COUNTIFS($G$8:G10,G10,$L$8:L10,"main")," "))</f>
        <v xml:space="preserve"> </v>
      </c>
      <c r="O10" s="1" t="str">
        <f>VLOOKUP(A10,EstoreProductCatalog!$A$1:$BE$181,MATCH(O$7,EstoreProductCatalog!$A$1:$AR$1,0),0)</f>
        <v>BLACK</v>
      </c>
      <c r="P10" s="1" t="str">
        <f>VLOOKUP(A10,EstoreProductCatalog!$A$1:$BE$181,MATCH(P$7,EstoreProductCatalog!$A$1:$AR$1,0),0)</f>
        <v xml:space="preserve">  </v>
      </c>
      <c r="Q10" s="1" t="str">
        <f t="shared" si="5"/>
        <v xml:space="preserve">EF-GF936TBLACK  </v>
      </c>
      <c r="R10" s="4">
        <f t="shared" si="6"/>
        <v>1</v>
      </c>
      <c r="S10" s="1" t="str">
        <f>VLOOKUP(A10,EstoreProductCatalog!$A$1:$BE$181,MATCH(S$7,EstoreProductCatalog!$A$1:$AR$1,0),0)</f>
        <v xml:space="preserve"> NORMAL</v>
      </c>
      <c r="T10" s="1" t="str">
        <f>VLOOKUP(A10,EstoreProductCatalog!$A$1:$BE$181,MATCH(T$7,EstoreProductCatalog!$A$1:$AR$1,0),0)</f>
        <v xml:space="preserve"> null</v>
      </c>
      <c r="U10" s="1" t="str">
        <f>VLOOKUP(A10,EstoreProductCatalog!$A$1:$BE$181,MATCH(U$7,EstoreProductCatalog!$A$1:$AR$1,0),0)</f>
        <v xml:space="preserve"> null</v>
      </c>
      <c r="V10" s="1" t="str">
        <f>VLOOKUP(A10,EstoreProductCatalog!$A$1:$BE$181,MATCH(V$7,EstoreProductCatalog!$A$1:$AR$1,0),0)</f>
        <v xml:space="preserve"> false</v>
      </c>
      <c r="W10" s="4" t="b">
        <f t="shared" si="7"/>
        <v>1</v>
      </c>
      <c r="X10" s="4" t="b">
        <f t="shared" si="8"/>
        <v>1</v>
      </c>
      <c r="Y10" s="4" t="b">
        <f t="shared" si="9"/>
        <v>1</v>
      </c>
      <c r="Z10" s="3" t="e">
        <f>VLOOKUP(A10,EstoreProductCatalog!$A$1:$BE$181,MATCH(Z$7,EstoreProductCatalog!$A$1:$AR$1,0),0)</f>
        <v>#N/A</v>
      </c>
      <c r="AA10" s="1" t="str">
        <f t="shared" si="10"/>
        <v xml:space="preserve"> </v>
      </c>
      <c r="AB10" s="4" t="e">
        <f t="shared" si="11"/>
        <v>#N/A</v>
      </c>
      <c r="AC10" s="4" t="b">
        <f>IF(ISNUMBER(MATCH(A10,'AEM register'!$C:$C,0)),TRUE,FALSE)</f>
        <v>0</v>
      </c>
    </row>
    <row r="11" spans="1:29" ht="14.25" customHeight="1">
      <c r="A11" s="1" t="str">
        <f>EstoreProductCatalog!A5</f>
        <v>EF-GF936TWEGWW</v>
      </c>
      <c r="B11" s="1" t="str">
        <f>VLOOKUP(A11,EstoreProductCatalog!$A$1:$BE$181,MATCH(B$7,EstoreProductCatalog!$A$1:$AR$1,0),0)</f>
        <v xml:space="preserve"> Galaxy Z Fold4 Silicone Grip Cover</v>
      </c>
      <c r="C11" s="1" t="str">
        <f>VLOOKUP(A11,EstoreProductCatalog!$A$1:$BE$181,MATCH(C$7,EstoreProductCatalog!$A$1:$AR$1,0),0)</f>
        <v>CHECK</v>
      </c>
      <c r="D11" s="1" t="str">
        <f>VLOOKUP(A11,EstoreProductCatalog!$A$1:$BE$181,MATCH(D$7,EstoreProductCatalog!$A$1:$AR$1,0),0)</f>
        <v>PDP_NOT_AVAILABLE</v>
      </c>
      <c r="E11" s="4" t="str">
        <f t="shared" si="0"/>
        <v>TRUE</v>
      </c>
      <c r="F11" s="4" t="str">
        <f t="shared" si="1"/>
        <v>TRUE</v>
      </c>
      <c r="G11" s="1" t="str">
        <f>VLOOKUP(A11,EstoreProductCatalog!$A$1:$BE$181,MATCH(G$7,EstoreProductCatalog!$A$1:$AR$1,0),0)</f>
        <v>EF-GF936T</v>
      </c>
      <c r="H11" s="1" t="str">
        <f>VLOOKUP(A11,EstoreProductCatalog!$A$1:$BE$181,MATCH(H$7,EstoreProductCatalog!$A$1:$AR$1,0),0)</f>
        <v xml:space="preserve"> </v>
      </c>
      <c r="I11" s="1" t="str">
        <f>VLOOKUP(A11,EstoreProductCatalog!$A$1:$BE$181,MATCH(I$7,EstoreProductCatalog!$A$1:$AR$1,0),0)</f>
        <v>false</v>
      </c>
      <c r="J11" s="4" t="str">
        <f t="shared" si="2"/>
        <v>TRUE</v>
      </c>
      <c r="K11" s="1" t="str">
        <f>VLOOKUP(A11,EstoreProductCatalog!$A$1:$BE$181,MATCH(K$7,EstoreProductCatalog!$A$1:$AR$1,0),0)</f>
        <v>false</v>
      </c>
      <c r="L11" s="1" t="str">
        <f t="shared" si="3"/>
        <v>variant</v>
      </c>
      <c r="M11" s="1">
        <f t="shared" si="4"/>
        <v>2</v>
      </c>
      <c r="N11" s="4">
        <f>IF(ISNA(M12),COUNTIFS($G$8:G11,G11,$L$8:L11,"main"),IF(M12=1,COUNTIFS($G$8:G11,G11,$L$8:L11,"main")," "))</f>
        <v>1</v>
      </c>
      <c r="O11" s="1" t="str">
        <f>VLOOKUP(A11,EstoreProductCatalog!$A$1:$BE$181,MATCH(O$7,EstoreProductCatalog!$A$1:$AR$1,0),0)</f>
        <v>WHITE</v>
      </c>
      <c r="P11" s="1" t="str">
        <f>VLOOKUP(A11,EstoreProductCatalog!$A$1:$BE$181,MATCH(P$7,EstoreProductCatalog!$A$1:$AR$1,0),0)</f>
        <v xml:space="preserve">  </v>
      </c>
      <c r="Q11" s="1" t="str">
        <f t="shared" si="5"/>
        <v xml:space="preserve">EF-GF936TWHITE  </v>
      </c>
      <c r="R11" s="4">
        <f t="shared" si="6"/>
        <v>1</v>
      </c>
      <c r="S11" s="1" t="str">
        <f>VLOOKUP(A11,EstoreProductCatalog!$A$1:$BE$181,MATCH(S$7,EstoreProductCatalog!$A$1:$AR$1,0),0)</f>
        <v xml:space="preserve"> NORMAL</v>
      </c>
      <c r="T11" s="1" t="str">
        <f>VLOOKUP(A11,EstoreProductCatalog!$A$1:$BE$181,MATCH(T$7,EstoreProductCatalog!$A$1:$AR$1,0),0)</f>
        <v xml:space="preserve"> null</v>
      </c>
      <c r="U11" s="1" t="str">
        <f>VLOOKUP(A11,EstoreProductCatalog!$A$1:$BE$181,MATCH(U$7,EstoreProductCatalog!$A$1:$AR$1,0),0)</f>
        <v xml:space="preserve"> null</v>
      </c>
      <c r="V11" s="1" t="str">
        <f>VLOOKUP(A11,EstoreProductCatalog!$A$1:$BE$181,MATCH(V$7,EstoreProductCatalog!$A$1:$AR$1,0),0)</f>
        <v xml:space="preserve"> false</v>
      </c>
      <c r="W11" s="4" t="b">
        <f t="shared" si="7"/>
        <v>1</v>
      </c>
      <c r="X11" s="4" t="b">
        <f t="shared" si="8"/>
        <v>1</v>
      </c>
      <c r="Y11" s="4" t="b">
        <f t="shared" si="9"/>
        <v>1</v>
      </c>
      <c r="Z11" s="3" t="e">
        <f>VLOOKUP(A11,EstoreProductCatalog!$A$1:$BE$181,MATCH(Z$7,EstoreProductCatalog!$A$1:$AR$1,0),0)</f>
        <v>#N/A</v>
      </c>
      <c r="AA11" s="1" t="str">
        <f t="shared" si="10"/>
        <v xml:space="preserve"> </v>
      </c>
      <c r="AB11" s="4" t="e">
        <f t="shared" si="11"/>
        <v>#N/A</v>
      </c>
      <c r="AC11" s="4" t="b">
        <f>IF(ISNUMBER(MATCH(A11,'AEM register'!$C:$C,0)),TRUE,FALSE)</f>
        <v>0</v>
      </c>
    </row>
    <row r="12" spans="1:29" ht="14.25" customHeight="1">
      <c r="A12" s="1" t="str">
        <f>EstoreProductCatalog!A6</f>
        <v>EF-MF936CBEGWW</v>
      </c>
      <c r="B12" s="1" t="str">
        <f>VLOOKUP(A12,EstoreProductCatalog!$A$1:$BE$181,MATCH(B$7,EstoreProductCatalog!$A$1:$AR$1,0),0)</f>
        <v xml:space="preserve"> Galaxy Z Fold4 Slim Standing Cover</v>
      </c>
      <c r="C12" s="1" t="str">
        <f>VLOOKUP(A12,EstoreProductCatalog!$A$1:$BE$181,MATCH(C$7,EstoreProductCatalog!$A$1:$AR$1,0),0)</f>
        <v>CHECK</v>
      </c>
      <c r="D12" s="1" t="str">
        <f>VLOOKUP(A12,EstoreProductCatalog!$A$1:$BE$181,MATCH(D$7,EstoreProductCatalog!$A$1:$AR$1,0),0)</f>
        <v>PDP_NOT_AVAILABLE</v>
      </c>
      <c r="E12" s="4" t="str">
        <f t="shared" si="0"/>
        <v>TRUE</v>
      </c>
      <c r="F12" s="4" t="str">
        <f t="shared" si="1"/>
        <v>TRUE</v>
      </c>
      <c r="G12" s="1" t="str">
        <f>VLOOKUP(A12,EstoreProductCatalog!$A$1:$BE$181,MATCH(G$7,EstoreProductCatalog!$A$1:$AR$1,0),0)</f>
        <v>EF-MF936C</v>
      </c>
      <c r="H12" s="1" t="str">
        <f>VLOOKUP(A12,EstoreProductCatalog!$A$1:$BE$181,MATCH(H$7,EstoreProductCatalog!$A$1:$AR$1,0),0)</f>
        <v xml:space="preserve"> </v>
      </c>
      <c r="I12" s="1" t="str">
        <f>VLOOKUP(A12,EstoreProductCatalog!$A$1:$BE$181,MATCH(I$7,EstoreProductCatalog!$A$1:$AR$1,0),0)</f>
        <v>false</v>
      </c>
      <c r="J12" s="4" t="str">
        <f t="shared" si="2"/>
        <v>TRUE</v>
      </c>
      <c r="K12" s="1" t="str">
        <f>VLOOKUP(A12,EstoreProductCatalog!$A$1:$BE$181,MATCH(K$7,EstoreProductCatalog!$A$1:$AR$1,0),0)</f>
        <v>true</v>
      </c>
      <c r="L12" s="1" t="str">
        <f t="shared" si="3"/>
        <v>main</v>
      </c>
      <c r="M12" s="1">
        <f t="shared" si="4"/>
        <v>1</v>
      </c>
      <c r="N12" s="4" t="str">
        <f>IF(ISNA(M13),COUNTIFS($G$8:G12,G12,$L$8:L12,"main"),IF(M13=1,COUNTIFS($G$8:G12,G12,$L$8:L12,"main")," "))</f>
        <v xml:space="preserve"> </v>
      </c>
      <c r="O12" s="1" t="str">
        <f>VLOOKUP(A12,EstoreProductCatalog!$A$1:$BE$181,MATCH(O$7,EstoreProductCatalog!$A$1:$AR$1,0),0)</f>
        <v>BLACK</v>
      </c>
      <c r="P12" s="1" t="str">
        <f>VLOOKUP(A12,EstoreProductCatalog!$A$1:$BE$181,MATCH(P$7,EstoreProductCatalog!$A$1:$AR$1,0),0)</f>
        <v xml:space="preserve">  </v>
      </c>
      <c r="Q12" s="1" t="str">
        <f t="shared" si="5"/>
        <v xml:space="preserve">EF-MF936CBLACK  </v>
      </c>
      <c r="R12" s="4">
        <f t="shared" si="6"/>
        <v>1</v>
      </c>
      <c r="S12" s="1" t="str">
        <f>VLOOKUP(A12,EstoreProductCatalog!$A$1:$BE$181,MATCH(S$7,EstoreProductCatalog!$A$1:$AR$1,0),0)</f>
        <v xml:space="preserve"> NORMAL</v>
      </c>
      <c r="T12" s="1" t="str">
        <f>VLOOKUP(A12,EstoreProductCatalog!$A$1:$BE$181,MATCH(T$7,EstoreProductCatalog!$A$1:$AR$1,0),0)</f>
        <v xml:space="preserve"> null</v>
      </c>
      <c r="U12" s="1" t="str">
        <f>VLOOKUP(A12,EstoreProductCatalog!$A$1:$BE$181,MATCH(U$7,EstoreProductCatalog!$A$1:$AR$1,0),0)</f>
        <v xml:space="preserve"> null</v>
      </c>
      <c r="V12" s="1" t="str">
        <f>VLOOKUP(A12,EstoreProductCatalog!$A$1:$BE$181,MATCH(V$7,EstoreProductCatalog!$A$1:$AR$1,0),0)</f>
        <v xml:space="preserve"> false</v>
      </c>
      <c r="W12" s="4" t="b">
        <f t="shared" si="7"/>
        <v>1</v>
      </c>
      <c r="X12" s="4" t="b">
        <f t="shared" si="8"/>
        <v>1</v>
      </c>
      <c r="Y12" s="4" t="b">
        <f t="shared" si="9"/>
        <v>1</v>
      </c>
      <c r="Z12" s="3" t="e">
        <f>VLOOKUP(A12,EstoreProductCatalog!$A$1:$BE$181,MATCH(Z$7,EstoreProductCatalog!$A$1:$AR$1,0),0)</f>
        <v>#N/A</v>
      </c>
      <c r="AA12" s="1" t="str">
        <f t="shared" si="10"/>
        <v xml:space="preserve"> </v>
      </c>
      <c r="AB12" s="4" t="e">
        <f t="shared" si="11"/>
        <v>#N/A</v>
      </c>
      <c r="AC12" s="4" t="b">
        <f>IF(ISNUMBER(MATCH(A12,'AEM register'!$C:$C,0)),TRUE,FALSE)</f>
        <v>0</v>
      </c>
    </row>
    <row r="13" spans="1:29" ht="14.25" customHeight="1">
      <c r="A13" s="1" t="str">
        <f>EstoreProductCatalog!A7</f>
        <v>EF-MF936CUEGWW</v>
      </c>
      <c r="B13" s="1" t="str">
        <f>VLOOKUP(A13,EstoreProductCatalog!$A$1:$BE$181,MATCH(B$7,EstoreProductCatalog!$A$1:$AR$1,0),0)</f>
        <v xml:space="preserve"> Galaxy Z Fold4 Slim Standing Cover</v>
      </c>
      <c r="C13" s="1" t="str">
        <f>VLOOKUP(A13,EstoreProductCatalog!$A$1:$BE$181,MATCH(C$7,EstoreProductCatalog!$A$1:$AR$1,0),0)</f>
        <v>CHECK</v>
      </c>
      <c r="D13" s="1" t="str">
        <f>VLOOKUP(A13,EstoreProductCatalog!$A$1:$BE$181,MATCH(D$7,EstoreProductCatalog!$A$1:$AR$1,0),0)</f>
        <v>PDP_NOT_AVAILABLE</v>
      </c>
      <c r="E13" s="4" t="str">
        <f t="shared" si="0"/>
        <v>TRUE</v>
      </c>
      <c r="F13" s="4" t="str">
        <f t="shared" si="1"/>
        <v>TRUE</v>
      </c>
      <c r="G13" s="1" t="str">
        <f>VLOOKUP(A13,EstoreProductCatalog!$A$1:$BE$181,MATCH(G$7,EstoreProductCatalog!$A$1:$AR$1,0),0)</f>
        <v>EF-MF936C</v>
      </c>
      <c r="H13" s="1" t="str">
        <f>VLOOKUP(A13,EstoreProductCatalog!$A$1:$BE$181,MATCH(H$7,EstoreProductCatalog!$A$1:$AR$1,0),0)</f>
        <v xml:space="preserve"> </v>
      </c>
      <c r="I13" s="1" t="str">
        <f>VLOOKUP(A13,EstoreProductCatalog!$A$1:$BE$181,MATCH(I$7,EstoreProductCatalog!$A$1:$AR$1,0),0)</f>
        <v>false</v>
      </c>
      <c r="J13" s="4" t="str">
        <f t="shared" si="2"/>
        <v>TRUE</v>
      </c>
      <c r="K13" s="1" t="str">
        <f>VLOOKUP(A13,EstoreProductCatalog!$A$1:$BE$181,MATCH(K$7,EstoreProductCatalog!$A$1:$AR$1,0),0)</f>
        <v>false</v>
      </c>
      <c r="L13" s="1" t="str">
        <f t="shared" si="3"/>
        <v>variant</v>
      </c>
      <c r="M13" s="1">
        <f t="shared" si="4"/>
        <v>2</v>
      </c>
      <c r="N13" s="4">
        <f>IF(ISNA(M14),COUNTIFS($G$8:G13,G13,$L$8:L13,"main"),IF(M14=1,COUNTIFS($G$8:G13,G13,$L$8:L13,"main")," "))</f>
        <v>1</v>
      </c>
      <c r="O13" s="1" t="str">
        <f>VLOOKUP(A13,EstoreProductCatalog!$A$1:$BE$181,MATCH(O$7,EstoreProductCatalog!$A$1:$AR$1,0),0)</f>
        <v>SAND</v>
      </c>
      <c r="P13" s="1" t="str">
        <f>VLOOKUP(A13,EstoreProductCatalog!$A$1:$BE$181,MATCH(P$7,EstoreProductCatalog!$A$1:$AR$1,0),0)</f>
        <v xml:space="preserve">  </v>
      </c>
      <c r="Q13" s="1" t="str">
        <f t="shared" si="5"/>
        <v xml:space="preserve">EF-MF936CSAND  </v>
      </c>
      <c r="R13" s="4">
        <f t="shared" si="6"/>
        <v>1</v>
      </c>
      <c r="S13" s="1" t="str">
        <f>VLOOKUP(A13,EstoreProductCatalog!$A$1:$BE$181,MATCH(S$7,EstoreProductCatalog!$A$1:$AR$1,0),0)</f>
        <v xml:space="preserve"> NORMAL</v>
      </c>
      <c r="T13" s="1" t="str">
        <f>VLOOKUP(A13,EstoreProductCatalog!$A$1:$BE$181,MATCH(T$7,EstoreProductCatalog!$A$1:$AR$1,0),0)</f>
        <v xml:space="preserve"> null</v>
      </c>
      <c r="U13" s="1" t="str">
        <f>VLOOKUP(A13,EstoreProductCatalog!$A$1:$BE$181,MATCH(U$7,EstoreProductCatalog!$A$1:$AR$1,0),0)</f>
        <v xml:space="preserve"> null</v>
      </c>
      <c r="V13" s="1" t="str">
        <f>VLOOKUP(A13,EstoreProductCatalog!$A$1:$BE$181,MATCH(V$7,EstoreProductCatalog!$A$1:$AR$1,0),0)</f>
        <v xml:space="preserve"> false</v>
      </c>
      <c r="W13" s="4" t="b">
        <f t="shared" si="7"/>
        <v>1</v>
      </c>
      <c r="X13" s="4" t="b">
        <f t="shared" si="8"/>
        <v>1</v>
      </c>
      <c r="Y13" s="4" t="b">
        <f t="shared" si="9"/>
        <v>1</v>
      </c>
      <c r="Z13" s="3" t="e">
        <f>VLOOKUP(A13,EstoreProductCatalog!$A$1:$BE$181,MATCH(Z$7,EstoreProductCatalog!$A$1:$AR$1,0),0)</f>
        <v>#N/A</v>
      </c>
      <c r="AA13" s="1" t="str">
        <f t="shared" si="10"/>
        <v xml:space="preserve"> </v>
      </c>
      <c r="AB13" s="4" t="e">
        <f t="shared" si="11"/>
        <v>#N/A</v>
      </c>
      <c r="AC13" s="4" t="b">
        <f>IF(ISNUMBER(MATCH(A13,'AEM register'!$C:$C,0)),TRUE,FALSE)</f>
        <v>0</v>
      </c>
    </row>
    <row r="14" spans="1:29" ht="14.25" customHeight="1">
      <c r="A14" s="1" t="str">
        <f>EstoreProductCatalog!A8</f>
        <v>EF-OF721CTEGWW</v>
      </c>
      <c r="B14" s="1" t="str">
        <f>VLOOKUP(A14,EstoreProductCatalog!$A$1:$BE$181,MATCH(B$7,EstoreProductCatalog!$A$1:$AR$1,0),0)</f>
        <v xml:space="preserve"> Galaxy Z Flip4 Clear Cover with Ring</v>
      </c>
      <c r="C14" s="1" t="str">
        <f>VLOOKUP(A14,EstoreProductCatalog!$A$1:$BE$181,MATCH(C$7,EstoreProductCatalog!$A$1:$AR$1,0),0)</f>
        <v>CHECK</v>
      </c>
      <c r="D14" s="1" t="str">
        <f>VLOOKUP(A14,EstoreProductCatalog!$A$1:$BE$181,MATCH(D$7,EstoreProductCatalog!$A$1:$AR$1,0),0)</f>
        <v>PDP_NOT_AVAILABLE</v>
      </c>
      <c r="E14" s="4" t="str">
        <f t="shared" si="0"/>
        <v>TRUE</v>
      </c>
      <c r="F14" s="4" t="str">
        <f t="shared" si="1"/>
        <v>TRUE</v>
      </c>
      <c r="G14" s="1" t="str">
        <f>VLOOKUP(A14,EstoreProductCatalog!$A$1:$BE$181,MATCH(G$7,EstoreProductCatalog!$A$1:$AR$1,0),0)</f>
        <v>EF-OF721C</v>
      </c>
      <c r="H14" s="1" t="str">
        <f>VLOOKUP(A14,EstoreProductCatalog!$A$1:$BE$181,MATCH(H$7,EstoreProductCatalog!$A$1:$AR$1,0),0)</f>
        <v xml:space="preserve"> </v>
      </c>
      <c r="I14" s="1" t="str">
        <f>VLOOKUP(A14,EstoreProductCatalog!$A$1:$BE$181,MATCH(I$7,EstoreProductCatalog!$A$1:$AR$1,0),0)</f>
        <v>false</v>
      </c>
      <c r="J14" s="4" t="str">
        <f t="shared" si="2"/>
        <v>TRUE</v>
      </c>
      <c r="K14" s="1" t="str">
        <f>VLOOKUP(A14,EstoreProductCatalog!$A$1:$BE$181,MATCH(K$7,EstoreProductCatalog!$A$1:$AR$1,0),0)</f>
        <v>true</v>
      </c>
      <c r="L14" s="1" t="str">
        <f t="shared" si="3"/>
        <v>main</v>
      </c>
      <c r="M14" s="1">
        <f t="shared" si="4"/>
        <v>1</v>
      </c>
      <c r="N14" s="4">
        <f>IF(ISNA(M15),COUNTIFS($G$8:G14,G14,$L$8:L14,"main"),IF(M15=1,COUNTIFS($G$8:G14,G14,$L$8:L14,"main")," "))</f>
        <v>1</v>
      </c>
      <c r="O14" s="1" t="str">
        <f>VLOOKUP(A14,EstoreProductCatalog!$A$1:$BE$181,MATCH(O$7,EstoreProductCatalog!$A$1:$AR$1,0),0)</f>
        <v>TRANSPARENT</v>
      </c>
      <c r="P14" s="1" t="str">
        <f>VLOOKUP(A14,EstoreProductCatalog!$A$1:$BE$181,MATCH(P$7,EstoreProductCatalog!$A$1:$AR$1,0),0)</f>
        <v xml:space="preserve">  </v>
      </c>
      <c r="Q14" s="1" t="str">
        <f t="shared" si="5"/>
        <v xml:space="preserve">EF-OF721CTRANSPARENT  </v>
      </c>
      <c r="R14" s="4">
        <f t="shared" si="6"/>
        <v>1</v>
      </c>
      <c r="S14" s="1" t="str">
        <f>VLOOKUP(A14,EstoreProductCatalog!$A$1:$BE$181,MATCH(S$7,EstoreProductCatalog!$A$1:$AR$1,0),0)</f>
        <v xml:space="preserve"> NORMAL</v>
      </c>
      <c r="T14" s="1" t="str">
        <f>VLOOKUP(A14,EstoreProductCatalog!$A$1:$BE$181,MATCH(T$7,EstoreProductCatalog!$A$1:$AR$1,0),0)</f>
        <v xml:space="preserve"> null</v>
      </c>
      <c r="U14" s="1" t="str">
        <f>VLOOKUP(A14,EstoreProductCatalog!$A$1:$BE$181,MATCH(U$7,EstoreProductCatalog!$A$1:$AR$1,0),0)</f>
        <v xml:space="preserve"> null</v>
      </c>
      <c r="V14" s="1" t="str">
        <f>VLOOKUP(A14,EstoreProductCatalog!$A$1:$BE$181,MATCH(V$7,EstoreProductCatalog!$A$1:$AR$1,0),0)</f>
        <v xml:space="preserve"> false</v>
      </c>
      <c r="W14" s="4" t="b">
        <f t="shared" si="7"/>
        <v>1</v>
      </c>
      <c r="X14" s="4" t="b">
        <f t="shared" si="8"/>
        <v>1</v>
      </c>
      <c r="Y14" s="4" t="b">
        <f t="shared" si="9"/>
        <v>1</v>
      </c>
      <c r="Z14" s="3" t="e">
        <f>VLOOKUP(A14,EstoreProductCatalog!$A$1:$BE$181,MATCH(Z$7,EstoreProductCatalog!$A$1:$AR$1,0),0)</f>
        <v>#N/A</v>
      </c>
      <c r="AA14" s="1" t="str">
        <f t="shared" si="10"/>
        <v xml:space="preserve"> </v>
      </c>
      <c r="AB14" s="4" t="e">
        <f t="shared" si="11"/>
        <v>#N/A</v>
      </c>
      <c r="AC14" s="4" t="b">
        <f>IF(ISNUMBER(MATCH(A14,'AEM register'!$C:$C,0)),TRUE,FALSE)</f>
        <v>0</v>
      </c>
    </row>
    <row r="15" spans="1:29" ht="14.25" customHeight="1">
      <c r="A15" s="1" t="str">
        <f>EstoreProductCatalog!A9</f>
        <v>EF-OF93KKBEGWW</v>
      </c>
      <c r="B15" s="1" t="str">
        <f>VLOOKUP(A15,EstoreProductCatalog!$A$1:$BE$181,MATCH(B$7,EstoreProductCatalog!$A$1:$AR$1,0),0)</f>
        <v xml:space="preserve"> Galaxy Z Fold4 Note Package</v>
      </c>
      <c r="C15" s="1" t="str">
        <f>VLOOKUP(A15,EstoreProductCatalog!$A$1:$BE$181,MATCH(C$7,EstoreProductCatalog!$A$1:$AR$1,0),0)</f>
        <v>CHECK</v>
      </c>
      <c r="D15" s="1" t="str">
        <f>VLOOKUP(A15,EstoreProductCatalog!$A$1:$BE$181,MATCH(D$7,EstoreProductCatalog!$A$1:$AR$1,0),0)</f>
        <v>PDP_NOT_AVAILABLE</v>
      </c>
      <c r="E15" s="4" t="str">
        <f t="shared" si="0"/>
        <v>TRUE</v>
      </c>
      <c r="F15" s="4" t="str">
        <f t="shared" si="1"/>
        <v>TRUE</v>
      </c>
      <c r="G15" s="1" t="str">
        <f>VLOOKUP(A15,EstoreProductCatalog!$A$1:$BE$181,MATCH(G$7,EstoreProductCatalog!$A$1:$AR$1,0),0)</f>
        <v>EF-OF93K</v>
      </c>
      <c r="H15" s="1" t="str">
        <f>VLOOKUP(A15,EstoreProductCatalog!$A$1:$BE$181,MATCH(H$7,EstoreProductCatalog!$A$1:$AR$1,0),0)</f>
        <v xml:space="preserve"> </v>
      </c>
      <c r="I15" s="1" t="str">
        <f>VLOOKUP(A15,EstoreProductCatalog!$A$1:$BE$181,MATCH(I$7,EstoreProductCatalog!$A$1:$AR$1,0),0)</f>
        <v>false</v>
      </c>
      <c r="J15" s="4" t="str">
        <f t="shared" si="2"/>
        <v>TRUE</v>
      </c>
      <c r="K15" s="1" t="str">
        <f>VLOOKUP(A15,EstoreProductCatalog!$A$1:$BE$181,MATCH(K$7,EstoreProductCatalog!$A$1:$AR$1,0),0)</f>
        <v>true</v>
      </c>
      <c r="L15" s="1" t="str">
        <f t="shared" si="3"/>
        <v>main</v>
      </c>
      <c r="M15" s="1">
        <f t="shared" si="4"/>
        <v>1</v>
      </c>
      <c r="N15" s="4">
        <f>IF(ISNA(M16),COUNTIFS($G$8:G15,G15,$L$8:L15,"main"),IF(M16=1,COUNTIFS($G$8:G15,G15,$L$8:L15,"main")," "))</f>
        <v>1</v>
      </c>
      <c r="O15" s="1" t="str">
        <f>VLOOKUP(A15,EstoreProductCatalog!$A$1:$BE$181,MATCH(O$7,EstoreProductCatalog!$A$1:$AR$1,0),0)</f>
        <v>BLACK</v>
      </c>
      <c r="P15" s="1" t="str">
        <f>VLOOKUP(A15,EstoreProductCatalog!$A$1:$BE$181,MATCH(P$7,EstoreProductCatalog!$A$1:$AR$1,0),0)</f>
        <v xml:space="preserve">  </v>
      </c>
      <c r="Q15" s="1" t="str">
        <f t="shared" si="5"/>
        <v xml:space="preserve">EF-OF93KBLACK  </v>
      </c>
      <c r="R15" s="4">
        <f t="shared" si="6"/>
        <v>1</v>
      </c>
      <c r="S15" s="1" t="str">
        <f>VLOOKUP(A15,EstoreProductCatalog!$A$1:$BE$181,MATCH(S$7,EstoreProductCatalog!$A$1:$AR$1,0),0)</f>
        <v xml:space="preserve"> NORMAL</v>
      </c>
      <c r="T15" s="1" t="str">
        <f>VLOOKUP(A15,EstoreProductCatalog!$A$1:$BE$181,MATCH(T$7,EstoreProductCatalog!$A$1:$AR$1,0),0)</f>
        <v xml:space="preserve"> null</v>
      </c>
      <c r="U15" s="1" t="str">
        <f>VLOOKUP(A15,EstoreProductCatalog!$A$1:$BE$181,MATCH(U$7,EstoreProductCatalog!$A$1:$AR$1,0),0)</f>
        <v xml:space="preserve"> null</v>
      </c>
      <c r="V15" s="1" t="str">
        <f>VLOOKUP(A15,EstoreProductCatalog!$A$1:$BE$181,MATCH(V$7,EstoreProductCatalog!$A$1:$AR$1,0),0)</f>
        <v xml:space="preserve"> false</v>
      </c>
      <c r="W15" s="4" t="b">
        <f t="shared" si="7"/>
        <v>1</v>
      </c>
      <c r="X15" s="4" t="b">
        <f t="shared" si="8"/>
        <v>1</v>
      </c>
      <c r="Y15" s="4" t="b">
        <f t="shared" si="9"/>
        <v>1</v>
      </c>
      <c r="Z15" s="3" t="e">
        <f>VLOOKUP(A15,EstoreProductCatalog!$A$1:$BE$181,MATCH(Z$7,EstoreProductCatalog!$A$1:$AR$1,0),0)</f>
        <v>#N/A</v>
      </c>
      <c r="AA15" s="1" t="str">
        <f t="shared" si="10"/>
        <v xml:space="preserve"> </v>
      </c>
      <c r="AB15" s="4" t="e">
        <f t="shared" si="11"/>
        <v>#N/A</v>
      </c>
      <c r="AC15" s="4" t="b">
        <f>IF(ISNUMBER(MATCH(A15,'AEM register'!$C:$C,0)),TRUE,FALSE)</f>
        <v>0</v>
      </c>
    </row>
    <row r="16" spans="1:29" ht="14.25" customHeight="1">
      <c r="A16" s="1" t="str">
        <f>EstoreProductCatalog!A10</f>
        <v>EF-OF93PCBEGWW</v>
      </c>
      <c r="B16" s="1" t="str">
        <f>VLOOKUP(A16,EstoreProductCatalog!$A$1:$BE$181,MATCH(B$7,EstoreProductCatalog!$A$1:$AR$1,0),0)</f>
        <v xml:space="preserve"> Galaxy Z Fold4 Standing Cover with Pen</v>
      </c>
      <c r="C16" s="1" t="str">
        <f>VLOOKUP(A16,EstoreProductCatalog!$A$1:$BE$181,MATCH(C$7,EstoreProductCatalog!$A$1:$AR$1,0),0)</f>
        <v>CHECK</v>
      </c>
      <c r="D16" s="1" t="str">
        <f>VLOOKUP(A16,EstoreProductCatalog!$A$1:$BE$181,MATCH(D$7,EstoreProductCatalog!$A$1:$AR$1,0),0)</f>
        <v>PDP_NOT_AVAILABLE</v>
      </c>
      <c r="E16" s="4" t="str">
        <f t="shared" si="0"/>
        <v>TRUE</v>
      </c>
      <c r="F16" s="4" t="str">
        <f t="shared" si="1"/>
        <v>TRUE</v>
      </c>
      <c r="G16" s="1" t="str">
        <f>VLOOKUP(A16,EstoreProductCatalog!$A$1:$BE$181,MATCH(G$7,EstoreProductCatalog!$A$1:$AR$1,0),0)</f>
        <v>EF-OF93PC</v>
      </c>
      <c r="H16" s="1" t="str">
        <f>VLOOKUP(A16,EstoreProductCatalog!$A$1:$BE$181,MATCH(H$7,EstoreProductCatalog!$A$1:$AR$1,0),0)</f>
        <v xml:space="preserve"> </v>
      </c>
      <c r="I16" s="1" t="str">
        <f>VLOOKUP(A16,EstoreProductCatalog!$A$1:$BE$181,MATCH(I$7,EstoreProductCatalog!$A$1:$AR$1,0),0)</f>
        <v>false</v>
      </c>
      <c r="J16" s="4" t="str">
        <f t="shared" si="2"/>
        <v>TRUE</v>
      </c>
      <c r="K16" s="1" t="str">
        <f>VLOOKUP(A16,EstoreProductCatalog!$A$1:$BE$181,MATCH(K$7,EstoreProductCatalog!$A$1:$AR$1,0),0)</f>
        <v>false</v>
      </c>
      <c r="L16" s="1" t="str">
        <f t="shared" si="3"/>
        <v>variant</v>
      </c>
      <c r="M16" s="1">
        <f t="shared" si="4"/>
        <v>1</v>
      </c>
      <c r="N16" s="4" t="str">
        <f>IF(ISNA(M17),COUNTIFS($G$8:G16,G16,$L$8:L16,"main"),IF(M17=1,COUNTIFS($G$8:G16,G16,$L$8:L16,"main")," "))</f>
        <v xml:space="preserve"> </v>
      </c>
      <c r="O16" s="1" t="str">
        <f>VLOOKUP(A16,EstoreProductCatalog!$A$1:$BE$181,MATCH(O$7,EstoreProductCatalog!$A$1:$AR$1,0),0)</f>
        <v>BLACK</v>
      </c>
      <c r="P16" s="1" t="str">
        <f>VLOOKUP(A16,EstoreProductCatalog!$A$1:$BE$181,MATCH(P$7,EstoreProductCatalog!$A$1:$AR$1,0),0)</f>
        <v xml:space="preserve">  </v>
      </c>
      <c r="Q16" s="1" t="str">
        <f t="shared" si="5"/>
        <v xml:space="preserve">EF-OF93PCBLACK  </v>
      </c>
      <c r="R16" s="4">
        <f t="shared" si="6"/>
        <v>1</v>
      </c>
      <c r="S16" s="1" t="str">
        <f>VLOOKUP(A16,EstoreProductCatalog!$A$1:$BE$181,MATCH(S$7,EstoreProductCatalog!$A$1:$AR$1,0),0)</f>
        <v xml:space="preserve"> NORMAL</v>
      </c>
      <c r="T16" s="1" t="str">
        <f>VLOOKUP(A16,EstoreProductCatalog!$A$1:$BE$181,MATCH(T$7,EstoreProductCatalog!$A$1:$AR$1,0),0)</f>
        <v xml:space="preserve"> null</v>
      </c>
      <c r="U16" s="1" t="str">
        <f>VLOOKUP(A16,EstoreProductCatalog!$A$1:$BE$181,MATCH(U$7,EstoreProductCatalog!$A$1:$AR$1,0),0)</f>
        <v xml:space="preserve"> null</v>
      </c>
      <c r="V16" s="1" t="str">
        <f>VLOOKUP(A16,EstoreProductCatalog!$A$1:$BE$181,MATCH(V$7,EstoreProductCatalog!$A$1:$AR$1,0),0)</f>
        <v xml:space="preserve"> false</v>
      </c>
      <c r="W16" s="4" t="b">
        <f t="shared" si="7"/>
        <v>1</v>
      </c>
      <c r="X16" s="4" t="b">
        <f t="shared" si="8"/>
        <v>1</v>
      </c>
      <c r="Y16" s="4" t="b">
        <f t="shared" si="9"/>
        <v>1</v>
      </c>
      <c r="Z16" s="3" t="e">
        <f>VLOOKUP(A16,EstoreProductCatalog!$A$1:$BE$181,MATCH(Z$7,EstoreProductCatalog!$A$1:$AR$1,0),0)</f>
        <v>#N/A</v>
      </c>
      <c r="AA16" s="1" t="str">
        <f t="shared" si="10"/>
        <v xml:space="preserve"> </v>
      </c>
      <c r="AB16" s="4" t="e">
        <f t="shared" si="11"/>
        <v>#N/A</v>
      </c>
      <c r="AC16" s="4" t="b">
        <f>IF(ISNUMBER(MATCH(A16,'AEM register'!$C:$C,0)),TRUE,FALSE)</f>
        <v>0</v>
      </c>
    </row>
    <row r="17" spans="1:29" ht="14.25" customHeight="1">
      <c r="A17" s="1" t="str">
        <f>EstoreProductCatalog!A11</f>
        <v>EF-OF93PCJEGWW</v>
      </c>
      <c r="B17" s="1" t="str">
        <f>VLOOKUP(A17,EstoreProductCatalog!$A$1:$BE$181,MATCH(B$7,EstoreProductCatalog!$A$1:$AR$1,0),0)</f>
        <v xml:space="preserve"> Galaxy Z Fold4 Standing Cover with Pen</v>
      </c>
      <c r="C17" s="1" t="str">
        <f>VLOOKUP(A17,EstoreProductCatalog!$A$1:$BE$181,MATCH(C$7,EstoreProductCatalog!$A$1:$AR$1,0),0)</f>
        <v>CHECK</v>
      </c>
      <c r="D17" s="1" t="str">
        <f>VLOOKUP(A17,EstoreProductCatalog!$A$1:$BE$181,MATCH(D$7,EstoreProductCatalog!$A$1:$AR$1,0),0)</f>
        <v>PDP_NOT_AVAILABLE</v>
      </c>
      <c r="E17" s="4" t="str">
        <f t="shared" si="0"/>
        <v>TRUE</v>
      </c>
      <c r="F17" s="4" t="str">
        <f t="shared" si="1"/>
        <v>TRUE</v>
      </c>
      <c r="G17" s="1" t="str">
        <f>VLOOKUP(A17,EstoreProductCatalog!$A$1:$BE$181,MATCH(G$7,EstoreProductCatalog!$A$1:$AR$1,0),0)</f>
        <v>EF-OF93PC</v>
      </c>
      <c r="H17" s="1" t="str">
        <f>VLOOKUP(A17,EstoreProductCatalog!$A$1:$BE$181,MATCH(H$7,EstoreProductCatalog!$A$1:$AR$1,0),0)</f>
        <v xml:space="preserve"> </v>
      </c>
      <c r="I17" s="1" t="str">
        <f>VLOOKUP(A17,EstoreProductCatalog!$A$1:$BE$181,MATCH(I$7,EstoreProductCatalog!$A$1:$AR$1,0),0)</f>
        <v>false</v>
      </c>
      <c r="J17" s="4" t="str">
        <f t="shared" si="2"/>
        <v>TRUE</v>
      </c>
      <c r="K17" s="1" t="str">
        <f>VLOOKUP(A17,EstoreProductCatalog!$A$1:$BE$181,MATCH(K$7,EstoreProductCatalog!$A$1:$AR$1,0),0)</f>
        <v>true</v>
      </c>
      <c r="L17" s="1" t="str">
        <f t="shared" si="3"/>
        <v>main</v>
      </c>
      <c r="M17" s="1">
        <f t="shared" si="4"/>
        <v>2</v>
      </c>
      <c r="N17" s="4" t="str">
        <f>IF(ISNA(M18),COUNTIFS($G$8:G17,G17,$L$8:L17,"main"),IF(M18=1,COUNTIFS($G$8:G17,G17,$L$8:L17,"main")," "))</f>
        <v xml:space="preserve"> </v>
      </c>
      <c r="O17" s="1" t="str">
        <f>VLOOKUP(A17,EstoreProductCatalog!$A$1:$BE$181,MATCH(O$7,EstoreProductCatalog!$A$1:$AR$1,0),0)</f>
        <v>GRAYGREEN</v>
      </c>
      <c r="P17" s="1" t="str">
        <f>VLOOKUP(A17,EstoreProductCatalog!$A$1:$BE$181,MATCH(P$7,EstoreProductCatalog!$A$1:$AR$1,0),0)</f>
        <v xml:space="preserve">  </v>
      </c>
      <c r="Q17" s="1" t="str">
        <f t="shared" si="5"/>
        <v xml:space="preserve">EF-OF93PCGRAYGREEN  </v>
      </c>
      <c r="R17" s="4">
        <f t="shared" si="6"/>
        <v>1</v>
      </c>
      <c r="S17" s="1" t="str">
        <f>VLOOKUP(A17,EstoreProductCatalog!$A$1:$BE$181,MATCH(S$7,EstoreProductCatalog!$A$1:$AR$1,0),0)</f>
        <v xml:space="preserve"> NORMAL</v>
      </c>
      <c r="T17" s="1" t="str">
        <f>VLOOKUP(A17,EstoreProductCatalog!$A$1:$BE$181,MATCH(T$7,EstoreProductCatalog!$A$1:$AR$1,0),0)</f>
        <v xml:space="preserve"> null</v>
      </c>
      <c r="U17" s="1" t="str">
        <f>VLOOKUP(A17,EstoreProductCatalog!$A$1:$BE$181,MATCH(U$7,EstoreProductCatalog!$A$1:$AR$1,0),0)</f>
        <v xml:space="preserve"> null</v>
      </c>
      <c r="V17" s="1" t="str">
        <f>VLOOKUP(A17,EstoreProductCatalog!$A$1:$BE$181,MATCH(V$7,EstoreProductCatalog!$A$1:$AR$1,0),0)</f>
        <v xml:space="preserve"> false</v>
      </c>
      <c r="W17" s="4" t="b">
        <f t="shared" si="7"/>
        <v>1</v>
      </c>
      <c r="X17" s="4" t="b">
        <f t="shared" si="8"/>
        <v>1</v>
      </c>
      <c r="Y17" s="4" t="b">
        <f t="shared" si="9"/>
        <v>1</v>
      </c>
      <c r="Z17" s="3" t="e">
        <f>VLOOKUP(A17,EstoreProductCatalog!$A$1:$BE$181,MATCH(Z$7,EstoreProductCatalog!$A$1:$AR$1,0),0)</f>
        <v>#N/A</v>
      </c>
      <c r="AA17" s="1" t="str">
        <f t="shared" si="10"/>
        <v xml:space="preserve"> </v>
      </c>
      <c r="AB17" s="4" t="e">
        <f t="shared" si="11"/>
        <v>#N/A</v>
      </c>
      <c r="AC17" s="4" t="b">
        <f>IF(ISNUMBER(MATCH(A17,'AEM register'!$C:$C,0)),TRUE,FALSE)</f>
        <v>0</v>
      </c>
    </row>
    <row r="18" spans="1:29" ht="14.25" customHeight="1">
      <c r="A18" s="1" t="str">
        <f>EstoreProductCatalog!A12</f>
        <v>EF-OF93PCUEGWW</v>
      </c>
      <c r="B18" s="1" t="str">
        <f>VLOOKUP(A18,EstoreProductCatalog!$A$1:$BE$181,MATCH(B$7,EstoreProductCatalog!$A$1:$AR$1,0),0)</f>
        <v xml:space="preserve"> Galaxy Z Fold4 Standing Cover with Pen</v>
      </c>
      <c r="C18" s="1" t="str">
        <f>VLOOKUP(A18,EstoreProductCatalog!$A$1:$BE$181,MATCH(C$7,EstoreProductCatalog!$A$1:$AR$1,0),0)</f>
        <v>CHECK</v>
      </c>
      <c r="D18" s="1" t="str">
        <f>VLOOKUP(A18,EstoreProductCatalog!$A$1:$BE$181,MATCH(D$7,EstoreProductCatalog!$A$1:$AR$1,0),0)</f>
        <v>PDP_NOT_AVAILABLE</v>
      </c>
      <c r="E18" s="4" t="str">
        <f t="shared" si="0"/>
        <v>TRUE</v>
      </c>
      <c r="F18" s="4" t="str">
        <f t="shared" si="1"/>
        <v>TRUE</v>
      </c>
      <c r="G18" s="1" t="str">
        <f>VLOOKUP(A18,EstoreProductCatalog!$A$1:$BE$181,MATCH(G$7,EstoreProductCatalog!$A$1:$AR$1,0),0)</f>
        <v>EF-OF93PC</v>
      </c>
      <c r="H18" s="1" t="str">
        <f>VLOOKUP(A18,EstoreProductCatalog!$A$1:$BE$181,MATCH(H$7,EstoreProductCatalog!$A$1:$AR$1,0),0)</f>
        <v xml:space="preserve"> </v>
      </c>
      <c r="I18" s="1" t="str">
        <f>VLOOKUP(A18,EstoreProductCatalog!$A$1:$BE$181,MATCH(I$7,EstoreProductCatalog!$A$1:$AR$1,0),0)</f>
        <v>false</v>
      </c>
      <c r="J18" s="4" t="str">
        <f t="shared" si="2"/>
        <v>TRUE</v>
      </c>
      <c r="K18" s="1" t="str">
        <f>VLOOKUP(A18,EstoreProductCatalog!$A$1:$BE$181,MATCH(K$7,EstoreProductCatalog!$A$1:$AR$1,0),0)</f>
        <v>false</v>
      </c>
      <c r="L18" s="1" t="str">
        <f t="shared" si="3"/>
        <v>variant</v>
      </c>
      <c r="M18" s="1">
        <f t="shared" si="4"/>
        <v>3</v>
      </c>
      <c r="N18" s="4">
        <f>IF(ISNA(M19),COUNTIFS($G$8:G18,G18,$L$8:L18,"main"),IF(M19=1,COUNTIFS($G$8:G18,G18,$L$8:L18,"main")," "))</f>
        <v>1</v>
      </c>
      <c r="O18" s="1" t="str">
        <f>VLOOKUP(A18,EstoreProductCatalog!$A$1:$BE$181,MATCH(O$7,EstoreProductCatalog!$A$1:$AR$1,0),0)</f>
        <v>SAND</v>
      </c>
      <c r="P18" s="1" t="str">
        <f>VLOOKUP(A18,EstoreProductCatalog!$A$1:$BE$181,MATCH(P$7,EstoreProductCatalog!$A$1:$AR$1,0),0)</f>
        <v xml:space="preserve">  </v>
      </c>
      <c r="Q18" s="1" t="str">
        <f t="shared" si="5"/>
        <v xml:space="preserve">EF-OF93PCSAND  </v>
      </c>
      <c r="R18" s="4">
        <f t="shared" si="6"/>
        <v>1</v>
      </c>
      <c r="S18" s="1" t="str">
        <f>VLOOKUP(A18,EstoreProductCatalog!$A$1:$BE$181,MATCH(S$7,EstoreProductCatalog!$A$1:$AR$1,0),0)</f>
        <v xml:space="preserve"> NORMAL</v>
      </c>
      <c r="T18" s="1" t="str">
        <f>VLOOKUP(A18,EstoreProductCatalog!$A$1:$BE$181,MATCH(T$7,EstoreProductCatalog!$A$1:$AR$1,0),0)</f>
        <v xml:space="preserve"> null</v>
      </c>
      <c r="U18" s="1" t="str">
        <f>VLOOKUP(A18,EstoreProductCatalog!$A$1:$BE$181,MATCH(U$7,EstoreProductCatalog!$A$1:$AR$1,0),0)</f>
        <v xml:space="preserve"> null</v>
      </c>
      <c r="V18" s="1" t="str">
        <f>VLOOKUP(A18,EstoreProductCatalog!$A$1:$BE$181,MATCH(V$7,EstoreProductCatalog!$A$1:$AR$1,0),0)</f>
        <v xml:space="preserve"> false</v>
      </c>
      <c r="W18" s="4" t="b">
        <f t="shared" si="7"/>
        <v>1</v>
      </c>
      <c r="X18" s="4" t="b">
        <f t="shared" si="8"/>
        <v>1</v>
      </c>
      <c r="Y18" s="4" t="b">
        <f t="shared" si="9"/>
        <v>1</v>
      </c>
      <c r="Z18" s="3" t="e">
        <f>VLOOKUP(A18,EstoreProductCatalog!$A$1:$BE$181,MATCH(Z$7,EstoreProductCatalog!$A$1:$AR$1,0),0)</f>
        <v>#N/A</v>
      </c>
      <c r="AA18" s="1" t="str">
        <f t="shared" si="10"/>
        <v xml:space="preserve"> </v>
      </c>
      <c r="AB18" s="4" t="e">
        <f t="shared" si="11"/>
        <v>#N/A</v>
      </c>
      <c r="AC18" s="4" t="b">
        <f>IF(ISNUMBER(MATCH(A18,'AEM register'!$C:$C,0)),TRUE,FALSE)</f>
        <v>0</v>
      </c>
    </row>
    <row r="19" spans="1:29" ht="14.25" customHeight="1">
      <c r="A19" s="1" t="str">
        <f>EstoreProductCatalog!A13</f>
        <v>EF-PF721TGEGWW</v>
      </c>
      <c r="B19" s="1" t="str">
        <f>VLOOKUP(A19,EstoreProductCatalog!$A$1:$BE$181,MATCH(B$7,EstoreProductCatalog!$A$1:$AR$1,0),0)</f>
        <v xml:space="preserve"> Galaxy Z Flip4 Silicone Cover with Ring</v>
      </c>
      <c r="C19" s="1" t="str">
        <f>VLOOKUP(A19,EstoreProductCatalog!$A$1:$BE$181,MATCH(C$7,EstoreProductCatalog!$A$1:$AR$1,0),0)</f>
        <v>CHECK</v>
      </c>
      <c r="D19" s="1" t="str">
        <f>VLOOKUP(A19,EstoreProductCatalog!$A$1:$BE$181,MATCH(D$7,EstoreProductCatalog!$A$1:$AR$1,0),0)</f>
        <v>PDP_NOT_AVAILABLE</v>
      </c>
      <c r="E19" s="4" t="str">
        <f t="shared" si="0"/>
        <v>TRUE</v>
      </c>
      <c r="F19" s="4" t="str">
        <f t="shared" si="1"/>
        <v>TRUE</v>
      </c>
      <c r="G19" s="1" t="str">
        <f>VLOOKUP(A19,EstoreProductCatalog!$A$1:$BE$181,MATCH(G$7,EstoreProductCatalog!$A$1:$AR$1,0),0)</f>
        <v>EF-PF721T</v>
      </c>
      <c r="H19" s="1" t="str">
        <f>VLOOKUP(A19,EstoreProductCatalog!$A$1:$BE$181,MATCH(H$7,EstoreProductCatalog!$A$1:$AR$1,0),0)</f>
        <v xml:space="preserve"> </v>
      </c>
      <c r="I19" s="1" t="str">
        <f>VLOOKUP(A19,EstoreProductCatalog!$A$1:$BE$181,MATCH(I$7,EstoreProductCatalog!$A$1:$AR$1,0),0)</f>
        <v>false</v>
      </c>
      <c r="J19" s="4" t="str">
        <f t="shared" si="2"/>
        <v>TRUE</v>
      </c>
      <c r="K19" s="1" t="str">
        <f>VLOOKUP(A19,EstoreProductCatalog!$A$1:$BE$181,MATCH(K$7,EstoreProductCatalog!$A$1:$AR$1,0),0)</f>
        <v>false</v>
      </c>
      <c r="L19" s="1" t="str">
        <f t="shared" si="3"/>
        <v>variant</v>
      </c>
      <c r="M19" s="1">
        <f t="shared" si="4"/>
        <v>1</v>
      </c>
      <c r="N19" s="4" t="str">
        <f>IF(ISNA(M20),COUNTIFS($G$8:G19,G19,$L$8:L19,"main"),IF(M20=1,COUNTIFS($G$8:G19,G19,$L$8:L19,"main")," "))</f>
        <v xml:space="preserve"> </v>
      </c>
      <c r="O19" s="1" t="str">
        <f>VLOOKUP(A19,EstoreProductCatalog!$A$1:$BE$181,MATCH(O$7,EstoreProductCatalog!$A$1:$AR$1,0),0)</f>
        <v>KHAKI</v>
      </c>
      <c r="P19" s="1" t="str">
        <f>VLOOKUP(A19,EstoreProductCatalog!$A$1:$BE$181,MATCH(P$7,EstoreProductCatalog!$A$1:$AR$1,0),0)</f>
        <v xml:space="preserve">  </v>
      </c>
      <c r="Q19" s="1" t="str">
        <f t="shared" si="5"/>
        <v xml:space="preserve">EF-PF721TKHAKI  </v>
      </c>
      <c r="R19" s="4">
        <f t="shared" si="6"/>
        <v>1</v>
      </c>
      <c r="S19" s="1" t="str">
        <f>VLOOKUP(A19,EstoreProductCatalog!$A$1:$BE$181,MATCH(S$7,EstoreProductCatalog!$A$1:$AR$1,0),0)</f>
        <v xml:space="preserve"> NORMAL</v>
      </c>
      <c r="T19" s="1" t="str">
        <f>VLOOKUP(A19,EstoreProductCatalog!$A$1:$BE$181,MATCH(T$7,EstoreProductCatalog!$A$1:$AR$1,0),0)</f>
        <v xml:space="preserve"> null</v>
      </c>
      <c r="U19" s="1" t="str">
        <f>VLOOKUP(A19,EstoreProductCatalog!$A$1:$BE$181,MATCH(U$7,EstoreProductCatalog!$A$1:$AR$1,0),0)</f>
        <v xml:space="preserve"> null</v>
      </c>
      <c r="V19" s="1" t="str">
        <f>VLOOKUP(A19,EstoreProductCatalog!$A$1:$BE$181,MATCH(V$7,EstoreProductCatalog!$A$1:$AR$1,0),0)</f>
        <v xml:space="preserve"> false</v>
      </c>
      <c r="W19" s="4" t="b">
        <f t="shared" si="7"/>
        <v>1</v>
      </c>
      <c r="X19" s="4" t="b">
        <f t="shared" si="8"/>
        <v>1</v>
      </c>
      <c r="Y19" s="4" t="b">
        <f t="shared" si="9"/>
        <v>1</v>
      </c>
      <c r="Z19" s="3" t="e">
        <f>VLOOKUP(A19,EstoreProductCatalog!$A$1:$BE$181,MATCH(Z$7,EstoreProductCatalog!$A$1:$AR$1,0),0)</f>
        <v>#N/A</v>
      </c>
      <c r="AA19" s="1" t="str">
        <f t="shared" si="10"/>
        <v xml:space="preserve"> </v>
      </c>
      <c r="AB19" s="4" t="e">
        <f t="shared" si="11"/>
        <v>#N/A</v>
      </c>
      <c r="AC19" s="4" t="b">
        <f>IF(ISNUMBER(MATCH(A19,'AEM register'!$C:$C,0)),TRUE,FALSE)</f>
        <v>0</v>
      </c>
    </row>
    <row r="20" spans="1:29" ht="14.25" customHeight="1">
      <c r="A20" s="1" t="str">
        <f>EstoreProductCatalog!A14</f>
        <v>EF-PF721TLEGWW</v>
      </c>
      <c r="B20" s="1" t="str">
        <f>VLOOKUP(A20,EstoreProductCatalog!$A$1:$BE$181,MATCH(B$7,EstoreProductCatalog!$A$1:$AR$1,0),0)</f>
        <v xml:space="preserve"> Galaxy Z Flip4 Silicone Cover with Ring</v>
      </c>
      <c r="C20" s="1" t="str">
        <f>VLOOKUP(A20,EstoreProductCatalog!$A$1:$BE$181,MATCH(C$7,EstoreProductCatalog!$A$1:$AR$1,0),0)</f>
        <v>CHECK</v>
      </c>
      <c r="D20" s="1" t="str">
        <f>VLOOKUP(A20,EstoreProductCatalog!$A$1:$BE$181,MATCH(D$7,EstoreProductCatalog!$A$1:$AR$1,0),0)</f>
        <v>PDP_NOT_AVAILABLE</v>
      </c>
      <c r="E20" s="4" t="str">
        <f t="shared" si="0"/>
        <v>TRUE</v>
      </c>
      <c r="F20" s="4" t="str">
        <f t="shared" si="1"/>
        <v>TRUE</v>
      </c>
      <c r="G20" s="1" t="str">
        <f>VLOOKUP(A20,EstoreProductCatalog!$A$1:$BE$181,MATCH(G$7,EstoreProductCatalog!$A$1:$AR$1,0),0)</f>
        <v>EF-PF721T</v>
      </c>
      <c r="H20" s="1" t="str">
        <f>VLOOKUP(A20,EstoreProductCatalog!$A$1:$BE$181,MATCH(H$7,EstoreProductCatalog!$A$1:$AR$1,0),0)</f>
        <v xml:space="preserve"> </v>
      </c>
      <c r="I20" s="1" t="str">
        <f>VLOOKUP(A20,EstoreProductCatalog!$A$1:$BE$181,MATCH(I$7,EstoreProductCatalog!$A$1:$AR$1,0),0)</f>
        <v>false</v>
      </c>
      <c r="J20" s="4" t="str">
        <f t="shared" si="2"/>
        <v>TRUE</v>
      </c>
      <c r="K20" s="1" t="str">
        <f>VLOOKUP(A20,EstoreProductCatalog!$A$1:$BE$181,MATCH(K$7,EstoreProductCatalog!$A$1:$AR$1,0),0)</f>
        <v>false</v>
      </c>
      <c r="L20" s="1" t="str">
        <f t="shared" si="3"/>
        <v>variant</v>
      </c>
      <c r="M20" s="1">
        <f t="shared" si="4"/>
        <v>2</v>
      </c>
      <c r="N20" s="4" t="str">
        <f>IF(ISNA(M21),COUNTIFS($G$8:G20,G20,$L$8:L20,"main"),IF(M21=1,COUNTIFS($G$8:G20,G20,$L$8:L20,"main")," "))</f>
        <v xml:space="preserve"> </v>
      </c>
      <c r="O20" s="1" t="str">
        <f>VLOOKUP(A20,EstoreProductCatalog!$A$1:$BE$181,MATCH(O$7,EstoreProductCatalog!$A$1:$AR$1,0),0)</f>
        <v>ARCTICBLUE</v>
      </c>
      <c r="P20" s="1" t="str">
        <f>VLOOKUP(A20,EstoreProductCatalog!$A$1:$BE$181,MATCH(P$7,EstoreProductCatalog!$A$1:$AR$1,0),0)</f>
        <v xml:space="preserve">  </v>
      </c>
      <c r="Q20" s="1" t="str">
        <f t="shared" si="5"/>
        <v xml:space="preserve">EF-PF721TARCTICBLUE  </v>
      </c>
      <c r="R20" s="4">
        <f t="shared" si="6"/>
        <v>1</v>
      </c>
      <c r="S20" s="1" t="str">
        <f>VLOOKUP(A20,EstoreProductCatalog!$A$1:$BE$181,MATCH(S$7,EstoreProductCatalog!$A$1:$AR$1,0),0)</f>
        <v xml:space="preserve"> NORMAL</v>
      </c>
      <c r="T20" s="1" t="str">
        <f>VLOOKUP(A20,EstoreProductCatalog!$A$1:$BE$181,MATCH(T$7,EstoreProductCatalog!$A$1:$AR$1,0),0)</f>
        <v xml:space="preserve"> null</v>
      </c>
      <c r="U20" s="1" t="str">
        <f>VLOOKUP(A20,EstoreProductCatalog!$A$1:$BE$181,MATCH(U$7,EstoreProductCatalog!$A$1:$AR$1,0),0)</f>
        <v xml:space="preserve"> null</v>
      </c>
      <c r="V20" s="1" t="str">
        <f>VLOOKUP(A20,EstoreProductCatalog!$A$1:$BE$181,MATCH(V$7,EstoreProductCatalog!$A$1:$AR$1,0),0)</f>
        <v xml:space="preserve"> false</v>
      </c>
      <c r="W20" s="4" t="b">
        <f t="shared" si="7"/>
        <v>1</v>
      </c>
      <c r="X20" s="4" t="b">
        <f t="shared" si="8"/>
        <v>1</v>
      </c>
      <c r="Y20" s="4" t="b">
        <f t="shared" si="9"/>
        <v>1</v>
      </c>
      <c r="Z20" s="3" t="e">
        <f>VLOOKUP(A20,EstoreProductCatalog!$A$1:$BE$181,MATCH(Z$7,EstoreProductCatalog!$A$1:$AR$1,0),0)</f>
        <v>#N/A</v>
      </c>
      <c r="AA20" s="1" t="str">
        <f t="shared" si="10"/>
        <v xml:space="preserve"> </v>
      </c>
      <c r="AB20" s="4" t="e">
        <f t="shared" si="11"/>
        <v>#N/A</v>
      </c>
      <c r="AC20" s="4" t="b">
        <f>IF(ISNUMBER(MATCH(A20,'AEM register'!$C:$C,0)),TRUE,FALSE)</f>
        <v>0</v>
      </c>
    </row>
    <row r="21" spans="1:29" ht="14.25" customHeight="1">
      <c r="A21" s="1" t="str">
        <f>EstoreProductCatalog!A15</f>
        <v>EF-PF721TNEGWW</v>
      </c>
      <c r="B21" s="1" t="str">
        <f>VLOOKUP(A21,EstoreProductCatalog!$A$1:$BE$181,MATCH(B$7,EstoreProductCatalog!$A$1:$AR$1,0),0)</f>
        <v xml:space="preserve"> Galaxy Z Flip4 Silicone Cover with Ring</v>
      </c>
      <c r="C21" s="1" t="str">
        <f>VLOOKUP(A21,EstoreProductCatalog!$A$1:$BE$181,MATCH(C$7,EstoreProductCatalog!$A$1:$AR$1,0),0)</f>
        <v>CHECK</v>
      </c>
      <c r="D21" s="1" t="str">
        <f>VLOOKUP(A21,EstoreProductCatalog!$A$1:$BE$181,MATCH(D$7,EstoreProductCatalog!$A$1:$AR$1,0),0)</f>
        <v>PDP_NOT_AVAILABLE</v>
      </c>
      <c r="E21" s="4" t="str">
        <f t="shared" si="0"/>
        <v>TRUE</v>
      </c>
      <c r="F21" s="4" t="str">
        <f t="shared" si="1"/>
        <v>TRUE</v>
      </c>
      <c r="G21" s="1" t="str">
        <f>VLOOKUP(A21,EstoreProductCatalog!$A$1:$BE$181,MATCH(G$7,EstoreProductCatalog!$A$1:$AR$1,0),0)</f>
        <v>EF-PF721T</v>
      </c>
      <c r="H21" s="1" t="str">
        <f>VLOOKUP(A21,EstoreProductCatalog!$A$1:$BE$181,MATCH(H$7,EstoreProductCatalog!$A$1:$AR$1,0),0)</f>
        <v xml:space="preserve"> </v>
      </c>
      <c r="I21" s="1" t="str">
        <f>VLOOKUP(A21,EstoreProductCatalog!$A$1:$BE$181,MATCH(I$7,EstoreProductCatalog!$A$1:$AR$1,0),0)</f>
        <v>false</v>
      </c>
      <c r="J21" s="4" t="str">
        <f t="shared" si="2"/>
        <v>TRUE</v>
      </c>
      <c r="K21" s="1" t="str">
        <f>VLOOKUP(A21,EstoreProductCatalog!$A$1:$BE$181,MATCH(K$7,EstoreProductCatalog!$A$1:$AR$1,0),0)</f>
        <v>false</v>
      </c>
      <c r="L21" s="1" t="str">
        <f t="shared" si="3"/>
        <v>variant</v>
      </c>
      <c r="M21" s="1">
        <f t="shared" si="4"/>
        <v>3</v>
      </c>
      <c r="N21" s="4" t="str">
        <f>IF(ISNA(M22),COUNTIFS($G$8:G21,G21,$L$8:L21,"main"),IF(M22=1,COUNTIFS($G$8:G21,G21,$L$8:L21,"main")," "))</f>
        <v xml:space="preserve"> </v>
      </c>
      <c r="O21" s="1" t="str">
        <f>VLOOKUP(A21,EstoreProductCatalog!$A$1:$BE$181,MATCH(O$7,EstoreProductCatalog!$A$1:$AR$1,0),0)</f>
        <v>NAVY</v>
      </c>
      <c r="P21" s="1" t="str">
        <f>VLOOKUP(A21,EstoreProductCatalog!$A$1:$BE$181,MATCH(P$7,EstoreProductCatalog!$A$1:$AR$1,0),0)</f>
        <v xml:space="preserve">  </v>
      </c>
      <c r="Q21" s="1" t="str">
        <f t="shared" si="5"/>
        <v xml:space="preserve">EF-PF721TNAVY  </v>
      </c>
      <c r="R21" s="4">
        <f t="shared" si="6"/>
        <v>1</v>
      </c>
      <c r="S21" s="1" t="str">
        <f>VLOOKUP(A21,EstoreProductCatalog!$A$1:$BE$181,MATCH(S$7,EstoreProductCatalog!$A$1:$AR$1,0),0)</f>
        <v xml:space="preserve"> NORMAL</v>
      </c>
      <c r="T21" s="1" t="str">
        <f>VLOOKUP(A21,EstoreProductCatalog!$A$1:$BE$181,MATCH(T$7,EstoreProductCatalog!$A$1:$AR$1,0),0)</f>
        <v xml:space="preserve"> null</v>
      </c>
      <c r="U21" s="1" t="str">
        <f>VLOOKUP(A21,EstoreProductCatalog!$A$1:$BE$181,MATCH(U$7,EstoreProductCatalog!$A$1:$AR$1,0),0)</f>
        <v xml:space="preserve"> null</v>
      </c>
      <c r="V21" s="1" t="str">
        <f>VLOOKUP(A21,EstoreProductCatalog!$A$1:$BE$181,MATCH(V$7,EstoreProductCatalog!$A$1:$AR$1,0),0)</f>
        <v xml:space="preserve"> false</v>
      </c>
      <c r="W21" s="4" t="b">
        <f t="shared" si="7"/>
        <v>1</v>
      </c>
      <c r="X21" s="4" t="b">
        <f t="shared" si="8"/>
        <v>1</v>
      </c>
      <c r="Y21" s="4" t="b">
        <f t="shared" si="9"/>
        <v>1</v>
      </c>
      <c r="Z21" s="3" t="e">
        <f>VLOOKUP(A21,EstoreProductCatalog!$A$1:$BE$181,MATCH(Z$7,EstoreProductCatalog!$A$1:$AR$1,0),0)</f>
        <v>#N/A</v>
      </c>
      <c r="AA21" s="1" t="str">
        <f t="shared" si="10"/>
        <v xml:space="preserve"> </v>
      </c>
      <c r="AB21" s="4" t="e">
        <f t="shared" si="11"/>
        <v>#N/A</v>
      </c>
      <c r="AC21" s="4" t="b">
        <f>IF(ISNUMBER(MATCH(A21,'AEM register'!$C:$C,0)),TRUE,FALSE)</f>
        <v>0</v>
      </c>
    </row>
    <row r="22" spans="1:29" ht="14.25" customHeight="1">
      <c r="A22" s="1" t="str">
        <f>EstoreProductCatalog!A16</f>
        <v>EF-PF721TPEGWW</v>
      </c>
      <c r="B22" s="1" t="str">
        <f>VLOOKUP(A22,EstoreProductCatalog!$A$1:$BE$181,MATCH(B$7,EstoreProductCatalog!$A$1:$AR$1,0),0)</f>
        <v xml:space="preserve"> Galaxy Z Flip4 Silicone Cover with Ring</v>
      </c>
      <c r="C22" s="1" t="str">
        <f>VLOOKUP(A22,EstoreProductCatalog!$A$1:$BE$181,MATCH(C$7,EstoreProductCatalog!$A$1:$AR$1,0),0)</f>
        <v>CHECK</v>
      </c>
      <c r="D22" s="1" t="str">
        <f>VLOOKUP(A22,EstoreProductCatalog!$A$1:$BE$181,MATCH(D$7,EstoreProductCatalog!$A$1:$AR$1,0),0)</f>
        <v>PDP_NOT_AVAILABLE</v>
      </c>
      <c r="E22" s="4" t="str">
        <f t="shared" si="0"/>
        <v>TRUE</v>
      </c>
      <c r="F22" s="4" t="str">
        <f t="shared" si="1"/>
        <v>TRUE</v>
      </c>
      <c r="G22" s="1" t="str">
        <f>VLOOKUP(A22,EstoreProductCatalog!$A$1:$BE$181,MATCH(G$7,EstoreProductCatalog!$A$1:$AR$1,0),0)</f>
        <v>EF-PF721T</v>
      </c>
      <c r="H22" s="1" t="str">
        <f>VLOOKUP(A22,EstoreProductCatalog!$A$1:$BE$181,MATCH(H$7,EstoreProductCatalog!$A$1:$AR$1,0),0)</f>
        <v xml:space="preserve"> </v>
      </c>
      <c r="I22" s="1" t="str">
        <f>VLOOKUP(A22,EstoreProductCatalog!$A$1:$BE$181,MATCH(I$7,EstoreProductCatalog!$A$1:$AR$1,0),0)</f>
        <v>false</v>
      </c>
      <c r="J22" s="4" t="str">
        <f t="shared" si="2"/>
        <v>TRUE</v>
      </c>
      <c r="K22" s="1" t="str">
        <f>VLOOKUP(A22,EstoreProductCatalog!$A$1:$BE$181,MATCH(K$7,EstoreProductCatalog!$A$1:$AR$1,0),0)</f>
        <v>false</v>
      </c>
      <c r="L22" s="1" t="str">
        <f t="shared" si="3"/>
        <v>variant</v>
      </c>
      <c r="M22" s="1">
        <f t="shared" si="4"/>
        <v>4</v>
      </c>
      <c r="N22" s="4" t="str">
        <f>IF(ISNA(M23),COUNTIFS($G$8:G22,G22,$L$8:L22,"main"),IF(M23=1,COUNTIFS($G$8:G22,G22,$L$8:L22,"main")," "))</f>
        <v xml:space="preserve"> </v>
      </c>
      <c r="O22" s="1" t="str">
        <f>VLOOKUP(A22,EstoreProductCatalog!$A$1:$BE$181,MATCH(O$7,EstoreProductCatalog!$A$1:$AR$1,0),0)</f>
        <v>PINK</v>
      </c>
      <c r="P22" s="1" t="str">
        <f>VLOOKUP(A22,EstoreProductCatalog!$A$1:$BE$181,MATCH(P$7,EstoreProductCatalog!$A$1:$AR$1,0),0)</f>
        <v xml:space="preserve">  </v>
      </c>
      <c r="Q22" s="1" t="str">
        <f t="shared" si="5"/>
        <v xml:space="preserve">EF-PF721TPINK  </v>
      </c>
      <c r="R22" s="4">
        <f t="shared" si="6"/>
        <v>1</v>
      </c>
      <c r="S22" s="1" t="str">
        <f>VLOOKUP(A22,EstoreProductCatalog!$A$1:$BE$181,MATCH(S$7,EstoreProductCatalog!$A$1:$AR$1,0),0)</f>
        <v xml:space="preserve"> NORMAL</v>
      </c>
      <c r="T22" s="1" t="str">
        <f>VLOOKUP(A22,EstoreProductCatalog!$A$1:$BE$181,MATCH(T$7,EstoreProductCatalog!$A$1:$AR$1,0),0)</f>
        <v xml:space="preserve"> null</v>
      </c>
      <c r="U22" s="1" t="str">
        <f>VLOOKUP(A22,EstoreProductCatalog!$A$1:$BE$181,MATCH(U$7,EstoreProductCatalog!$A$1:$AR$1,0),0)</f>
        <v xml:space="preserve"> null</v>
      </c>
      <c r="V22" s="1" t="str">
        <f>VLOOKUP(A22,EstoreProductCatalog!$A$1:$BE$181,MATCH(V$7,EstoreProductCatalog!$A$1:$AR$1,0),0)</f>
        <v xml:space="preserve"> false</v>
      </c>
      <c r="W22" s="4" t="b">
        <f t="shared" si="7"/>
        <v>1</v>
      </c>
      <c r="X22" s="4" t="b">
        <f t="shared" si="8"/>
        <v>1</v>
      </c>
      <c r="Y22" s="4" t="b">
        <f t="shared" si="9"/>
        <v>1</v>
      </c>
      <c r="Z22" s="3" t="e">
        <f>VLOOKUP(A22,EstoreProductCatalog!$A$1:$BE$181,MATCH(Z$7,EstoreProductCatalog!$A$1:$AR$1,0),0)</f>
        <v>#N/A</v>
      </c>
      <c r="AA22" s="1" t="str">
        <f t="shared" si="10"/>
        <v xml:space="preserve"> </v>
      </c>
      <c r="AB22" s="4" t="e">
        <f t="shared" si="11"/>
        <v>#N/A</v>
      </c>
      <c r="AC22" s="4" t="b">
        <f>IF(ISNUMBER(MATCH(A22,'AEM register'!$C:$C,0)),TRUE,FALSE)</f>
        <v>0</v>
      </c>
    </row>
    <row r="23" spans="1:29" ht="14.25" customHeight="1">
      <c r="A23" s="1" t="str">
        <f>EstoreProductCatalog!A17</f>
        <v>EF-PF721TVEGWW</v>
      </c>
      <c r="B23" s="1" t="str">
        <f>VLOOKUP(A23,EstoreProductCatalog!$A$1:$BE$181,MATCH(B$7,EstoreProductCatalog!$A$1:$AR$1,0),0)</f>
        <v xml:space="preserve"> Galaxy Z Flip4 Silicone Cover with Ring</v>
      </c>
      <c r="C23" s="1" t="str">
        <f>VLOOKUP(A23,EstoreProductCatalog!$A$1:$BE$181,MATCH(C$7,EstoreProductCatalog!$A$1:$AR$1,0),0)</f>
        <v>CHECK</v>
      </c>
      <c r="D23" s="1" t="str">
        <f>VLOOKUP(A23,EstoreProductCatalog!$A$1:$BE$181,MATCH(D$7,EstoreProductCatalog!$A$1:$AR$1,0),0)</f>
        <v>PDP_NOT_AVAILABLE</v>
      </c>
      <c r="E23" s="4" t="str">
        <f t="shared" si="0"/>
        <v>TRUE</v>
      </c>
      <c r="F23" s="4" t="str">
        <f t="shared" si="1"/>
        <v>TRUE</v>
      </c>
      <c r="G23" s="1" t="str">
        <f>VLOOKUP(A23,EstoreProductCatalog!$A$1:$BE$181,MATCH(G$7,EstoreProductCatalog!$A$1:$AR$1,0),0)</f>
        <v>EF-PF721T</v>
      </c>
      <c r="H23" s="1" t="str">
        <f>VLOOKUP(A23,EstoreProductCatalog!$A$1:$BE$181,MATCH(H$7,EstoreProductCatalog!$A$1:$AR$1,0),0)</f>
        <v xml:space="preserve"> </v>
      </c>
      <c r="I23" s="1" t="str">
        <f>VLOOKUP(A23,EstoreProductCatalog!$A$1:$BE$181,MATCH(I$7,EstoreProductCatalog!$A$1:$AR$1,0),0)</f>
        <v>false</v>
      </c>
      <c r="J23" s="4" t="str">
        <f t="shared" si="2"/>
        <v>TRUE</v>
      </c>
      <c r="K23" s="1" t="str">
        <f>VLOOKUP(A23,EstoreProductCatalog!$A$1:$BE$181,MATCH(K$7,EstoreProductCatalog!$A$1:$AR$1,0),0)</f>
        <v>true</v>
      </c>
      <c r="L23" s="1" t="str">
        <f t="shared" si="3"/>
        <v>main</v>
      </c>
      <c r="M23" s="1">
        <f t="shared" si="4"/>
        <v>5</v>
      </c>
      <c r="N23" s="4">
        <f>IF(ISNA(M24),COUNTIFS($G$8:G23,G23,$L$8:L23,"main"),IF(M24=1,COUNTIFS($G$8:G23,G23,$L$8:L23,"main")," "))</f>
        <v>1</v>
      </c>
      <c r="O23" s="1" t="str">
        <f>VLOOKUP(A23,EstoreProductCatalog!$A$1:$BE$181,MATCH(O$7,EstoreProductCatalog!$A$1:$AR$1,0),0)</f>
        <v>BORAPURPLE</v>
      </c>
      <c r="P23" s="1" t="str">
        <f>VLOOKUP(A23,EstoreProductCatalog!$A$1:$BE$181,MATCH(P$7,EstoreProductCatalog!$A$1:$AR$1,0),0)</f>
        <v xml:space="preserve">  </v>
      </c>
      <c r="Q23" s="1" t="str">
        <f t="shared" si="5"/>
        <v xml:space="preserve">EF-PF721TBORAPURPLE  </v>
      </c>
      <c r="R23" s="4">
        <f t="shared" si="6"/>
        <v>1</v>
      </c>
      <c r="S23" s="1" t="str">
        <f>VLOOKUP(A23,EstoreProductCatalog!$A$1:$BE$181,MATCH(S$7,EstoreProductCatalog!$A$1:$AR$1,0),0)</f>
        <v xml:space="preserve"> NORMAL</v>
      </c>
      <c r="T23" s="1" t="str">
        <f>VLOOKUP(A23,EstoreProductCatalog!$A$1:$BE$181,MATCH(T$7,EstoreProductCatalog!$A$1:$AR$1,0),0)</f>
        <v xml:space="preserve"> null</v>
      </c>
      <c r="U23" s="1" t="str">
        <f>VLOOKUP(A23,EstoreProductCatalog!$A$1:$BE$181,MATCH(U$7,EstoreProductCatalog!$A$1:$AR$1,0),0)</f>
        <v xml:space="preserve"> null</v>
      </c>
      <c r="V23" s="1" t="str">
        <f>VLOOKUP(A23,EstoreProductCatalog!$A$1:$BE$181,MATCH(V$7,EstoreProductCatalog!$A$1:$AR$1,0),0)</f>
        <v xml:space="preserve"> false</v>
      </c>
      <c r="W23" s="4" t="b">
        <f t="shared" si="7"/>
        <v>1</v>
      </c>
      <c r="X23" s="4" t="b">
        <f t="shared" si="8"/>
        <v>1</v>
      </c>
      <c r="Y23" s="4" t="b">
        <f t="shared" si="9"/>
        <v>1</v>
      </c>
      <c r="Z23" s="3" t="e">
        <f>VLOOKUP(A23,EstoreProductCatalog!$A$1:$BE$181,MATCH(Z$7,EstoreProductCatalog!$A$1:$AR$1,0),0)</f>
        <v>#N/A</v>
      </c>
      <c r="AA23" s="1" t="str">
        <f t="shared" si="10"/>
        <v xml:space="preserve"> </v>
      </c>
      <c r="AB23" s="4" t="e">
        <f t="shared" si="11"/>
        <v>#N/A</v>
      </c>
      <c r="AC23" s="4" t="b">
        <f>IF(ISNUMBER(MATCH(A23,'AEM register'!$C:$C,0)),TRUE,FALSE)</f>
        <v>0</v>
      </c>
    </row>
    <row r="24" spans="1:29" ht="14.25" customHeight="1">
      <c r="A24" s="1" t="str">
        <f>EstoreProductCatalog!A18</f>
        <v>EF-QF721CTEGWW</v>
      </c>
      <c r="B24" s="1" t="str">
        <f>VLOOKUP(A24,EstoreProductCatalog!$A$1:$BE$181,MATCH(B$7,EstoreProductCatalog!$A$1:$AR$1,0),0)</f>
        <v xml:space="preserve"> Galaxy Z Flip4 Clear Slim Cover</v>
      </c>
      <c r="C24" s="1" t="str">
        <f>VLOOKUP(A24,EstoreProductCatalog!$A$1:$BE$181,MATCH(C$7,EstoreProductCatalog!$A$1:$AR$1,0),0)</f>
        <v>CHECK</v>
      </c>
      <c r="D24" s="1" t="str">
        <f>VLOOKUP(A24,EstoreProductCatalog!$A$1:$BE$181,MATCH(D$7,EstoreProductCatalog!$A$1:$AR$1,0),0)</f>
        <v>PDP_NOT_AVAILABLE</v>
      </c>
      <c r="E24" s="4" t="str">
        <f t="shared" si="0"/>
        <v>TRUE</v>
      </c>
      <c r="F24" s="4" t="str">
        <f t="shared" si="1"/>
        <v>TRUE</v>
      </c>
      <c r="G24" s="1" t="str">
        <f>VLOOKUP(A24,EstoreProductCatalog!$A$1:$BE$181,MATCH(G$7,EstoreProductCatalog!$A$1:$AR$1,0),0)</f>
        <v>EF-QF721C</v>
      </c>
      <c r="H24" s="1" t="str">
        <f>VLOOKUP(A24,EstoreProductCatalog!$A$1:$BE$181,MATCH(H$7,EstoreProductCatalog!$A$1:$AR$1,0),0)</f>
        <v xml:space="preserve"> </v>
      </c>
      <c r="I24" s="1" t="str">
        <f>VLOOKUP(A24,EstoreProductCatalog!$A$1:$BE$181,MATCH(I$7,EstoreProductCatalog!$A$1:$AR$1,0),0)</f>
        <v>false</v>
      </c>
      <c r="J24" s="4" t="str">
        <f t="shared" si="2"/>
        <v>TRUE</v>
      </c>
      <c r="K24" s="1" t="str">
        <f>VLOOKUP(A24,EstoreProductCatalog!$A$1:$BE$181,MATCH(K$7,EstoreProductCatalog!$A$1:$AR$1,0),0)</f>
        <v>true</v>
      </c>
      <c r="L24" s="1" t="str">
        <f t="shared" si="3"/>
        <v>main</v>
      </c>
      <c r="M24" s="1">
        <f t="shared" si="4"/>
        <v>1</v>
      </c>
      <c r="N24" s="4">
        <f>IF(ISNA(M25),COUNTIFS($G$8:G24,G24,$L$8:L24,"main"),IF(M25=1,COUNTIFS($G$8:G24,G24,$L$8:L24,"main")," "))</f>
        <v>1</v>
      </c>
      <c r="O24" s="1" t="str">
        <f>VLOOKUP(A24,EstoreProductCatalog!$A$1:$BE$181,MATCH(O$7,EstoreProductCatalog!$A$1:$AR$1,0),0)</f>
        <v>TRANSPARENT</v>
      </c>
      <c r="P24" s="1" t="str">
        <f>VLOOKUP(A24,EstoreProductCatalog!$A$1:$BE$181,MATCH(P$7,EstoreProductCatalog!$A$1:$AR$1,0),0)</f>
        <v xml:space="preserve">  </v>
      </c>
      <c r="Q24" s="1" t="str">
        <f t="shared" si="5"/>
        <v xml:space="preserve">EF-QF721CTRANSPARENT  </v>
      </c>
      <c r="R24" s="4">
        <f t="shared" si="6"/>
        <v>1</v>
      </c>
      <c r="S24" s="1" t="str">
        <f>VLOOKUP(A24,EstoreProductCatalog!$A$1:$BE$181,MATCH(S$7,EstoreProductCatalog!$A$1:$AR$1,0),0)</f>
        <v xml:space="preserve"> NORMAL</v>
      </c>
      <c r="T24" s="1" t="str">
        <f>VLOOKUP(A24,EstoreProductCatalog!$A$1:$BE$181,MATCH(T$7,EstoreProductCatalog!$A$1:$AR$1,0),0)</f>
        <v xml:space="preserve"> null</v>
      </c>
      <c r="U24" s="1" t="str">
        <f>VLOOKUP(A24,EstoreProductCatalog!$A$1:$BE$181,MATCH(U$7,EstoreProductCatalog!$A$1:$AR$1,0),0)</f>
        <v xml:space="preserve"> null</v>
      </c>
      <c r="V24" s="1" t="str">
        <f>VLOOKUP(A24,EstoreProductCatalog!$A$1:$BE$181,MATCH(V$7,EstoreProductCatalog!$A$1:$AR$1,0),0)</f>
        <v xml:space="preserve"> false</v>
      </c>
      <c r="W24" s="4" t="b">
        <f t="shared" si="7"/>
        <v>1</v>
      </c>
      <c r="X24" s="4" t="b">
        <f t="shared" si="8"/>
        <v>1</v>
      </c>
      <c r="Y24" s="4" t="b">
        <f t="shared" si="9"/>
        <v>1</v>
      </c>
      <c r="Z24" s="3" t="e">
        <f>VLOOKUP(A24,EstoreProductCatalog!$A$1:$BE$181,MATCH(Z$7,EstoreProductCatalog!$A$1:$AR$1,0),0)</f>
        <v>#N/A</v>
      </c>
      <c r="AA24" s="1" t="str">
        <f t="shared" si="10"/>
        <v xml:space="preserve"> </v>
      </c>
      <c r="AB24" s="4" t="e">
        <f t="shared" si="11"/>
        <v>#N/A</v>
      </c>
      <c r="AC24" s="4" t="b">
        <f>IF(ISNUMBER(MATCH(A24,'AEM register'!$C:$C,0)),TRUE,FALSE)</f>
        <v>0</v>
      </c>
    </row>
    <row r="25" spans="1:29" ht="14.25" customHeight="1">
      <c r="A25" s="1" t="str">
        <f>EstoreProductCatalog!A19</f>
        <v>EF-UF93PCTEGWW</v>
      </c>
      <c r="B25" s="1" t="str">
        <f>VLOOKUP(A25,EstoreProductCatalog!$A$1:$BE$181,MATCH(B$7,EstoreProductCatalog!$A$1:$AR$1,0),0)</f>
        <v xml:space="preserve"> Galaxy Z Fold4 Front Protection Film</v>
      </c>
      <c r="C25" s="1" t="str">
        <f>VLOOKUP(A25,EstoreProductCatalog!$A$1:$BE$181,MATCH(C$7,EstoreProductCatalog!$A$1:$AR$1,0),0)</f>
        <v>CHECK</v>
      </c>
      <c r="D25" s="1" t="str">
        <f>VLOOKUP(A25,EstoreProductCatalog!$A$1:$BE$181,MATCH(D$7,EstoreProductCatalog!$A$1:$AR$1,0),0)</f>
        <v>PDP_NOT_AVAILABLE</v>
      </c>
      <c r="E25" s="4" t="str">
        <f t="shared" si="0"/>
        <v>TRUE</v>
      </c>
      <c r="F25" s="4" t="str">
        <f t="shared" si="1"/>
        <v>TRUE</v>
      </c>
      <c r="G25" s="1" t="str">
        <f>VLOOKUP(A25,EstoreProductCatalog!$A$1:$BE$181,MATCH(G$7,EstoreProductCatalog!$A$1:$AR$1,0),0)</f>
        <v>EF-UF93PC</v>
      </c>
      <c r="H25" s="1" t="str">
        <f>VLOOKUP(A25,EstoreProductCatalog!$A$1:$BE$181,MATCH(H$7,EstoreProductCatalog!$A$1:$AR$1,0),0)</f>
        <v xml:space="preserve"> </v>
      </c>
      <c r="I25" s="1" t="str">
        <f>VLOOKUP(A25,EstoreProductCatalog!$A$1:$BE$181,MATCH(I$7,EstoreProductCatalog!$A$1:$AR$1,0),0)</f>
        <v>false</v>
      </c>
      <c r="J25" s="4" t="str">
        <f t="shared" si="2"/>
        <v>TRUE</v>
      </c>
      <c r="K25" s="1" t="str">
        <f>VLOOKUP(A25,EstoreProductCatalog!$A$1:$BE$181,MATCH(K$7,EstoreProductCatalog!$A$1:$AR$1,0),0)</f>
        <v>true</v>
      </c>
      <c r="L25" s="1" t="str">
        <f t="shared" si="3"/>
        <v>main</v>
      </c>
      <c r="M25" s="1">
        <f t="shared" si="4"/>
        <v>1</v>
      </c>
      <c r="N25" s="4">
        <f>IF(ISNA(M26),COUNTIFS($G$8:G25,G25,$L$8:L25,"main"),IF(M26=1,COUNTIFS($G$8:G25,G25,$L$8:L25,"main")," "))</f>
        <v>1</v>
      </c>
      <c r="O25" s="1" t="str">
        <f>VLOOKUP(A25,EstoreProductCatalog!$A$1:$BE$181,MATCH(O$7,EstoreProductCatalog!$A$1:$AR$1,0),0)</f>
        <v>TRANSPARENT</v>
      </c>
      <c r="P25" s="1" t="str">
        <f>VLOOKUP(A25,EstoreProductCatalog!$A$1:$BE$181,MATCH(P$7,EstoreProductCatalog!$A$1:$AR$1,0),0)</f>
        <v xml:space="preserve">  </v>
      </c>
      <c r="Q25" s="1" t="str">
        <f t="shared" si="5"/>
        <v xml:space="preserve">EF-UF93PCTRANSPARENT  </v>
      </c>
      <c r="R25" s="4">
        <f t="shared" si="6"/>
        <v>1</v>
      </c>
      <c r="S25" s="1" t="str">
        <f>VLOOKUP(A25,EstoreProductCatalog!$A$1:$BE$181,MATCH(S$7,EstoreProductCatalog!$A$1:$AR$1,0),0)</f>
        <v xml:space="preserve"> NORMAL</v>
      </c>
      <c r="T25" s="1" t="str">
        <f>VLOOKUP(A25,EstoreProductCatalog!$A$1:$BE$181,MATCH(T$7,EstoreProductCatalog!$A$1:$AR$1,0),0)</f>
        <v xml:space="preserve"> null</v>
      </c>
      <c r="U25" s="1" t="str">
        <f>VLOOKUP(A25,EstoreProductCatalog!$A$1:$BE$181,MATCH(U$7,EstoreProductCatalog!$A$1:$AR$1,0),0)</f>
        <v xml:space="preserve"> null</v>
      </c>
      <c r="V25" s="1" t="str">
        <f>VLOOKUP(A25,EstoreProductCatalog!$A$1:$BE$181,MATCH(V$7,EstoreProductCatalog!$A$1:$AR$1,0),0)</f>
        <v xml:space="preserve"> false</v>
      </c>
      <c r="W25" s="4" t="b">
        <f t="shared" si="7"/>
        <v>1</v>
      </c>
      <c r="X25" s="4" t="b">
        <f t="shared" si="8"/>
        <v>1</v>
      </c>
      <c r="Y25" s="4" t="b">
        <f t="shared" si="9"/>
        <v>1</v>
      </c>
      <c r="Z25" s="3" t="e">
        <f>VLOOKUP(A25,EstoreProductCatalog!$A$1:$BE$181,MATCH(Z$7,EstoreProductCatalog!$A$1:$AR$1,0),0)</f>
        <v>#N/A</v>
      </c>
      <c r="AA25" s="1" t="str">
        <f t="shared" si="10"/>
        <v xml:space="preserve"> </v>
      </c>
      <c r="AB25" s="4" t="e">
        <f t="shared" si="11"/>
        <v>#N/A</v>
      </c>
      <c r="AC25" s="4" t="b">
        <f>IF(ISNUMBER(MATCH(A25,'AEM register'!$C:$C,0)),TRUE,FALSE)</f>
        <v>0</v>
      </c>
    </row>
    <row r="26" spans="1:29" ht="14.25" customHeight="1">
      <c r="A26" s="1" t="str">
        <f>EstoreProductCatalog!A20</f>
        <v>EF-VF721LBEGWW</v>
      </c>
      <c r="B26" s="1" t="str">
        <f>VLOOKUP(A26,EstoreProductCatalog!$A$1:$BE$181,MATCH(B$7,EstoreProductCatalog!$A$1:$AR$1,0),0)</f>
        <v xml:space="preserve"> Galaxy Z Flip4 Flap Leather Cover</v>
      </c>
      <c r="C26" s="1" t="str">
        <f>VLOOKUP(A26,EstoreProductCatalog!$A$1:$BE$181,MATCH(C$7,EstoreProductCatalog!$A$1:$AR$1,0),0)</f>
        <v>CHECK</v>
      </c>
      <c r="D26" s="1" t="str">
        <f>VLOOKUP(A26,EstoreProductCatalog!$A$1:$BE$181,MATCH(D$7,EstoreProductCatalog!$A$1:$AR$1,0),0)</f>
        <v>PDP_NOT_AVAILABLE</v>
      </c>
      <c r="E26" s="4" t="str">
        <f t="shared" si="0"/>
        <v>TRUE</v>
      </c>
      <c r="F26" s="4" t="str">
        <f t="shared" si="1"/>
        <v>TRUE</v>
      </c>
      <c r="G26" s="1" t="str">
        <f>VLOOKUP(A26,EstoreProductCatalog!$A$1:$BE$181,MATCH(G$7,EstoreProductCatalog!$A$1:$AR$1,0),0)</f>
        <v>EF-VF721L</v>
      </c>
      <c r="H26" s="1" t="str">
        <f>VLOOKUP(A26,EstoreProductCatalog!$A$1:$BE$181,MATCH(H$7,EstoreProductCatalog!$A$1:$AR$1,0),0)</f>
        <v xml:space="preserve"> </v>
      </c>
      <c r="I26" s="1" t="str">
        <f>VLOOKUP(A26,EstoreProductCatalog!$A$1:$BE$181,MATCH(I$7,EstoreProductCatalog!$A$1:$AR$1,0),0)</f>
        <v>false</v>
      </c>
      <c r="J26" s="4" t="str">
        <f t="shared" si="2"/>
        <v>TRUE</v>
      </c>
      <c r="K26" s="1" t="str">
        <f>VLOOKUP(A26,EstoreProductCatalog!$A$1:$BE$181,MATCH(K$7,EstoreProductCatalog!$A$1:$AR$1,0),0)</f>
        <v>false</v>
      </c>
      <c r="L26" s="1" t="str">
        <f t="shared" si="3"/>
        <v>variant</v>
      </c>
      <c r="M26" s="1">
        <f t="shared" si="4"/>
        <v>1</v>
      </c>
      <c r="N26" s="4" t="str">
        <f>IF(ISNA(M27),COUNTIFS($G$8:G26,G26,$L$8:L26,"main"),IF(M27=1,COUNTIFS($G$8:G26,G26,$L$8:L26,"main")," "))</f>
        <v xml:space="preserve"> </v>
      </c>
      <c r="O26" s="1" t="str">
        <f>VLOOKUP(A26,EstoreProductCatalog!$A$1:$BE$181,MATCH(O$7,EstoreProductCatalog!$A$1:$AR$1,0),0)</f>
        <v>BLACK</v>
      </c>
      <c r="P26" s="1" t="str">
        <f>VLOOKUP(A26,EstoreProductCatalog!$A$1:$BE$181,MATCH(P$7,EstoreProductCatalog!$A$1:$AR$1,0),0)</f>
        <v xml:space="preserve">  </v>
      </c>
      <c r="Q26" s="1" t="str">
        <f t="shared" si="5"/>
        <v xml:space="preserve">EF-VF721LBLACK  </v>
      </c>
      <c r="R26" s="4">
        <f t="shared" si="6"/>
        <v>1</v>
      </c>
      <c r="S26" s="1" t="str">
        <f>VLOOKUP(A26,EstoreProductCatalog!$A$1:$BE$181,MATCH(S$7,EstoreProductCatalog!$A$1:$AR$1,0),0)</f>
        <v xml:space="preserve"> NORMAL</v>
      </c>
      <c r="T26" s="1" t="str">
        <f>VLOOKUP(A26,EstoreProductCatalog!$A$1:$BE$181,MATCH(T$7,EstoreProductCatalog!$A$1:$AR$1,0),0)</f>
        <v xml:space="preserve"> null</v>
      </c>
      <c r="U26" s="1" t="str">
        <f>VLOOKUP(A26,EstoreProductCatalog!$A$1:$BE$181,MATCH(U$7,EstoreProductCatalog!$A$1:$AR$1,0),0)</f>
        <v xml:space="preserve"> null</v>
      </c>
      <c r="V26" s="1" t="str">
        <f>VLOOKUP(A26,EstoreProductCatalog!$A$1:$BE$181,MATCH(V$7,EstoreProductCatalog!$A$1:$AR$1,0),0)</f>
        <v xml:space="preserve"> false</v>
      </c>
      <c r="W26" s="4" t="b">
        <f t="shared" si="7"/>
        <v>1</v>
      </c>
      <c r="X26" s="4" t="b">
        <f t="shared" si="8"/>
        <v>1</v>
      </c>
      <c r="Y26" s="4" t="b">
        <f t="shared" si="9"/>
        <v>1</v>
      </c>
      <c r="Z26" s="3" t="e">
        <f>VLOOKUP(A26,EstoreProductCatalog!$A$1:$BE$181,MATCH(Z$7,EstoreProductCatalog!$A$1:$AR$1,0),0)</f>
        <v>#N/A</v>
      </c>
      <c r="AA26" s="1" t="str">
        <f t="shared" si="10"/>
        <v xml:space="preserve"> </v>
      </c>
      <c r="AB26" s="4" t="e">
        <f t="shared" si="11"/>
        <v>#N/A</v>
      </c>
      <c r="AC26" s="4" t="b">
        <f>IF(ISNUMBER(MATCH(A26,'AEM register'!$C:$C,0)),TRUE,FALSE)</f>
        <v>0</v>
      </c>
    </row>
    <row r="27" spans="1:29" ht="14.25" customHeight="1">
      <c r="A27" s="1" t="str">
        <f>EstoreProductCatalog!A21</f>
        <v>EF-VF721LLEGWW</v>
      </c>
      <c r="B27" s="1" t="str">
        <f>VLOOKUP(A27,EstoreProductCatalog!$A$1:$BE$181,MATCH(B$7,EstoreProductCatalog!$A$1:$AR$1,0),0)</f>
        <v xml:space="preserve"> Galaxy Z Flip4 Flap Leather Cover</v>
      </c>
      <c r="C27" s="1" t="str">
        <f>VLOOKUP(A27,EstoreProductCatalog!$A$1:$BE$181,MATCH(C$7,EstoreProductCatalog!$A$1:$AR$1,0),0)</f>
        <v>CHECK</v>
      </c>
      <c r="D27" s="1" t="str">
        <f>VLOOKUP(A27,EstoreProductCatalog!$A$1:$BE$181,MATCH(D$7,EstoreProductCatalog!$A$1:$AR$1,0),0)</f>
        <v>PDP_NOT_AVAILABLE</v>
      </c>
      <c r="E27" s="4" t="str">
        <f t="shared" si="0"/>
        <v>TRUE</v>
      </c>
      <c r="F27" s="4" t="str">
        <f t="shared" si="1"/>
        <v>TRUE</v>
      </c>
      <c r="G27" s="1" t="str">
        <f>VLOOKUP(A27,EstoreProductCatalog!$A$1:$BE$181,MATCH(G$7,EstoreProductCatalog!$A$1:$AR$1,0),0)</f>
        <v>EF-VF721L</v>
      </c>
      <c r="H27" s="1" t="str">
        <f>VLOOKUP(A27,EstoreProductCatalog!$A$1:$BE$181,MATCH(H$7,EstoreProductCatalog!$A$1:$AR$1,0),0)</f>
        <v xml:space="preserve"> </v>
      </c>
      <c r="I27" s="1" t="str">
        <f>VLOOKUP(A27,EstoreProductCatalog!$A$1:$BE$181,MATCH(I$7,EstoreProductCatalog!$A$1:$AR$1,0),0)</f>
        <v>false</v>
      </c>
      <c r="J27" s="4" t="str">
        <f t="shared" si="2"/>
        <v>TRUE</v>
      </c>
      <c r="K27" s="1" t="str">
        <f>VLOOKUP(A27,EstoreProductCatalog!$A$1:$BE$181,MATCH(K$7,EstoreProductCatalog!$A$1:$AR$1,0),0)</f>
        <v>false</v>
      </c>
      <c r="L27" s="1" t="str">
        <f t="shared" si="3"/>
        <v>variant</v>
      </c>
      <c r="M27" s="1">
        <f t="shared" si="4"/>
        <v>2</v>
      </c>
      <c r="N27" s="4" t="str">
        <f>IF(ISNA(M28),COUNTIFS($G$8:G27,G27,$L$8:L27,"main"),IF(M28=1,COUNTIFS($G$8:G27,G27,$L$8:L27,"main")," "))</f>
        <v xml:space="preserve"> </v>
      </c>
      <c r="O27" s="1" t="str">
        <f>VLOOKUP(A27,EstoreProductCatalog!$A$1:$BE$181,MATCH(O$7,EstoreProductCatalog!$A$1:$AR$1,0),0)</f>
        <v>SERENEPURPLE</v>
      </c>
      <c r="P27" s="1" t="str">
        <f>VLOOKUP(A27,EstoreProductCatalog!$A$1:$BE$181,MATCH(P$7,EstoreProductCatalog!$A$1:$AR$1,0),0)</f>
        <v xml:space="preserve">  </v>
      </c>
      <c r="Q27" s="1" t="str">
        <f t="shared" si="5"/>
        <v xml:space="preserve">EF-VF721LSERENEPURPLE  </v>
      </c>
      <c r="R27" s="4">
        <f t="shared" si="6"/>
        <v>1</v>
      </c>
      <c r="S27" s="1" t="str">
        <f>VLOOKUP(A27,EstoreProductCatalog!$A$1:$BE$181,MATCH(S$7,EstoreProductCatalog!$A$1:$AR$1,0),0)</f>
        <v xml:space="preserve"> NORMAL</v>
      </c>
      <c r="T27" s="1" t="str">
        <f>VLOOKUP(A27,EstoreProductCatalog!$A$1:$BE$181,MATCH(T$7,EstoreProductCatalog!$A$1:$AR$1,0),0)</f>
        <v xml:space="preserve"> null</v>
      </c>
      <c r="U27" s="1" t="str">
        <f>VLOOKUP(A27,EstoreProductCatalog!$A$1:$BE$181,MATCH(U$7,EstoreProductCatalog!$A$1:$AR$1,0),0)</f>
        <v xml:space="preserve"> null</v>
      </c>
      <c r="V27" s="1" t="str">
        <f>VLOOKUP(A27,EstoreProductCatalog!$A$1:$BE$181,MATCH(V$7,EstoreProductCatalog!$A$1:$AR$1,0),0)</f>
        <v xml:space="preserve"> false</v>
      </c>
      <c r="W27" s="4" t="b">
        <f t="shared" si="7"/>
        <v>1</v>
      </c>
      <c r="X27" s="4" t="b">
        <f t="shared" si="8"/>
        <v>1</v>
      </c>
      <c r="Y27" s="4" t="b">
        <f t="shared" si="9"/>
        <v>1</v>
      </c>
      <c r="Z27" s="3" t="e">
        <f>VLOOKUP(A27,EstoreProductCatalog!$A$1:$BE$181,MATCH(Z$7,EstoreProductCatalog!$A$1:$AR$1,0),0)</f>
        <v>#N/A</v>
      </c>
      <c r="AA27" s="1" t="str">
        <f t="shared" si="10"/>
        <v xml:space="preserve"> </v>
      </c>
      <c r="AB27" s="4" t="e">
        <f t="shared" si="11"/>
        <v>#N/A</v>
      </c>
      <c r="AC27" s="4" t="b">
        <f>IF(ISNUMBER(MATCH(A27,'AEM register'!$C:$C,0)),TRUE,FALSE)</f>
        <v>0</v>
      </c>
    </row>
    <row r="28" spans="1:29" ht="14.25" customHeight="1">
      <c r="A28" s="1" t="str">
        <f>EstoreProductCatalog!A22</f>
        <v>EF-VF721LPEGWW</v>
      </c>
      <c r="B28" s="1" t="str">
        <f>VLOOKUP(A28,EstoreProductCatalog!$A$1:$BE$181,MATCH(B$7,EstoreProductCatalog!$A$1:$AR$1,0),0)</f>
        <v xml:space="preserve"> Galaxy Z Flip4 Flap Leather Cover</v>
      </c>
      <c r="C28" s="1" t="str">
        <f>VLOOKUP(A28,EstoreProductCatalog!$A$1:$BE$181,MATCH(C$7,EstoreProductCatalog!$A$1:$AR$1,0),0)</f>
        <v>CHECK</v>
      </c>
      <c r="D28" s="1" t="str">
        <f>VLOOKUP(A28,EstoreProductCatalog!$A$1:$BE$181,MATCH(D$7,EstoreProductCatalog!$A$1:$AR$1,0),0)</f>
        <v>PDP_NOT_AVAILABLE</v>
      </c>
      <c r="E28" s="4" t="str">
        <f t="shared" si="0"/>
        <v>TRUE</v>
      </c>
      <c r="F28" s="4" t="str">
        <f t="shared" si="1"/>
        <v>TRUE</v>
      </c>
      <c r="G28" s="1" t="str">
        <f>VLOOKUP(A28,EstoreProductCatalog!$A$1:$BE$181,MATCH(G$7,EstoreProductCatalog!$A$1:$AR$1,0),0)</f>
        <v>EF-VF721L</v>
      </c>
      <c r="H28" s="1" t="str">
        <f>VLOOKUP(A28,EstoreProductCatalog!$A$1:$BE$181,MATCH(H$7,EstoreProductCatalog!$A$1:$AR$1,0),0)</f>
        <v xml:space="preserve"> </v>
      </c>
      <c r="I28" s="1" t="str">
        <f>VLOOKUP(A28,EstoreProductCatalog!$A$1:$BE$181,MATCH(I$7,EstoreProductCatalog!$A$1:$AR$1,0),0)</f>
        <v>false</v>
      </c>
      <c r="J28" s="4" t="str">
        <f t="shared" si="2"/>
        <v>TRUE</v>
      </c>
      <c r="K28" s="1" t="str">
        <f>VLOOKUP(A28,EstoreProductCatalog!$A$1:$BE$181,MATCH(K$7,EstoreProductCatalog!$A$1:$AR$1,0),0)</f>
        <v>true</v>
      </c>
      <c r="L28" s="1" t="str">
        <f t="shared" si="3"/>
        <v>main</v>
      </c>
      <c r="M28" s="1">
        <f t="shared" si="4"/>
        <v>3</v>
      </c>
      <c r="N28" s="4">
        <f>IF(ISNA(M29),COUNTIFS($G$8:G28,G28,$L$8:L28,"main"),IF(M29=1,COUNTIFS($G$8:G28,G28,$L$8:L28,"main")," "))</f>
        <v>1</v>
      </c>
      <c r="O28" s="1" t="str">
        <f>VLOOKUP(A28,EstoreProductCatalog!$A$1:$BE$181,MATCH(O$7,EstoreProductCatalog!$A$1:$AR$1,0),0)</f>
        <v>PEACH</v>
      </c>
      <c r="P28" s="1" t="str">
        <f>VLOOKUP(A28,EstoreProductCatalog!$A$1:$BE$181,MATCH(P$7,EstoreProductCatalog!$A$1:$AR$1,0),0)</f>
        <v xml:space="preserve">  </v>
      </c>
      <c r="Q28" s="1" t="str">
        <f t="shared" si="5"/>
        <v xml:space="preserve">EF-VF721LPEACH  </v>
      </c>
      <c r="R28" s="4">
        <f t="shared" si="6"/>
        <v>1</v>
      </c>
      <c r="S28" s="1" t="str">
        <f>VLOOKUP(A28,EstoreProductCatalog!$A$1:$BE$181,MATCH(S$7,EstoreProductCatalog!$A$1:$AR$1,0),0)</f>
        <v xml:space="preserve"> NORMAL</v>
      </c>
      <c r="T28" s="1" t="str">
        <f>VLOOKUP(A28,EstoreProductCatalog!$A$1:$BE$181,MATCH(T$7,EstoreProductCatalog!$A$1:$AR$1,0),0)</f>
        <v xml:space="preserve"> null</v>
      </c>
      <c r="U28" s="1" t="str">
        <f>VLOOKUP(A28,EstoreProductCatalog!$A$1:$BE$181,MATCH(U$7,EstoreProductCatalog!$A$1:$AR$1,0),0)</f>
        <v xml:space="preserve"> null</v>
      </c>
      <c r="V28" s="1" t="str">
        <f>VLOOKUP(A28,EstoreProductCatalog!$A$1:$BE$181,MATCH(V$7,EstoreProductCatalog!$A$1:$AR$1,0),0)</f>
        <v xml:space="preserve"> false</v>
      </c>
      <c r="W28" s="4" t="b">
        <f t="shared" si="7"/>
        <v>1</v>
      </c>
      <c r="X28" s="4" t="b">
        <f t="shared" si="8"/>
        <v>1</v>
      </c>
      <c r="Y28" s="4" t="b">
        <f t="shared" si="9"/>
        <v>1</v>
      </c>
      <c r="Z28" s="3" t="e">
        <f>VLOOKUP(A28,EstoreProductCatalog!$A$1:$BE$181,MATCH(Z$7,EstoreProductCatalog!$A$1:$AR$1,0),0)</f>
        <v>#N/A</v>
      </c>
      <c r="AA28" s="1" t="str">
        <f t="shared" si="10"/>
        <v xml:space="preserve"> </v>
      </c>
      <c r="AB28" s="4" t="e">
        <f t="shared" si="11"/>
        <v>#N/A</v>
      </c>
      <c r="AC28" s="4" t="b">
        <f>IF(ISNUMBER(MATCH(A28,'AEM register'!$C:$C,0)),TRUE,FALSE)</f>
        <v>0</v>
      </c>
    </row>
    <row r="29" spans="1:29" ht="14.25" customHeight="1">
      <c r="A29" s="1" t="str">
        <f>EstoreProductCatalog!A23</f>
        <v>EF-VF936LBEGWW</v>
      </c>
      <c r="B29" s="1" t="str">
        <f>VLOOKUP(A29,EstoreProductCatalog!$A$1:$BE$181,MATCH(B$7,EstoreProductCatalog!$A$1:$AR$1,0),0)</f>
        <v xml:space="preserve"> Galaxy Z Fold4 Leather Cover</v>
      </c>
      <c r="C29" s="1" t="str">
        <f>VLOOKUP(A29,EstoreProductCatalog!$A$1:$BE$181,MATCH(C$7,EstoreProductCatalog!$A$1:$AR$1,0),0)</f>
        <v>CHECK</v>
      </c>
      <c r="D29" s="1" t="str">
        <f>VLOOKUP(A29,EstoreProductCatalog!$A$1:$BE$181,MATCH(D$7,EstoreProductCatalog!$A$1:$AR$1,0),0)</f>
        <v>PDP_NOT_AVAILABLE</v>
      </c>
      <c r="E29" s="4" t="str">
        <f t="shared" si="0"/>
        <v>TRUE</v>
      </c>
      <c r="F29" s="4" t="str">
        <f t="shared" si="1"/>
        <v>TRUE</v>
      </c>
      <c r="G29" s="1" t="str">
        <f>VLOOKUP(A29,EstoreProductCatalog!$A$1:$BE$181,MATCH(G$7,EstoreProductCatalog!$A$1:$AR$1,0),0)</f>
        <v>EF-VF936L</v>
      </c>
      <c r="H29" s="1" t="str">
        <f>VLOOKUP(A29,EstoreProductCatalog!$A$1:$BE$181,MATCH(H$7,EstoreProductCatalog!$A$1:$AR$1,0),0)</f>
        <v xml:space="preserve"> </v>
      </c>
      <c r="I29" s="1" t="str">
        <f>VLOOKUP(A29,EstoreProductCatalog!$A$1:$BE$181,MATCH(I$7,EstoreProductCatalog!$A$1:$AR$1,0),0)</f>
        <v>false</v>
      </c>
      <c r="J29" s="4" t="str">
        <f t="shared" si="2"/>
        <v>TRUE</v>
      </c>
      <c r="K29" s="1" t="str">
        <f>VLOOKUP(A29,EstoreProductCatalog!$A$1:$BE$181,MATCH(K$7,EstoreProductCatalog!$A$1:$AR$1,0),0)</f>
        <v>false</v>
      </c>
      <c r="L29" s="1" t="str">
        <f t="shared" si="3"/>
        <v>variant</v>
      </c>
      <c r="M29" s="1">
        <f t="shared" si="4"/>
        <v>1</v>
      </c>
      <c r="N29" s="4" t="str">
        <f>IF(ISNA(M30),COUNTIFS($G$8:G29,G29,$L$8:L29,"main"),IF(M30=1,COUNTIFS($G$8:G29,G29,$L$8:L29,"main")," "))</f>
        <v xml:space="preserve"> </v>
      </c>
      <c r="O29" s="1" t="str">
        <f>VLOOKUP(A29,EstoreProductCatalog!$A$1:$BE$181,MATCH(O$7,EstoreProductCatalog!$A$1:$AR$1,0),0)</f>
        <v>BLACK</v>
      </c>
      <c r="P29" s="1" t="str">
        <f>VLOOKUP(A29,EstoreProductCatalog!$A$1:$BE$181,MATCH(P$7,EstoreProductCatalog!$A$1:$AR$1,0),0)</f>
        <v xml:space="preserve">  </v>
      </c>
      <c r="Q29" s="1" t="str">
        <f t="shared" si="5"/>
        <v xml:space="preserve">EF-VF936LBLACK  </v>
      </c>
      <c r="R29" s="4">
        <f t="shared" si="6"/>
        <v>1</v>
      </c>
      <c r="S29" s="1" t="str">
        <f>VLOOKUP(A29,EstoreProductCatalog!$A$1:$BE$181,MATCH(S$7,EstoreProductCatalog!$A$1:$AR$1,0),0)</f>
        <v xml:space="preserve"> NORMAL</v>
      </c>
      <c r="T29" s="1" t="str">
        <f>VLOOKUP(A29,EstoreProductCatalog!$A$1:$BE$181,MATCH(T$7,EstoreProductCatalog!$A$1:$AR$1,0),0)</f>
        <v xml:space="preserve"> null</v>
      </c>
      <c r="U29" s="1" t="str">
        <f>VLOOKUP(A29,EstoreProductCatalog!$A$1:$BE$181,MATCH(U$7,EstoreProductCatalog!$A$1:$AR$1,0),0)</f>
        <v xml:space="preserve"> null</v>
      </c>
      <c r="V29" s="1" t="str">
        <f>VLOOKUP(A29,EstoreProductCatalog!$A$1:$BE$181,MATCH(V$7,EstoreProductCatalog!$A$1:$AR$1,0),0)</f>
        <v xml:space="preserve"> false</v>
      </c>
      <c r="W29" s="4" t="b">
        <f t="shared" si="7"/>
        <v>1</v>
      </c>
      <c r="X29" s="4" t="b">
        <f t="shared" si="8"/>
        <v>1</v>
      </c>
      <c r="Y29" s="4" t="b">
        <f t="shared" si="9"/>
        <v>1</v>
      </c>
      <c r="Z29" s="3" t="e">
        <f>VLOOKUP(A29,EstoreProductCatalog!$A$1:$BE$181,MATCH(Z$7,EstoreProductCatalog!$A$1:$AR$1,0),0)</f>
        <v>#N/A</v>
      </c>
      <c r="AA29" s="1" t="str">
        <f t="shared" si="10"/>
        <v xml:space="preserve"> </v>
      </c>
      <c r="AB29" s="4" t="e">
        <f t="shared" si="11"/>
        <v>#N/A</v>
      </c>
      <c r="AC29" s="4" t="b">
        <f>IF(ISNUMBER(MATCH(A29,'AEM register'!$C:$C,0)),TRUE,FALSE)</f>
        <v>0</v>
      </c>
    </row>
    <row r="30" spans="1:29" ht="14.25" customHeight="1">
      <c r="A30" s="1" t="str">
        <f>EstoreProductCatalog!A24</f>
        <v>EF-VF936LJEGWW</v>
      </c>
      <c r="B30" s="1" t="str">
        <f>VLOOKUP(A30,EstoreProductCatalog!$A$1:$BE$181,MATCH(B$7,EstoreProductCatalog!$A$1:$AR$1,0),0)</f>
        <v xml:space="preserve"> Galaxy Z Fold4 Leather Cover</v>
      </c>
      <c r="C30" s="1" t="str">
        <f>VLOOKUP(A30,EstoreProductCatalog!$A$1:$BE$181,MATCH(C$7,EstoreProductCatalog!$A$1:$AR$1,0),0)</f>
        <v>CHECK</v>
      </c>
      <c r="D30" s="1" t="str">
        <f>VLOOKUP(A30,EstoreProductCatalog!$A$1:$BE$181,MATCH(D$7,EstoreProductCatalog!$A$1:$AR$1,0),0)</f>
        <v>PDP_NOT_AVAILABLE</v>
      </c>
      <c r="E30" s="4" t="str">
        <f t="shared" si="0"/>
        <v>TRUE</v>
      </c>
      <c r="F30" s="4" t="str">
        <f t="shared" si="1"/>
        <v>TRUE</v>
      </c>
      <c r="G30" s="1" t="str">
        <f>VLOOKUP(A30,EstoreProductCatalog!$A$1:$BE$181,MATCH(G$7,EstoreProductCatalog!$A$1:$AR$1,0),0)</f>
        <v>EF-VF936L</v>
      </c>
      <c r="H30" s="1" t="str">
        <f>VLOOKUP(A30,EstoreProductCatalog!$A$1:$BE$181,MATCH(H$7,EstoreProductCatalog!$A$1:$AR$1,0),0)</f>
        <v xml:space="preserve"> </v>
      </c>
      <c r="I30" s="1" t="str">
        <f>VLOOKUP(A30,EstoreProductCatalog!$A$1:$BE$181,MATCH(I$7,EstoreProductCatalog!$A$1:$AR$1,0),0)</f>
        <v>false</v>
      </c>
      <c r="J30" s="4" t="str">
        <f t="shared" si="2"/>
        <v>TRUE</v>
      </c>
      <c r="K30" s="1" t="str">
        <f>VLOOKUP(A30,EstoreProductCatalog!$A$1:$BE$181,MATCH(K$7,EstoreProductCatalog!$A$1:$AR$1,0),0)</f>
        <v>true</v>
      </c>
      <c r="L30" s="1" t="str">
        <f t="shared" si="3"/>
        <v>main</v>
      </c>
      <c r="M30" s="1">
        <f t="shared" si="4"/>
        <v>2</v>
      </c>
      <c r="N30" s="4">
        <f>IF(ISNA(M31),COUNTIFS($G$8:G30,G30,$L$8:L30,"main"),IF(M31=1,COUNTIFS($G$8:G30,G30,$L$8:L30,"main")," "))</f>
        <v>1</v>
      </c>
      <c r="O30" s="1" t="str">
        <f>VLOOKUP(A30,EstoreProductCatalog!$A$1:$BE$181,MATCH(O$7,EstoreProductCatalog!$A$1:$AR$1,0),0)</f>
        <v>GRAYGREEN</v>
      </c>
      <c r="P30" s="1" t="str">
        <f>VLOOKUP(A30,EstoreProductCatalog!$A$1:$BE$181,MATCH(P$7,EstoreProductCatalog!$A$1:$AR$1,0),0)</f>
        <v xml:space="preserve">  </v>
      </c>
      <c r="Q30" s="1" t="str">
        <f t="shared" si="5"/>
        <v xml:space="preserve">EF-VF936LGRAYGREEN  </v>
      </c>
      <c r="R30" s="4">
        <f t="shared" si="6"/>
        <v>1</v>
      </c>
      <c r="S30" s="1" t="str">
        <f>VLOOKUP(A30,EstoreProductCatalog!$A$1:$BE$181,MATCH(S$7,EstoreProductCatalog!$A$1:$AR$1,0),0)</f>
        <v xml:space="preserve"> NORMAL</v>
      </c>
      <c r="T30" s="1" t="str">
        <f>VLOOKUP(A30,EstoreProductCatalog!$A$1:$BE$181,MATCH(T$7,EstoreProductCatalog!$A$1:$AR$1,0),0)</f>
        <v xml:space="preserve"> null</v>
      </c>
      <c r="U30" s="1" t="str">
        <f>VLOOKUP(A30,EstoreProductCatalog!$A$1:$BE$181,MATCH(U$7,EstoreProductCatalog!$A$1:$AR$1,0),0)</f>
        <v xml:space="preserve"> null</v>
      </c>
      <c r="V30" s="1" t="str">
        <f>VLOOKUP(A30,EstoreProductCatalog!$A$1:$BE$181,MATCH(V$7,EstoreProductCatalog!$A$1:$AR$1,0),0)</f>
        <v xml:space="preserve"> false</v>
      </c>
      <c r="W30" s="4" t="b">
        <f t="shared" si="7"/>
        <v>1</v>
      </c>
      <c r="X30" s="4" t="b">
        <f t="shared" si="8"/>
        <v>1</v>
      </c>
      <c r="Y30" s="4" t="b">
        <f t="shared" si="9"/>
        <v>1</v>
      </c>
      <c r="Z30" s="3" t="e">
        <f>VLOOKUP(A30,EstoreProductCatalog!$A$1:$BE$181,MATCH(Z$7,EstoreProductCatalog!$A$1:$AR$1,0),0)</f>
        <v>#N/A</v>
      </c>
      <c r="AA30" s="1" t="str">
        <f t="shared" si="10"/>
        <v xml:space="preserve"> </v>
      </c>
      <c r="AB30" s="4" t="e">
        <f t="shared" si="11"/>
        <v>#N/A</v>
      </c>
      <c r="AC30" s="4" t="b">
        <f>IF(ISNUMBER(MATCH(A30,'AEM register'!$C:$C,0)),TRUE,FALSE)</f>
        <v>0</v>
      </c>
    </row>
    <row r="31" spans="1:29" ht="14.25" customHeight="1">
      <c r="A31" s="1" t="str">
        <f>EstoreProductCatalog!A25</f>
        <v>EP-OR900BBEGWW</v>
      </c>
      <c r="B31" s="1" t="str">
        <f>VLOOKUP(A31,EstoreProductCatalog!$A$1:$BE$181,MATCH(B$7,EstoreProductCatalog!$A$1:$AR$1,0),0)</f>
        <v xml:space="preserve"> Fast Wireless Charger</v>
      </c>
      <c r="C31" s="1" t="str">
        <f>VLOOKUP(A31,EstoreProductCatalog!$A$1:$BE$181,MATCH(C$7,EstoreProductCatalog!$A$1:$AR$1,0),0)</f>
        <v>CHECK</v>
      </c>
      <c r="D31" s="1" t="str">
        <f>VLOOKUP(A31,EstoreProductCatalog!$A$1:$BE$181,MATCH(D$7,EstoreProductCatalog!$A$1:$AR$1,0),0)</f>
        <v>PDP_NOT_AVAILABLE</v>
      </c>
      <c r="E31" s="4" t="str">
        <f t="shared" si="0"/>
        <v>TRUE</v>
      </c>
      <c r="F31" s="4" t="str">
        <f t="shared" si="1"/>
        <v>TRUE</v>
      </c>
      <c r="G31" s="1" t="str">
        <f>VLOOKUP(A31,EstoreProductCatalog!$A$1:$BE$181,MATCH(G$7,EstoreProductCatalog!$A$1:$AR$1,0),0)</f>
        <v>EP-OR900</v>
      </c>
      <c r="H31" s="1" t="str">
        <f>VLOOKUP(A31,EstoreProductCatalog!$A$1:$BE$181,MATCH(H$7,EstoreProductCatalog!$A$1:$AR$1,0),0)</f>
        <v xml:space="preserve"> </v>
      </c>
      <c r="I31" s="1" t="str">
        <f>VLOOKUP(A31,EstoreProductCatalog!$A$1:$BE$181,MATCH(I$7,EstoreProductCatalog!$A$1:$AR$1,0),0)</f>
        <v>false</v>
      </c>
      <c r="J31" s="4" t="str">
        <f t="shared" si="2"/>
        <v>TRUE</v>
      </c>
      <c r="K31" s="1" t="str">
        <f>VLOOKUP(A31,EstoreProductCatalog!$A$1:$BE$181,MATCH(K$7,EstoreProductCatalog!$A$1:$AR$1,0),0)</f>
        <v>true</v>
      </c>
      <c r="L31" s="1" t="str">
        <f t="shared" si="3"/>
        <v>main</v>
      </c>
      <c r="M31" s="1">
        <f t="shared" si="4"/>
        <v>1</v>
      </c>
      <c r="N31" s="4">
        <f>IF(ISNA(M32),COUNTIFS($G$8:G31,G31,$L$8:L31,"main"),IF(M32=1,COUNTIFS($G$8:G31,G31,$L$8:L31,"main")," "))</f>
        <v>1</v>
      </c>
      <c r="O31" s="1" t="str">
        <f>VLOOKUP(A31,EstoreProductCatalog!$A$1:$BE$181,MATCH(O$7,EstoreProductCatalog!$A$1:$AR$1,0),0)</f>
        <v>BLACK</v>
      </c>
      <c r="P31" s="1" t="str">
        <f>VLOOKUP(A31,EstoreProductCatalog!$A$1:$BE$181,MATCH(P$7,EstoreProductCatalog!$A$1:$AR$1,0),0)</f>
        <v xml:space="preserve">  </v>
      </c>
      <c r="Q31" s="1" t="str">
        <f t="shared" si="5"/>
        <v xml:space="preserve">EP-OR900BLACK  </v>
      </c>
      <c r="R31" s="4">
        <f t="shared" si="6"/>
        <v>1</v>
      </c>
      <c r="S31" s="1" t="str">
        <f>VLOOKUP(A31,EstoreProductCatalog!$A$1:$BE$181,MATCH(S$7,EstoreProductCatalog!$A$1:$AR$1,0),0)</f>
        <v xml:space="preserve"> NORMAL</v>
      </c>
      <c r="T31" s="1" t="str">
        <f>VLOOKUP(A31,EstoreProductCatalog!$A$1:$BE$181,MATCH(T$7,EstoreProductCatalog!$A$1:$AR$1,0),0)</f>
        <v xml:space="preserve"> null</v>
      </c>
      <c r="U31" s="1" t="str">
        <f>VLOOKUP(A31,EstoreProductCatalog!$A$1:$BE$181,MATCH(U$7,EstoreProductCatalog!$A$1:$AR$1,0),0)</f>
        <v xml:space="preserve"> null</v>
      </c>
      <c r="V31" s="1" t="str">
        <f>VLOOKUP(A31,EstoreProductCatalog!$A$1:$BE$181,MATCH(V$7,EstoreProductCatalog!$A$1:$AR$1,0),0)</f>
        <v xml:space="preserve"> false</v>
      </c>
      <c r="W31" s="4" t="b">
        <f t="shared" si="7"/>
        <v>1</v>
      </c>
      <c r="X31" s="4" t="b">
        <f t="shared" si="8"/>
        <v>1</v>
      </c>
      <c r="Y31" s="4" t="b">
        <f t="shared" si="9"/>
        <v>1</v>
      </c>
      <c r="Z31" s="3" t="e">
        <f>VLOOKUP(A31,EstoreProductCatalog!$A$1:$BE$181,MATCH(Z$7,EstoreProductCatalog!$A$1:$AR$1,0),0)</f>
        <v>#N/A</v>
      </c>
      <c r="AA31" s="1" t="str">
        <f t="shared" si="10"/>
        <v xml:space="preserve"> </v>
      </c>
      <c r="AB31" s="4" t="e">
        <f t="shared" si="11"/>
        <v>#N/A</v>
      </c>
      <c r="AC31" s="4" t="b">
        <f>IF(ISNUMBER(MATCH(A31,'AEM register'!$C:$C,0)),TRUE,FALSE)</f>
        <v>0</v>
      </c>
    </row>
    <row r="32" spans="1:29" ht="14.25" customHeight="1">
      <c r="A32" s="1" t="str">
        <f>EstoreProductCatalog!A26</f>
        <v>ET-SFR90SJEGEU</v>
      </c>
      <c r="B32" s="1" t="str">
        <f>VLOOKUP(A32,EstoreProductCatalog!$A$1:$BE$181,MATCH(B$7,EstoreProductCatalog!$A$1:$AR$1,0),0)</f>
        <v xml:space="preserve"> Galaxy Watch5 Sport Band(S/M)</v>
      </c>
      <c r="C32" s="1" t="str">
        <f>VLOOKUP(A32,EstoreProductCatalog!$A$1:$BE$181,MATCH(C$7,EstoreProductCatalog!$A$1:$AR$1,0),0)</f>
        <v>CHECK</v>
      </c>
      <c r="D32" s="1" t="str">
        <f>VLOOKUP(A32,EstoreProductCatalog!$A$1:$BE$181,MATCH(D$7,EstoreProductCatalog!$A$1:$AR$1,0),0)</f>
        <v>PDP_NOT_AVAILABLE</v>
      </c>
      <c r="E32" s="4" t="str">
        <f t="shared" si="0"/>
        <v>TRUE</v>
      </c>
      <c r="F32" s="4" t="str">
        <f t="shared" si="1"/>
        <v>TRUE</v>
      </c>
      <c r="G32" s="1" t="str">
        <f>VLOOKUP(A32,EstoreProductCatalog!$A$1:$BE$181,MATCH(G$7,EstoreProductCatalog!$A$1:$AR$1,0),0)</f>
        <v>ET-SFR90S</v>
      </c>
      <c r="H32" s="1" t="str">
        <f>VLOOKUP(A32,EstoreProductCatalog!$A$1:$BE$181,MATCH(H$7,EstoreProductCatalog!$A$1:$AR$1,0),0)</f>
        <v xml:space="preserve"> </v>
      </c>
      <c r="I32" s="1" t="str">
        <f>VLOOKUP(A32,EstoreProductCatalog!$A$1:$BE$181,MATCH(I$7,EstoreProductCatalog!$A$1:$AR$1,0),0)</f>
        <v>false</v>
      </c>
      <c r="J32" s="4" t="str">
        <f t="shared" si="2"/>
        <v>TRUE</v>
      </c>
      <c r="K32" s="1" t="str">
        <f>VLOOKUP(A32,EstoreProductCatalog!$A$1:$BE$181,MATCH(K$7,EstoreProductCatalog!$A$1:$AR$1,0),0)</f>
        <v>true</v>
      </c>
      <c r="L32" s="1" t="str">
        <f t="shared" si="3"/>
        <v>main</v>
      </c>
      <c r="M32" s="1">
        <f t="shared" si="4"/>
        <v>1</v>
      </c>
      <c r="N32" s="4" t="str">
        <f>IF(ISNA(M33),COUNTIFS($G$8:G32,G32,$L$8:L32,"main"),IF(M33=1,COUNTIFS($G$8:G32,G32,$L$8:L32,"main")," "))</f>
        <v xml:space="preserve"> </v>
      </c>
      <c r="O32" s="1" t="str">
        <f>VLOOKUP(A32,EstoreProductCatalog!$A$1:$BE$181,MATCH(O$7,EstoreProductCatalog!$A$1:$AR$1,0),0)</f>
        <v>GRAPHITE</v>
      </c>
      <c r="P32" s="1" t="str">
        <f>VLOOKUP(A32,EstoreProductCatalog!$A$1:$BE$181,MATCH(P$7,EstoreProductCatalog!$A$1:$AR$1,0),0)</f>
        <v xml:space="preserve">  </v>
      </c>
      <c r="Q32" s="1" t="str">
        <f t="shared" si="5"/>
        <v xml:space="preserve">ET-SFR90SGRAPHITE  </v>
      </c>
      <c r="R32" s="4">
        <f t="shared" si="6"/>
        <v>1</v>
      </c>
      <c r="S32" s="1" t="str">
        <f>VLOOKUP(A32,EstoreProductCatalog!$A$1:$BE$181,MATCH(S$7,EstoreProductCatalog!$A$1:$AR$1,0),0)</f>
        <v xml:space="preserve"> NORMAL</v>
      </c>
      <c r="T32" s="1" t="str">
        <f>VLOOKUP(A32,EstoreProductCatalog!$A$1:$BE$181,MATCH(T$7,EstoreProductCatalog!$A$1:$AR$1,0),0)</f>
        <v xml:space="preserve"> null</v>
      </c>
      <c r="U32" s="1" t="str">
        <f>VLOOKUP(A32,EstoreProductCatalog!$A$1:$BE$181,MATCH(U$7,EstoreProductCatalog!$A$1:$AR$1,0),0)</f>
        <v xml:space="preserve"> null</v>
      </c>
      <c r="V32" s="1" t="str">
        <f>VLOOKUP(A32,EstoreProductCatalog!$A$1:$BE$181,MATCH(V$7,EstoreProductCatalog!$A$1:$AR$1,0),0)</f>
        <v xml:space="preserve"> false</v>
      </c>
      <c r="W32" s="4" t="b">
        <f t="shared" si="7"/>
        <v>1</v>
      </c>
      <c r="X32" s="4" t="b">
        <f t="shared" si="8"/>
        <v>1</v>
      </c>
      <c r="Y32" s="4" t="b">
        <f t="shared" si="9"/>
        <v>1</v>
      </c>
      <c r="Z32" s="3" t="e">
        <f>VLOOKUP(A32,EstoreProductCatalog!$A$1:$BE$181,MATCH(Z$7,EstoreProductCatalog!$A$1:$AR$1,0),0)</f>
        <v>#N/A</v>
      </c>
      <c r="AA32" s="1" t="str">
        <f t="shared" si="10"/>
        <v xml:space="preserve"> </v>
      </c>
      <c r="AB32" s="4" t="e">
        <f t="shared" si="11"/>
        <v>#N/A</v>
      </c>
      <c r="AC32" s="4" t="b">
        <f>IF(ISNUMBER(MATCH(A32,'AEM register'!$C:$C,0)),TRUE,FALSE)</f>
        <v>0</v>
      </c>
    </row>
    <row r="33" spans="1:29" ht="14.25" customHeight="1">
      <c r="A33" s="1" t="str">
        <f>EstoreProductCatalog!A27</f>
        <v>ET-SFR90SLEGEU</v>
      </c>
      <c r="B33" s="1" t="str">
        <f>VLOOKUP(A33,EstoreProductCatalog!$A$1:$BE$181,MATCH(B$7,EstoreProductCatalog!$A$1:$AR$1,0),0)</f>
        <v xml:space="preserve"> Galaxy Watch5 Sport Band(S/M)</v>
      </c>
      <c r="C33" s="1" t="str">
        <f>VLOOKUP(A33,EstoreProductCatalog!$A$1:$BE$181,MATCH(C$7,EstoreProductCatalog!$A$1:$AR$1,0),0)</f>
        <v>CHECK</v>
      </c>
      <c r="D33" s="1" t="str">
        <f>VLOOKUP(A33,EstoreProductCatalog!$A$1:$BE$181,MATCH(D$7,EstoreProductCatalog!$A$1:$AR$1,0),0)</f>
        <v>PDP_NOT_AVAILABLE</v>
      </c>
      <c r="E33" s="4" t="str">
        <f t="shared" si="0"/>
        <v>TRUE</v>
      </c>
      <c r="F33" s="4" t="str">
        <f t="shared" si="1"/>
        <v>TRUE</v>
      </c>
      <c r="G33" s="1" t="str">
        <f>VLOOKUP(A33,EstoreProductCatalog!$A$1:$BE$181,MATCH(G$7,EstoreProductCatalog!$A$1:$AR$1,0),0)</f>
        <v>ET-SFR90S</v>
      </c>
      <c r="H33" s="1" t="str">
        <f>VLOOKUP(A33,EstoreProductCatalog!$A$1:$BE$181,MATCH(H$7,EstoreProductCatalog!$A$1:$AR$1,0),0)</f>
        <v xml:space="preserve"> </v>
      </c>
      <c r="I33" s="1" t="str">
        <f>VLOOKUP(A33,EstoreProductCatalog!$A$1:$BE$181,MATCH(I$7,EstoreProductCatalog!$A$1:$AR$1,0),0)</f>
        <v>false</v>
      </c>
      <c r="J33" s="4" t="str">
        <f t="shared" si="2"/>
        <v>TRUE</v>
      </c>
      <c r="K33" s="1" t="str">
        <f>VLOOKUP(A33,EstoreProductCatalog!$A$1:$BE$181,MATCH(K$7,EstoreProductCatalog!$A$1:$AR$1,0),0)</f>
        <v>false</v>
      </c>
      <c r="L33" s="1" t="str">
        <f t="shared" si="3"/>
        <v>variant</v>
      </c>
      <c r="M33" s="1">
        <f t="shared" si="4"/>
        <v>2</v>
      </c>
      <c r="N33" s="4" t="str">
        <f>IF(ISNA(M34),COUNTIFS($G$8:G33,G33,$L$8:L33,"main"),IF(M34=1,COUNTIFS($G$8:G33,G33,$L$8:L33,"main")," "))</f>
        <v xml:space="preserve"> </v>
      </c>
      <c r="O33" s="1" t="str">
        <f>VLOOKUP(A33,EstoreProductCatalog!$A$1:$BE$181,MATCH(O$7,EstoreProductCatalog!$A$1:$AR$1,0),0)</f>
        <v>SAPPHIRE</v>
      </c>
      <c r="P33" s="1" t="str">
        <f>VLOOKUP(A33,EstoreProductCatalog!$A$1:$BE$181,MATCH(P$7,EstoreProductCatalog!$A$1:$AR$1,0),0)</f>
        <v xml:space="preserve">  </v>
      </c>
      <c r="Q33" s="1" t="str">
        <f t="shared" si="5"/>
        <v xml:space="preserve">ET-SFR90SSAPPHIRE  </v>
      </c>
      <c r="R33" s="4">
        <f t="shared" si="6"/>
        <v>1</v>
      </c>
      <c r="S33" s="1" t="str">
        <f>VLOOKUP(A33,EstoreProductCatalog!$A$1:$BE$181,MATCH(S$7,EstoreProductCatalog!$A$1:$AR$1,0),0)</f>
        <v xml:space="preserve"> NORMAL</v>
      </c>
      <c r="T33" s="1" t="str">
        <f>VLOOKUP(A33,EstoreProductCatalog!$A$1:$BE$181,MATCH(T$7,EstoreProductCatalog!$A$1:$AR$1,0),0)</f>
        <v xml:space="preserve"> null</v>
      </c>
      <c r="U33" s="1" t="str">
        <f>VLOOKUP(A33,EstoreProductCatalog!$A$1:$BE$181,MATCH(U$7,EstoreProductCatalog!$A$1:$AR$1,0),0)</f>
        <v xml:space="preserve"> null</v>
      </c>
      <c r="V33" s="1" t="str">
        <f>VLOOKUP(A33,EstoreProductCatalog!$A$1:$BE$181,MATCH(V$7,EstoreProductCatalog!$A$1:$AR$1,0),0)</f>
        <v xml:space="preserve"> false</v>
      </c>
      <c r="W33" s="4" t="b">
        <f t="shared" si="7"/>
        <v>1</v>
      </c>
      <c r="X33" s="4" t="b">
        <f t="shared" si="8"/>
        <v>1</v>
      </c>
      <c r="Y33" s="4" t="b">
        <f t="shared" si="9"/>
        <v>1</v>
      </c>
      <c r="Z33" s="3" t="e">
        <f>VLOOKUP(A33,EstoreProductCatalog!$A$1:$BE$181,MATCH(Z$7,EstoreProductCatalog!$A$1:$AR$1,0),0)</f>
        <v>#N/A</v>
      </c>
      <c r="AA33" s="1" t="str">
        <f t="shared" si="10"/>
        <v xml:space="preserve"> </v>
      </c>
      <c r="AB33" s="4" t="e">
        <f t="shared" si="11"/>
        <v>#N/A</v>
      </c>
      <c r="AC33" s="4" t="b">
        <f>IF(ISNUMBER(MATCH(A33,'AEM register'!$C:$C,0)),TRUE,FALSE)</f>
        <v>0</v>
      </c>
    </row>
    <row r="34" spans="1:29" ht="14.25" customHeight="1">
      <c r="A34" s="1" t="str">
        <f>EstoreProductCatalog!A28</f>
        <v>ET-SFR90SVEGEU</v>
      </c>
      <c r="B34" s="1" t="str">
        <f>VLOOKUP(A34,EstoreProductCatalog!$A$1:$BE$181,MATCH(B$7,EstoreProductCatalog!$A$1:$AR$1,0),0)</f>
        <v xml:space="preserve"> Galaxy Watch5 Sport Band(S/M)</v>
      </c>
      <c r="C34" s="1" t="str">
        <f>VLOOKUP(A34,EstoreProductCatalog!$A$1:$BE$181,MATCH(C$7,EstoreProductCatalog!$A$1:$AR$1,0),0)</f>
        <v>CHECK</v>
      </c>
      <c r="D34" s="1" t="str">
        <f>VLOOKUP(A34,EstoreProductCatalog!$A$1:$BE$181,MATCH(D$7,EstoreProductCatalog!$A$1:$AR$1,0),0)</f>
        <v>PDP_NOT_AVAILABLE</v>
      </c>
      <c r="E34" s="4" t="str">
        <f t="shared" si="0"/>
        <v>TRUE</v>
      </c>
      <c r="F34" s="4" t="str">
        <f t="shared" si="1"/>
        <v>TRUE</v>
      </c>
      <c r="G34" s="1" t="str">
        <f>VLOOKUP(A34,EstoreProductCatalog!$A$1:$BE$181,MATCH(G$7,EstoreProductCatalog!$A$1:$AR$1,0),0)</f>
        <v>ET-SFR90S</v>
      </c>
      <c r="H34" s="1" t="str">
        <f>VLOOKUP(A34,EstoreProductCatalog!$A$1:$BE$181,MATCH(H$7,EstoreProductCatalog!$A$1:$AR$1,0),0)</f>
        <v xml:space="preserve"> </v>
      </c>
      <c r="I34" s="1" t="str">
        <f>VLOOKUP(A34,EstoreProductCatalog!$A$1:$BE$181,MATCH(I$7,EstoreProductCatalog!$A$1:$AR$1,0),0)</f>
        <v>false</v>
      </c>
      <c r="J34" s="4" t="str">
        <f t="shared" si="2"/>
        <v>TRUE</v>
      </c>
      <c r="K34" s="1" t="str">
        <f>VLOOKUP(A34,EstoreProductCatalog!$A$1:$BE$181,MATCH(K$7,EstoreProductCatalog!$A$1:$AR$1,0),0)</f>
        <v>false</v>
      </c>
      <c r="L34" s="1" t="str">
        <f t="shared" si="3"/>
        <v>variant</v>
      </c>
      <c r="M34" s="1">
        <f t="shared" si="4"/>
        <v>3</v>
      </c>
      <c r="N34" s="4" t="str">
        <f>IF(ISNA(M35),COUNTIFS($G$8:G34,G34,$L$8:L34,"main"),IF(M35=1,COUNTIFS($G$8:G34,G34,$L$8:L34,"main")," "))</f>
        <v xml:space="preserve"> </v>
      </c>
      <c r="O34" s="1" t="str">
        <f>VLOOKUP(A34,EstoreProductCatalog!$A$1:$BE$181,MATCH(O$7,EstoreProductCatalog!$A$1:$AR$1,0),0)</f>
        <v>PURPLE</v>
      </c>
      <c r="P34" s="1" t="str">
        <f>VLOOKUP(A34,EstoreProductCatalog!$A$1:$BE$181,MATCH(P$7,EstoreProductCatalog!$A$1:$AR$1,0),0)</f>
        <v xml:space="preserve">  </v>
      </c>
      <c r="Q34" s="1" t="str">
        <f t="shared" si="5"/>
        <v xml:space="preserve">ET-SFR90SPURPLE  </v>
      </c>
      <c r="R34" s="4">
        <f t="shared" si="6"/>
        <v>1</v>
      </c>
      <c r="S34" s="1" t="str">
        <f>VLOOKUP(A34,EstoreProductCatalog!$A$1:$BE$181,MATCH(S$7,EstoreProductCatalog!$A$1:$AR$1,0),0)</f>
        <v xml:space="preserve"> NORMAL</v>
      </c>
      <c r="T34" s="1" t="str">
        <f>VLOOKUP(A34,EstoreProductCatalog!$A$1:$BE$181,MATCH(T$7,EstoreProductCatalog!$A$1:$AR$1,0),0)</f>
        <v xml:space="preserve"> null</v>
      </c>
      <c r="U34" s="1" t="str">
        <f>VLOOKUP(A34,EstoreProductCatalog!$A$1:$BE$181,MATCH(U$7,EstoreProductCatalog!$A$1:$AR$1,0),0)</f>
        <v xml:space="preserve"> null</v>
      </c>
      <c r="V34" s="1" t="str">
        <f>VLOOKUP(A34,EstoreProductCatalog!$A$1:$BE$181,MATCH(V$7,EstoreProductCatalog!$A$1:$AR$1,0),0)</f>
        <v xml:space="preserve"> false</v>
      </c>
      <c r="W34" s="4" t="b">
        <f t="shared" si="7"/>
        <v>1</v>
      </c>
      <c r="X34" s="4" t="b">
        <f t="shared" si="8"/>
        <v>1</v>
      </c>
      <c r="Y34" s="4" t="b">
        <f t="shared" si="9"/>
        <v>1</v>
      </c>
      <c r="Z34" s="3" t="e">
        <f>VLOOKUP(A34,EstoreProductCatalog!$A$1:$BE$181,MATCH(Z$7,EstoreProductCatalog!$A$1:$AR$1,0),0)</f>
        <v>#N/A</v>
      </c>
      <c r="AA34" s="1" t="str">
        <f t="shared" si="10"/>
        <v xml:space="preserve"> </v>
      </c>
      <c r="AB34" s="4" t="e">
        <f t="shared" si="11"/>
        <v>#N/A</v>
      </c>
      <c r="AC34" s="4" t="b">
        <f>IF(ISNUMBER(MATCH(A34,'AEM register'!$C:$C,0)),TRUE,FALSE)</f>
        <v>0</v>
      </c>
    </row>
    <row r="35" spans="1:29" ht="14.25" customHeight="1">
      <c r="A35" s="1" t="str">
        <f>EstoreProductCatalog!A29</f>
        <v>ET-SFR90SWEGEU</v>
      </c>
      <c r="B35" s="1" t="str">
        <f>VLOOKUP(A35,EstoreProductCatalog!$A$1:$BE$181,MATCH(B$7,EstoreProductCatalog!$A$1:$AR$1,0),0)</f>
        <v xml:space="preserve"> Galaxy Watch5 Sport Band(S/M)</v>
      </c>
      <c r="C35" s="1" t="str">
        <f>VLOOKUP(A35,EstoreProductCatalog!$A$1:$BE$181,MATCH(C$7,EstoreProductCatalog!$A$1:$AR$1,0),0)</f>
        <v>CHECK</v>
      </c>
      <c r="D35" s="1" t="str">
        <f>VLOOKUP(A35,EstoreProductCatalog!$A$1:$BE$181,MATCH(D$7,EstoreProductCatalog!$A$1:$AR$1,0),0)</f>
        <v>PDP_NOT_AVAILABLE</v>
      </c>
      <c r="E35" s="4" t="str">
        <f t="shared" si="0"/>
        <v>TRUE</v>
      </c>
      <c r="F35" s="4" t="str">
        <f t="shared" si="1"/>
        <v>TRUE</v>
      </c>
      <c r="G35" s="1" t="str">
        <f>VLOOKUP(A35,EstoreProductCatalog!$A$1:$BE$181,MATCH(G$7,EstoreProductCatalog!$A$1:$AR$1,0),0)</f>
        <v>ET-SFR90S</v>
      </c>
      <c r="H35" s="1" t="str">
        <f>VLOOKUP(A35,EstoreProductCatalog!$A$1:$BE$181,MATCH(H$7,EstoreProductCatalog!$A$1:$AR$1,0),0)</f>
        <v xml:space="preserve"> </v>
      </c>
      <c r="I35" s="1" t="str">
        <f>VLOOKUP(A35,EstoreProductCatalog!$A$1:$BE$181,MATCH(I$7,EstoreProductCatalog!$A$1:$AR$1,0),0)</f>
        <v>false</v>
      </c>
      <c r="J35" s="4" t="str">
        <f t="shared" si="2"/>
        <v>TRUE</v>
      </c>
      <c r="K35" s="1" t="str">
        <f>VLOOKUP(A35,EstoreProductCatalog!$A$1:$BE$181,MATCH(K$7,EstoreProductCatalog!$A$1:$AR$1,0),0)</f>
        <v>false</v>
      </c>
      <c r="L35" s="1" t="str">
        <f t="shared" si="3"/>
        <v>variant</v>
      </c>
      <c r="M35" s="1">
        <f t="shared" si="4"/>
        <v>4</v>
      </c>
      <c r="N35" s="4" t="str">
        <f>IF(ISNA(M36),COUNTIFS($G$8:G35,G35,$L$8:L35,"main"),IF(M36=1,COUNTIFS($G$8:G35,G35,$L$8:L35,"main")," "))</f>
        <v xml:space="preserve"> </v>
      </c>
      <c r="O35" s="1" t="str">
        <f>VLOOKUP(A35,EstoreProductCatalog!$A$1:$BE$181,MATCH(O$7,EstoreProductCatalog!$A$1:$AR$1,0),0)</f>
        <v>WHITE</v>
      </c>
      <c r="P35" s="1" t="str">
        <f>VLOOKUP(A35,EstoreProductCatalog!$A$1:$BE$181,MATCH(P$7,EstoreProductCatalog!$A$1:$AR$1,0),0)</f>
        <v xml:space="preserve">  </v>
      </c>
      <c r="Q35" s="1" t="str">
        <f t="shared" si="5"/>
        <v xml:space="preserve">ET-SFR90SWHITE  </v>
      </c>
      <c r="R35" s="4">
        <f t="shared" si="6"/>
        <v>1</v>
      </c>
      <c r="S35" s="1" t="str">
        <f>VLOOKUP(A35,EstoreProductCatalog!$A$1:$BE$181,MATCH(S$7,EstoreProductCatalog!$A$1:$AR$1,0),0)</f>
        <v xml:space="preserve"> NORMAL</v>
      </c>
      <c r="T35" s="1" t="str">
        <f>VLOOKUP(A35,EstoreProductCatalog!$A$1:$BE$181,MATCH(T$7,EstoreProductCatalog!$A$1:$AR$1,0),0)</f>
        <v xml:space="preserve"> null</v>
      </c>
      <c r="U35" s="1" t="str">
        <f>VLOOKUP(A35,EstoreProductCatalog!$A$1:$BE$181,MATCH(U$7,EstoreProductCatalog!$A$1:$AR$1,0),0)</f>
        <v xml:space="preserve"> null</v>
      </c>
      <c r="V35" s="1" t="str">
        <f>VLOOKUP(A35,EstoreProductCatalog!$A$1:$BE$181,MATCH(V$7,EstoreProductCatalog!$A$1:$AR$1,0),0)</f>
        <v xml:space="preserve"> false</v>
      </c>
      <c r="W35" s="4" t="b">
        <f t="shared" si="7"/>
        <v>1</v>
      </c>
      <c r="X35" s="4" t="b">
        <f t="shared" si="8"/>
        <v>1</v>
      </c>
      <c r="Y35" s="4" t="b">
        <f t="shared" si="9"/>
        <v>1</v>
      </c>
      <c r="Z35" s="3" t="e">
        <f>VLOOKUP(A35,EstoreProductCatalog!$A$1:$BE$181,MATCH(Z$7,EstoreProductCatalog!$A$1:$AR$1,0),0)</f>
        <v>#N/A</v>
      </c>
      <c r="AA35" s="1" t="str">
        <f t="shared" si="10"/>
        <v xml:space="preserve"> </v>
      </c>
      <c r="AB35" s="4" t="e">
        <f t="shared" si="11"/>
        <v>#N/A</v>
      </c>
      <c r="AC35" s="4" t="b">
        <f>IF(ISNUMBER(MATCH(A35,'AEM register'!$C:$C,0)),TRUE,FALSE)</f>
        <v>0</v>
      </c>
    </row>
    <row r="36" spans="1:29" ht="14.25" customHeight="1">
      <c r="A36" s="1" t="str">
        <f>EstoreProductCatalog!A30</f>
        <v>ET-SFR90SZEGEU</v>
      </c>
      <c r="B36" s="1" t="str">
        <f>VLOOKUP(A36,EstoreProductCatalog!$A$1:$BE$181,MATCH(B$7,EstoreProductCatalog!$A$1:$AR$1,0),0)</f>
        <v xml:space="preserve"> Galaxy Watch5 Sport Band(S/M)</v>
      </c>
      <c r="C36" s="1" t="str">
        <f>VLOOKUP(A36,EstoreProductCatalog!$A$1:$BE$181,MATCH(C$7,EstoreProductCatalog!$A$1:$AR$1,0),0)</f>
        <v>CHECK</v>
      </c>
      <c r="D36" s="1" t="str">
        <f>VLOOKUP(A36,EstoreProductCatalog!$A$1:$BE$181,MATCH(D$7,EstoreProductCatalog!$A$1:$AR$1,0),0)</f>
        <v>PDP_NOT_AVAILABLE</v>
      </c>
      <c r="E36" s="4" t="str">
        <f t="shared" si="0"/>
        <v>TRUE</v>
      </c>
      <c r="F36" s="4" t="str">
        <f t="shared" si="1"/>
        <v>TRUE</v>
      </c>
      <c r="G36" s="1" t="str">
        <f>VLOOKUP(A36,EstoreProductCatalog!$A$1:$BE$181,MATCH(G$7,EstoreProductCatalog!$A$1:$AR$1,0),0)</f>
        <v>ET-SFR90S</v>
      </c>
      <c r="H36" s="1" t="str">
        <f>VLOOKUP(A36,EstoreProductCatalog!$A$1:$BE$181,MATCH(H$7,EstoreProductCatalog!$A$1:$AR$1,0),0)</f>
        <v xml:space="preserve"> </v>
      </c>
      <c r="I36" s="1" t="str">
        <f>VLOOKUP(A36,EstoreProductCatalog!$A$1:$BE$181,MATCH(I$7,EstoreProductCatalog!$A$1:$AR$1,0),0)</f>
        <v>false</v>
      </c>
      <c r="J36" s="4" t="str">
        <f t="shared" si="2"/>
        <v>TRUE</v>
      </c>
      <c r="K36" s="1" t="str">
        <f>VLOOKUP(A36,EstoreProductCatalog!$A$1:$BE$181,MATCH(K$7,EstoreProductCatalog!$A$1:$AR$1,0),0)</f>
        <v>false</v>
      </c>
      <c r="L36" s="1" t="str">
        <f t="shared" si="3"/>
        <v>variant</v>
      </c>
      <c r="M36" s="1">
        <f t="shared" si="4"/>
        <v>5</v>
      </c>
      <c r="N36" s="4">
        <f>IF(ISNA(M37),COUNTIFS($G$8:G36,G36,$L$8:L36,"main"),IF(M37=1,COUNTIFS($G$8:G36,G36,$L$8:L36,"main")," "))</f>
        <v>1</v>
      </c>
      <c r="O36" s="1" t="str">
        <f>VLOOKUP(A36,EstoreProductCatalog!$A$1:$BE$181,MATCH(O$7,EstoreProductCatalog!$A$1:$AR$1,0),0)</f>
        <v>PINKGOLD</v>
      </c>
      <c r="P36" s="1" t="str">
        <f>VLOOKUP(A36,EstoreProductCatalog!$A$1:$BE$181,MATCH(P$7,EstoreProductCatalog!$A$1:$AR$1,0),0)</f>
        <v xml:space="preserve">  </v>
      </c>
      <c r="Q36" s="1" t="str">
        <f t="shared" si="5"/>
        <v xml:space="preserve">ET-SFR90SPINKGOLD  </v>
      </c>
      <c r="R36" s="4">
        <f t="shared" si="6"/>
        <v>1</v>
      </c>
      <c r="S36" s="1" t="str">
        <f>VLOOKUP(A36,EstoreProductCatalog!$A$1:$BE$181,MATCH(S$7,EstoreProductCatalog!$A$1:$AR$1,0),0)</f>
        <v xml:space="preserve"> NORMAL</v>
      </c>
      <c r="T36" s="1" t="str">
        <f>VLOOKUP(A36,EstoreProductCatalog!$A$1:$BE$181,MATCH(T$7,EstoreProductCatalog!$A$1:$AR$1,0),0)</f>
        <v xml:space="preserve"> null</v>
      </c>
      <c r="U36" s="1" t="str">
        <f>VLOOKUP(A36,EstoreProductCatalog!$A$1:$BE$181,MATCH(U$7,EstoreProductCatalog!$A$1:$AR$1,0),0)</f>
        <v xml:space="preserve"> null</v>
      </c>
      <c r="V36" s="1" t="str">
        <f>VLOOKUP(A36,EstoreProductCatalog!$A$1:$BE$181,MATCH(V$7,EstoreProductCatalog!$A$1:$AR$1,0),0)</f>
        <v xml:space="preserve"> false</v>
      </c>
      <c r="W36" s="4" t="b">
        <f t="shared" si="7"/>
        <v>1</v>
      </c>
      <c r="X36" s="4" t="b">
        <f t="shared" si="8"/>
        <v>1</v>
      </c>
      <c r="Y36" s="4" t="b">
        <f t="shared" si="9"/>
        <v>1</v>
      </c>
      <c r="Z36" s="3" t="e">
        <f>VLOOKUP(A36,EstoreProductCatalog!$A$1:$BE$181,MATCH(Z$7,EstoreProductCatalog!$A$1:$AR$1,0),0)</f>
        <v>#N/A</v>
      </c>
      <c r="AA36" s="1" t="str">
        <f t="shared" si="10"/>
        <v xml:space="preserve"> </v>
      </c>
      <c r="AB36" s="4" t="e">
        <f t="shared" si="11"/>
        <v>#N/A</v>
      </c>
      <c r="AC36" s="4" t="b">
        <f>IF(ISNUMBER(MATCH(A36,'AEM register'!$C:$C,0)),TRUE,FALSE)</f>
        <v>0</v>
      </c>
    </row>
    <row r="37" spans="1:29" ht="14.25" customHeight="1">
      <c r="A37" s="1" t="str">
        <f>EstoreProductCatalog!A31</f>
        <v>ET-SFR91LJEGEU</v>
      </c>
      <c r="B37" s="1" t="str">
        <f>VLOOKUP(A37,EstoreProductCatalog!$A$1:$BE$181,MATCH(B$7,EstoreProductCatalog!$A$1:$AR$1,0),0)</f>
        <v xml:space="preserve"> Galaxy Watch5 Sport Band(M/L)</v>
      </c>
      <c r="C37" s="1" t="str">
        <f>VLOOKUP(A37,EstoreProductCatalog!$A$1:$BE$181,MATCH(C$7,EstoreProductCatalog!$A$1:$AR$1,0),0)</f>
        <v>CHECK</v>
      </c>
      <c r="D37" s="1" t="str">
        <f>VLOOKUP(A37,EstoreProductCatalog!$A$1:$BE$181,MATCH(D$7,EstoreProductCatalog!$A$1:$AR$1,0),0)</f>
        <v>PDP_NOT_AVAILABLE</v>
      </c>
      <c r="E37" s="4" t="str">
        <f t="shared" si="0"/>
        <v>TRUE</v>
      </c>
      <c r="F37" s="4" t="str">
        <f t="shared" si="1"/>
        <v>TRUE</v>
      </c>
      <c r="G37" s="1" t="str">
        <f>VLOOKUP(A37,EstoreProductCatalog!$A$1:$BE$181,MATCH(G$7,EstoreProductCatalog!$A$1:$AR$1,0),0)</f>
        <v>ET-SFR91L</v>
      </c>
      <c r="H37" s="1" t="str">
        <f>VLOOKUP(A37,EstoreProductCatalog!$A$1:$BE$181,MATCH(H$7,EstoreProductCatalog!$A$1:$AR$1,0),0)</f>
        <v xml:space="preserve"> </v>
      </c>
      <c r="I37" s="1" t="str">
        <f>VLOOKUP(A37,EstoreProductCatalog!$A$1:$BE$181,MATCH(I$7,EstoreProductCatalog!$A$1:$AR$1,0),0)</f>
        <v>false</v>
      </c>
      <c r="J37" s="4" t="str">
        <f t="shared" si="2"/>
        <v>TRUE</v>
      </c>
      <c r="K37" s="1" t="str">
        <f>VLOOKUP(A37,EstoreProductCatalog!$A$1:$BE$181,MATCH(K$7,EstoreProductCatalog!$A$1:$AR$1,0),0)</f>
        <v>true</v>
      </c>
      <c r="L37" s="1" t="str">
        <f t="shared" si="3"/>
        <v>main</v>
      </c>
      <c r="M37" s="1">
        <f t="shared" si="4"/>
        <v>1</v>
      </c>
      <c r="N37" s="4" t="str">
        <f>IF(ISNA(M38),COUNTIFS($G$8:G37,G37,$L$8:L37,"main"),IF(M38=1,COUNTIFS($G$8:G37,G37,$L$8:L37,"main")," "))</f>
        <v xml:space="preserve"> </v>
      </c>
      <c r="O37" s="1" t="str">
        <f>VLOOKUP(A37,EstoreProductCatalog!$A$1:$BE$181,MATCH(O$7,EstoreProductCatalog!$A$1:$AR$1,0),0)</f>
        <v>GRAPHITE</v>
      </c>
      <c r="P37" s="1" t="str">
        <f>VLOOKUP(A37,EstoreProductCatalog!$A$1:$BE$181,MATCH(P$7,EstoreProductCatalog!$A$1:$AR$1,0),0)</f>
        <v xml:space="preserve">  </v>
      </c>
      <c r="Q37" s="1" t="str">
        <f t="shared" si="5"/>
        <v xml:space="preserve">ET-SFR91LGRAPHITE  </v>
      </c>
      <c r="R37" s="4">
        <f t="shared" si="6"/>
        <v>1</v>
      </c>
      <c r="S37" s="1" t="str">
        <f>VLOOKUP(A37,EstoreProductCatalog!$A$1:$BE$181,MATCH(S$7,EstoreProductCatalog!$A$1:$AR$1,0),0)</f>
        <v xml:space="preserve"> NORMAL</v>
      </c>
      <c r="T37" s="1" t="str">
        <f>VLOOKUP(A37,EstoreProductCatalog!$A$1:$BE$181,MATCH(T$7,EstoreProductCatalog!$A$1:$AR$1,0),0)</f>
        <v xml:space="preserve"> null</v>
      </c>
      <c r="U37" s="1" t="str">
        <f>VLOOKUP(A37,EstoreProductCatalog!$A$1:$BE$181,MATCH(U$7,EstoreProductCatalog!$A$1:$AR$1,0),0)</f>
        <v xml:space="preserve"> null</v>
      </c>
      <c r="V37" s="1" t="str">
        <f>VLOOKUP(A37,EstoreProductCatalog!$A$1:$BE$181,MATCH(V$7,EstoreProductCatalog!$A$1:$AR$1,0),0)</f>
        <v xml:space="preserve"> false</v>
      </c>
      <c r="W37" s="4" t="b">
        <f t="shared" si="7"/>
        <v>1</v>
      </c>
      <c r="X37" s="4" t="b">
        <f t="shared" si="8"/>
        <v>1</v>
      </c>
      <c r="Y37" s="4" t="b">
        <f t="shared" si="9"/>
        <v>1</v>
      </c>
      <c r="Z37" s="3" t="e">
        <f>VLOOKUP(A37,EstoreProductCatalog!$A$1:$BE$181,MATCH(Z$7,EstoreProductCatalog!$A$1:$AR$1,0),0)</f>
        <v>#N/A</v>
      </c>
      <c r="AA37" s="1" t="str">
        <f t="shared" si="10"/>
        <v xml:space="preserve"> </v>
      </c>
      <c r="AB37" s="4" t="e">
        <f t="shared" si="11"/>
        <v>#N/A</v>
      </c>
      <c r="AC37" s="4" t="b">
        <f>IF(ISNUMBER(MATCH(A37,'AEM register'!$C:$C,0)),TRUE,FALSE)</f>
        <v>0</v>
      </c>
    </row>
    <row r="38" spans="1:29" ht="14.25" customHeight="1">
      <c r="A38" s="1" t="str">
        <f>EstoreProductCatalog!A32</f>
        <v>ET-SFR91LLEGEU</v>
      </c>
      <c r="B38" s="1" t="str">
        <f>VLOOKUP(A38,EstoreProductCatalog!$A$1:$BE$181,MATCH(B$7,EstoreProductCatalog!$A$1:$AR$1,0),0)</f>
        <v xml:space="preserve"> Galaxy Watch5 Sport Band(M/L)</v>
      </c>
      <c r="C38" s="1" t="str">
        <f>VLOOKUP(A38,EstoreProductCatalog!$A$1:$BE$181,MATCH(C$7,EstoreProductCatalog!$A$1:$AR$1,0),0)</f>
        <v>CHECK</v>
      </c>
      <c r="D38" s="1" t="str">
        <f>VLOOKUP(A38,EstoreProductCatalog!$A$1:$BE$181,MATCH(D$7,EstoreProductCatalog!$A$1:$AR$1,0),0)</f>
        <v>PDP_NOT_AVAILABLE</v>
      </c>
      <c r="E38" s="4" t="str">
        <f t="shared" si="0"/>
        <v>TRUE</v>
      </c>
      <c r="F38" s="4" t="str">
        <f t="shared" si="1"/>
        <v>TRUE</v>
      </c>
      <c r="G38" s="1" t="str">
        <f>VLOOKUP(A38,EstoreProductCatalog!$A$1:$BE$181,MATCH(G$7,EstoreProductCatalog!$A$1:$AR$1,0),0)</f>
        <v>ET-SFR91L</v>
      </c>
      <c r="H38" s="1" t="str">
        <f>VLOOKUP(A38,EstoreProductCatalog!$A$1:$BE$181,MATCH(H$7,EstoreProductCatalog!$A$1:$AR$1,0),0)</f>
        <v xml:space="preserve"> </v>
      </c>
      <c r="I38" s="1" t="str">
        <f>VLOOKUP(A38,EstoreProductCatalog!$A$1:$BE$181,MATCH(I$7,EstoreProductCatalog!$A$1:$AR$1,0),0)</f>
        <v>false</v>
      </c>
      <c r="J38" s="4" t="str">
        <f t="shared" si="2"/>
        <v>TRUE</v>
      </c>
      <c r="K38" s="1" t="str">
        <f>VLOOKUP(A38,EstoreProductCatalog!$A$1:$BE$181,MATCH(K$7,EstoreProductCatalog!$A$1:$AR$1,0),0)</f>
        <v>false</v>
      </c>
      <c r="L38" s="1" t="str">
        <f t="shared" si="3"/>
        <v>variant</v>
      </c>
      <c r="M38" s="1">
        <f t="shared" si="4"/>
        <v>2</v>
      </c>
      <c r="N38" s="4" t="str">
        <f>IF(ISNA(M39),COUNTIFS($G$8:G38,G38,$L$8:L38,"main"),IF(M39=1,COUNTIFS($G$8:G38,G38,$L$8:L38,"main")," "))</f>
        <v xml:space="preserve"> </v>
      </c>
      <c r="O38" s="1" t="str">
        <f>VLOOKUP(A38,EstoreProductCatalog!$A$1:$BE$181,MATCH(O$7,EstoreProductCatalog!$A$1:$AR$1,0),0)</f>
        <v>SAPPHIRE</v>
      </c>
      <c r="P38" s="1" t="str">
        <f>VLOOKUP(A38,EstoreProductCatalog!$A$1:$BE$181,MATCH(P$7,EstoreProductCatalog!$A$1:$AR$1,0),0)</f>
        <v xml:space="preserve">  </v>
      </c>
      <c r="Q38" s="1" t="str">
        <f t="shared" si="5"/>
        <v xml:space="preserve">ET-SFR91LSAPPHIRE  </v>
      </c>
      <c r="R38" s="4">
        <f t="shared" si="6"/>
        <v>1</v>
      </c>
      <c r="S38" s="1" t="str">
        <f>VLOOKUP(A38,EstoreProductCatalog!$A$1:$BE$181,MATCH(S$7,EstoreProductCatalog!$A$1:$AR$1,0),0)</f>
        <v xml:space="preserve"> NORMAL</v>
      </c>
      <c r="T38" s="1" t="str">
        <f>VLOOKUP(A38,EstoreProductCatalog!$A$1:$BE$181,MATCH(T$7,EstoreProductCatalog!$A$1:$AR$1,0),0)</f>
        <v xml:space="preserve"> null</v>
      </c>
      <c r="U38" s="1" t="str">
        <f>VLOOKUP(A38,EstoreProductCatalog!$A$1:$BE$181,MATCH(U$7,EstoreProductCatalog!$A$1:$AR$1,0),0)</f>
        <v xml:space="preserve"> null</v>
      </c>
      <c r="V38" s="1" t="str">
        <f>VLOOKUP(A38,EstoreProductCatalog!$A$1:$BE$181,MATCH(V$7,EstoreProductCatalog!$A$1:$AR$1,0),0)</f>
        <v xml:space="preserve"> false</v>
      </c>
      <c r="W38" s="4" t="b">
        <f t="shared" si="7"/>
        <v>1</v>
      </c>
      <c r="X38" s="4" t="b">
        <f t="shared" si="8"/>
        <v>1</v>
      </c>
      <c r="Y38" s="4" t="b">
        <f t="shared" si="9"/>
        <v>1</v>
      </c>
      <c r="Z38" s="3" t="e">
        <f>VLOOKUP(A38,EstoreProductCatalog!$A$1:$BE$181,MATCH(Z$7,EstoreProductCatalog!$A$1:$AR$1,0),0)</f>
        <v>#N/A</v>
      </c>
      <c r="AA38" s="1" t="str">
        <f t="shared" si="10"/>
        <v xml:space="preserve"> </v>
      </c>
      <c r="AB38" s="4" t="e">
        <f t="shared" si="11"/>
        <v>#N/A</v>
      </c>
      <c r="AC38" s="4" t="b">
        <f>IF(ISNUMBER(MATCH(A38,'AEM register'!$C:$C,0)),TRUE,FALSE)</f>
        <v>0</v>
      </c>
    </row>
    <row r="39" spans="1:29" ht="14.25" customHeight="1">
      <c r="A39" s="1" t="str">
        <f>EstoreProductCatalog!A33</f>
        <v>ET-SFR91LVEGEU</v>
      </c>
      <c r="B39" s="1" t="str">
        <f>VLOOKUP(A39,EstoreProductCatalog!$A$1:$BE$181,MATCH(B$7,EstoreProductCatalog!$A$1:$AR$1,0),0)</f>
        <v xml:space="preserve"> Galaxy Watch5 Sport Band(M/L)</v>
      </c>
      <c r="C39" s="1" t="str">
        <f>VLOOKUP(A39,EstoreProductCatalog!$A$1:$BE$181,MATCH(C$7,EstoreProductCatalog!$A$1:$AR$1,0),0)</f>
        <v>CHECK</v>
      </c>
      <c r="D39" s="1" t="str">
        <f>VLOOKUP(A39,EstoreProductCatalog!$A$1:$BE$181,MATCH(D$7,EstoreProductCatalog!$A$1:$AR$1,0),0)</f>
        <v>PDP_NOT_AVAILABLE</v>
      </c>
      <c r="E39" s="4" t="str">
        <f t="shared" si="0"/>
        <v>TRUE</v>
      </c>
      <c r="F39" s="4" t="str">
        <f t="shared" si="1"/>
        <v>TRUE</v>
      </c>
      <c r="G39" s="1" t="str">
        <f>VLOOKUP(A39,EstoreProductCatalog!$A$1:$BE$181,MATCH(G$7,EstoreProductCatalog!$A$1:$AR$1,0),0)</f>
        <v>ET-SFR91L</v>
      </c>
      <c r="H39" s="1" t="str">
        <f>VLOOKUP(A39,EstoreProductCatalog!$A$1:$BE$181,MATCH(H$7,EstoreProductCatalog!$A$1:$AR$1,0),0)</f>
        <v xml:space="preserve"> </v>
      </c>
      <c r="I39" s="1" t="str">
        <f>VLOOKUP(A39,EstoreProductCatalog!$A$1:$BE$181,MATCH(I$7,EstoreProductCatalog!$A$1:$AR$1,0),0)</f>
        <v>false</v>
      </c>
      <c r="J39" s="4" t="str">
        <f t="shared" si="2"/>
        <v>TRUE</v>
      </c>
      <c r="K39" s="1" t="str">
        <f>VLOOKUP(A39,EstoreProductCatalog!$A$1:$BE$181,MATCH(K$7,EstoreProductCatalog!$A$1:$AR$1,0),0)</f>
        <v>false</v>
      </c>
      <c r="L39" s="1" t="str">
        <f t="shared" si="3"/>
        <v>variant</v>
      </c>
      <c r="M39" s="1">
        <f t="shared" si="4"/>
        <v>3</v>
      </c>
      <c r="N39" s="4" t="str">
        <f>IF(ISNA(M40),COUNTIFS($G$8:G39,G39,$L$8:L39,"main"),IF(M40=1,COUNTIFS($G$8:G39,G39,$L$8:L39,"main")," "))</f>
        <v xml:space="preserve"> </v>
      </c>
      <c r="O39" s="1" t="str">
        <f>VLOOKUP(A39,EstoreProductCatalog!$A$1:$BE$181,MATCH(O$7,EstoreProductCatalog!$A$1:$AR$1,0),0)</f>
        <v>PURPLE</v>
      </c>
      <c r="P39" s="1" t="str">
        <f>VLOOKUP(A39,EstoreProductCatalog!$A$1:$BE$181,MATCH(P$7,EstoreProductCatalog!$A$1:$AR$1,0),0)</f>
        <v xml:space="preserve">  </v>
      </c>
      <c r="Q39" s="1" t="str">
        <f t="shared" si="5"/>
        <v xml:space="preserve">ET-SFR91LPURPLE  </v>
      </c>
      <c r="R39" s="4">
        <f t="shared" si="6"/>
        <v>1</v>
      </c>
      <c r="S39" s="1" t="str">
        <f>VLOOKUP(A39,EstoreProductCatalog!$A$1:$BE$181,MATCH(S$7,EstoreProductCatalog!$A$1:$AR$1,0),0)</f>
        <v xml:space="preserve"> NORMAL</v>
      </c>
      <c r="T39" s="1" t="str">
        <f>VLOOKUP(A39,EstoreProductCatalog!$A$1:$BE$181,MATCH(T$7,EstoreProductCatalog!$A$1:$AR$1,0),0)</f>
        <v xml:space="preserve"> null</v>
      </c>
      <c r="U39" s="1" t="str">
        <f>VLOOKUP(A39,EstoreProductCatalog!$A$1:$BE$181,MATCH(U$7,EstoreProductCatalog!$A$1:$AR$1,0),0)</f>
        <v xml:space="preserve"> null</v>
      </c>
      <c r="V39" s="1" t="str">
        <f>VLOOKUP(A39,EstoreProductCatalog!$A$1:$BE$181,MATCH(V$7,EstoreProductCatalog!$A$1:$AR$1,0),0)</f>
        <v xml:space="preserve"> false</v>
      </c>
      <c r="W39" s="4" t="b">
        <f t="shared" si="7"/>
        <v>1</v>
      </c>
      <c r="X39" s="4" t="b">
        <f t="shared" si="8"/>
        <v>1</v>
      </c>
      <c r="Y39" s="4" t="b">
        <f t="shared" si="9"/>
        <v>1</v>
      </c>
      <c r="Z39" s="3" t="e">
        <f>VLOOKUP(A39,EstoreProductCatalog!$A$1:$BE$181,MATCH(Z$7,EstoreProductCatalog!$A$1:$AR$1,0),0)</f>
        <v>#N/A</v>
      </c>
      <c r="AA39" s="1" t="str">
        <f t="shared" si="10"/>
        <v xml:space="preserve"> </v>
      </c>
      <c r="AB39" s="4" t="e">
        <f t="shared" si="11"/>
        <v>#N/A</v>
      </c>
      <c r="AC39" s="4" t="b">
        <f>IF(ISNUMBER(MATCH(A39,'AEM register'!$C:$C,0)),TRUE,FALSE)</f>
        <v>0</v>
      </c>
    </row>
    <row r="40" spans="1:29" ht="14.25" customHeight="1">
      <c r="A40" s="1" t="str">
        <f>EstoreProductCatalog!A34</f>
        <v>ET-SFR91LWEGEU</v>
      </c>
      <c r="B40" s="1" t="str">
        <f>VLOOKUP(A40,EstoreProductCatalog!$A$1:$BE$181,MATCH(B$7,EstoreProductCatalog!$A$1:$AR$1,0),0)</f>
        <v xml:space="preserve"> Galaxy Watch5 Sport Band(M/L)</v>
      </c>
      <c r="C40" s="1" t="str">
        <f>VLOOKUP(A40,EstoreProductCatalog!$A$1:$BE$181,MATCH(C$7,EstoreProductCatalog!$A$1:$AR$1,0),0)</f>
        <v>CHECK</v>
      </c>
      <c r="D40" s="1" t="str">
        <f>VLOOKUP(A40,EstoreProductCatalog!$A$1:$BE$181,MATCH(D$7,EstoreProductCatalog!$A$1:$AR$1,0),0)</f>
        <v>PDP_NOT_AVAILABLE</v>
      </c>
      <c r="E40" s="4" t="str">
        <f t="shared" si="0"/>
        <v>TRUE</v>
      </c>
      <c r="F40" s="4" t="str">
        <f t="shared" si="1"/>
        <v>TRUE</v>
      </c>
      <c r="G40" s="1" t="str">
        <f>VLOOKUP(A40,EstoreProductCatalog!$A$1:$BE$181,MATCH(G$7,EstoreProductCatalog!$A$1:$AR$1,0),0)</f>
        <v>ET-SFR91L</v>
      </c>
      <c r="H40" s="1" t="str">
        <f>VLOOKUP(A40,EstoreProductCatalog!$A$1:$BE$181,MATCH(H$7,EstoreProductCatalog!$A$1:$AR$1,0),0)</f>
        <v xml:space="preserve"> </v>
      </c>
      <c r="I40" s="1" t="str">
        <f>VLOOKUP(A40,EstoreProductCatalog!$A$1:$BE$181,MATCH(I$7,EstoreProductCatalog!$A$1:$AR$1,0),0)</f>
        <v>false</v>
      </c>
      <c r="J40" s="4" t="str">
        <f t="shared" si="2"/>
        <v>TRUE</v>
      </c>
      <c r="K40" s="1" t="str">
        <f>VLOOKUP(A40,EstoreProductCatalog!$A$1:$BE$181,MATCH(K$7,EstoreProductCatalog!$A$1:$AR$1,0),0)</f>
        <v>false</v>
      </c>
      <c r="L40" s="1" t="str">
        <f t="shared" si="3"/>
        <v>variant</v>
      </c>
      <c r="M40" s="1">
        <f t="shared" si="4"/>
        <v>4</v>
      </c>
      <c r="N40" s="4" t="str">
        <f>IF(ISNA(M41),COUNTIFS($G$8:G40,G40,$L$8:L40,"main"),IF(M41=1,COUNTIFS($G$8:G40,G40,$L$8:L40,"main")," "))</f>
        <v xml:space="preserve"> </v>
      </c>
      <c r="O40" s="1" t="str">
        <f>VLOOKUP(A40,EstoreProductCatalog!$A$1:$BE$181,MATCH(O$7,EstoreProductCatalog!$A$1:$AR$1,0),0)</f>
        <v>WHITE</v>
      </c>
      <c r="P40" s="1" t="str">
        <f>VLOOKUP(A40,EstoreProductCatalog!$A$1:$BE$181,MATCH(P$7,EstoreProductCatalog!$A$1:$AR$1,0),0)</f>
        <v xml:space="preserve">  </v>
      </c>
      <c r="Q40" s="1" t="str">
        <f t="shared" si="5"/>
        <v xml:space="preserve">ET-SFR91LWHITE  </v>
      </c>
      <c r="R40" s="4">
        <f t="shared" si="6"/>
        <v>1</v>
      </c>
      <c r="S40" s="1" t="str">
        <f>VLOOKUP(A40,EstoreProductCatalog!$A$1:$BE$181,MATCH(S$7,EstoreProductCatalog!$A$1:$AR$1,0),0)</f>
        <v xml:space="preserve"> NORMAL</v>
      </c>
      <c r="T40" s="1" t="str">
        <f>VLOOKUP(A40,EstoreProductCatalog!$A$1:$BE$181,MATCH(T$7,EstoreProductCatalog!$A$1:$AR$1,0),0)</f>
        <v xml:space="preserve"> null</v>
      </c>
      <c r="U40" s="1" t="str">
        <f>VLOOKUP(A40,EstoreProductCatalog!$A$1:$BE$181,MATCH(U$7,EstoreProductCatalog!$A$1:$AR$1,0),0)</f>
        <v xml:space="preserve"> null</v>
      </c>
      <c r="V40" s="1" t="str">
        <f>VLOOKUP(A40,EstoreProductCatalog!$A$1:$BE$181,MATCH(V$7,EstoreProductCatalog!$A$1:$AR$1,0),0)</f>
        <v xml:space="preserve"> false</v>
      </c>
      <c r="W40" s="4" t="b">
        <f t="shared" si="7"/>
        <v>1</v>
      </c>
      <c r="X40" s="4" t="b">
        <f t="shared" si="8"/>
        <v>1</v>
      </c>
      <c r="Y40" s="4" t="b">
        <f t="shared" si="9"/>
        <v>1</v>
      </c>
      <c r="Z40" s="3" t="e">
        <f>VLOOKUP(A40,EstoreProductCatalog!$A$1:$BE$181,MATCH(Z$7,EstoreProductCatalog!$A$1:$AR$1,0),0)</f>
        <v>#N/A</v>
      </c>
      <c r="AA40" s="1" t="str">
        <f t="shared" si="10"/>
        <v xml:space="preserve"> </v>
      </c>
      <c r="AB40" s="4" t="e">
        <f t="shared" si="11"/>
        <v>#N/A</v>
      </c>
      <c r="AC40" s="4" t="b">
        <f>IF(ISNUMBER(MATCH(A40,'AEM register'!$C:$C,0)),TRUE,FALSE)</f>
        <v>0</v>
      </c>
    </row>
    <row r="41" spans="1:29" ht="14.25" customHeight="1">
      <c r="A41" s="1" t="str">
        <f>EstoreProductCatalog!A35</f>
        <v>ET-SFR91LZEGEU</v>
      </c>
      <c r="B41" s="1" t="str">
        <f>VLOOKUP(A41,EstoreProductCatalog!$A$1:$BE$181,MATCH(B$7,EstoreProductCatalog!$A$1:$AR$1,0),0)</f>
        <v xml:space="preserve"> Galaxy Watch5 Sport Band(M/L)</v>
      </c>
      <c r="C41" s="1" t="str">
        <f>VLOOKUP(A41,EstoreProductCatalog!$A$1:$BE$181,MATCH(C$7,EstoreProductCatalog!$A$1:$AR$1,0),0)</f>
        <v>CHECK</v>
      </c>
      <c r="D41" s="1" t="str">
        <f>VLOOKUP(A41,EstoreProductCatalog!$A$1:$BE$181,MATCH(D$7,EstoreProductCatalog!$A$1:$AR$1,0),0)</f>
        <v>PDP_NOT_AVAILABLE</v>
      </c>
      <c r="E41" s="4" t="str">
        <f t="shared" si="0"/>
        <v>TRUE</v>
      </c>
      <c r="F41" s="4" t="str">
        <f t="shared" si="1"/>
        <v>TRUE</v>
      </c>
      <c r="G41" s="1" t="str">
        <f>VLOOKUP(A41,EstoreProductCatalog!$A$1:$BE$181,MATCH(G$7,EstoreProductCatalog!$A$1:$AR$1,0),0)</f>
        <v>ET-SFR91L</v>
      </c>
      <c r="H41" s="1" t="str">
        <f>VLOOKUP(A41,EstoreProductCatalog!$A$1:$BE$181,MATCH(H$7,EstoreProductCatalog!$A$1:$AR$1,0),0)</f>
        <v xml:space="preserve"> </v>
      </c>
      <c r="I41" s="1" t="str">
        <f>VLOOKUP(A41,EstoreProductCatalog!$A$1:$BE$181,MATCH(I$7,EstoreProductCatalog!$A$1:$AR$1,0),0)</f>
        <v>false</v>
      </c>
      <c r="J41" s="4" t="str">
        <f t="shared" si="2"/>
        <v>TRUE</v>
      </c>
      <c r="K41" s="1" t="str">
        <f>VLOOKUP(A41,EstoreProductCatalog!$A$1:$BE$181,MATCH(K$7,EstoreProductCatalog!$A$1:$AR$1,0),0)</f>
        <v>false</v>
      </c>
      <c r="L41" s="1" t="str">
        <f t="shared" si="3"/>
        <v>variant</v>
      </c>
      <c r="M41" s="1">
        <f t="shared" si="4"/>
        <v>5</v>
      </c>
      <c r="N41" s="4">
        <f>IF(ISNA(M42),COUNTIFS($G$8:G41,G41,$L$8:L41,"main"),IF(M42=1,COUNTIFS($G$8:G41,G41,$L$8:L41,"main")," "))</f>
        <v>1</v>
      </c>
      <c r="O41" s="1" t="str">
        <f>VLOOKUP(A41,EstoreProductCatalog!$A$1:$BE$181,MATCH(O$7,EstoreProductCatalog!$A$1:$AR$1,0),0)</f>
        <v>PINKGOLD</v>
      </c>
      <c r="P41" s="1" t="str">
        <f>VLOOKUP(A41,EstoreProductCatalog!$A$1:$BE$181,MATCH(P$7,EstoreProductCatalog!$A$1:$AR$1,0),0)</f>
        <v xml:space="preserve">  </v>
      </c>
      <c r="Q41" s="1" t="str">
        <f t="shared" si="5"/>
        <v xml:space="preserve">ET-SFR91LPINKGOLD  </v>
      </c>
      <c r="R41" s="4">
        <f t="shared" si="6"/>
        <v>1</v>
      </c>
      <c r="S41" s="1" t="str">
        <f>VLOOKUP(A41,EstoreProductCatalog!$A$1:$BE$181,MATCH(S$7,EstoreProductCatalog!$A$1:$AR$1,0),0)</f>
        <v xml:space="preserve"> NORMAL</v>
      </c>
      <c r="T41" s="1" t="str">
        <f>VLOOKUP(A41,EstoreProductCatalog!$A$1:$BE$181,MATCH(T$7,EstoreProductCatalog!$A$1:$AR$1,0),0)</f>
        <v xml:space="preserve"> null</v>
      </c>
      <c r="U41" s="1" t="str">
        <f>VLOOKUP(A41,EstoreProductCatalog!$A$1:$BE$181,MATCH(U$7,EstoreProductCatalog!$A$1:$AR$1,0),0)</f>
        <v xml:space="preserve"> null</v>
      </c>
      <c r="V41" s="1" t="str">
        <f>VLOOKUP(A41,EstoreProductCatalog!$A$1:$BE$181,MATCH(V$7,EstoreProductCatalog!$A$1:$AR$1,0),0)</f>
        <v xml:space="preserve"> false</v>
      </c>
      <c r="W41" s="4" t="b">
        <f t="shared" si="7"/>
        <v>1</v>
      </c>
      <c r="X41" s="4" t="b">
        <f t="shared" si="8"/>
        <v>1</v>
      </c>
      <c r="Y41" s="4" t="b">
        <f t="shared" si="9"/>
        <v>1</v>
      </c>
      <c r="Z41" s="3" t="e">
        <f>VLOOKUP(A41,EstoreProductCatalog!$A$1:$BE$181,MATCH(Z$7,EstoreProductCatalog!$A$1:$AR$1,0),0)</f>
        <v>#N/A</v>
      </c>
      <c r="AA41" s="1" t="str">
        <f t="shared" si="10"/>
        <v xml:space="preserve"> </v>
      </c>
      <c r="AB41" s="4" t="e">
        <f t="shared" si="11"/>
        <v>#N/A</v>
      </c>
      <c r="AC41" s="4" t="b">
        <f>IF(ISNUMBER(MATCH(A41,'AEM register'!$C:$C,0)),TRUE,FALSE)</f>
        <v>0</v>
      </c>
    </row>
    <row r="42" spans="1:29" ht="14.25" customHeight="1">
      <c r="A42" s="1" t="str">
        <f>EstoreProductCatalog!A36</f>
        <v>ET-SFR92LBEGEU</v>
      </c>
      <c r="B42" s="1" t="str">
        <f>VLOOKUP(A42,EstoreProductCatalog!$A$1:$BE$181,MATCH(B$7,EstoreProductCatalog!$A$1:$AR$1,0),0)</f>
        <v xml:space="preserve"> Galaxy Watch5 D-Buckle Sport Band(M/L)</v>
      </c>
      <c r="C42" s="1" t="str">
        <f>VLOOKUP(A42,EstoreProductCatalog!$A$1:$BE$181,MATCH(C$7,EstoreProductCatalog!$A$1:$AR$1,0),0)</f>
        <v>CHECK</v>
      </c>
      <c r="D42" s="1" t="str">
        <f>VLOOKUP(A42,EstoreProductCatalog!$A$1:$BE$181,MATCH(D$7,EstoreProductCatalog!$A$1:$AR$1,0),0)</f>
        <v>PDP_NOT_AVAILABLE</v>
      </c>
      <c r="E42" s="4" t="str">
        <f t="shared" si="0"/>
        <v>TRUE</v>
      </c>
      <c r="F42" s="4" t="str">
        <f t="shared" si="1"/>
        <v>TRUE</v>
      </c>
      <c r="G42" s="1" t="str">
        <f>VLOOKUP(A42,EstoreProductCatalog!$A$1:$BE$181,MATCH(G$7,EstoreProductCatalog!$A$1:$AR$1,0),0)</f>
        <v>ET-SFR92L</v>
      </c>
      <c r="H42" s="1" t="str">
        <f>VLOOKUP(A42,EstoreProductCatalog!$A$1:$BE$181,MATCH(H$7,EstoreProductCatalog!$A$1:$AR$1,0),0)</f>
        <v xml:space="preserve"> </v>
      </c>
      <c r="I42" s="1" t="str">
        <f>VLOOKUP(A42,EstoreProductCatalog!$A$1:$BE$181,MATCH(I$7,EstoreProductCatalog!$A$1:$AR$1,0),0)</f>
        <v>false</v>
      </c>
      <c r="J42" s="4" t="str">
        <f t="shared" si="2"/>
        <v>TRUE</v>
      </c>
      <c r="K42" s="1" t="str">
        <f>VLOOKUP(A42,EstoreProductCatalog!$A$1:$BE$181,MATCH(K$7,EstoreProductCatalog!$A$1:$AR$1,0),0)</f>
        <v>true</v>
      </c>
      <c r="L42" s="1" t="str">
        <f t="shared" si="3"/>
        <v>main</v>
      </c>
      <c r="M42" s="1">
        <f t="shared" si="4"/>
        <v>1</v>
      </c>
      <c r="N42" s="4" t="str">
        <f>IF(ISNA(M43),COUNTIFS($G$8:G42,G42,$L$8:L42,"main"),IF(M43=1,COUNTIFS($G$8:G42,G42,$L$8:L42,"main")," "))</f>
        <v xml:space="preserve"> </v>
      </c>
      <c r="O42" s="1" t="str">
        <f>VLOOKUP(A42,EstoreProductCatalog!$A$1:$BE$181,MATCH(O$7,EstoreProductCatalog!$A$1:$AR$1,0),0)</f>
        <v>BLACK</v>
      </c>
      <c r="P42" s="1" t="str">
        <f>VLOOKUP(A42,EstoreProductCatalog!$A$1:$BE$181,MATCH(P$7,EstoreProductCatalog!$A$1:$AR$1,0),0)</f>
        <v xml:space="preserve">  </v>
      </c>
      <c r="Q42" s="1" t="str">
        <f t="shared" si="5"/>
        <v xml:space="preserve">ET-SFR92LBLACK  </v>
      </c>
      <c r="R42" s="4">
        <f t="shared" si="6"/>
        <v>1</v>
      </c>
      <c r="S42" s="1" t="str">
        <f>VLOOKUP(A42,EstoreProductCatalog!$A$1:$BE$181,MATCH(S$7,EstoreProductCatalog!$A$1:$AR$1,0),0)</f>
        <v xml:space="preserve"> NORMAL</v>
      </c>
      <c r="T42" s="1" t="str">
        <f>VLOOKUP(A42,EstoreProductCatalog!$A$1:$BE$181,MATCH(T$7,EstoreProductCatalog!$A$1:$AR$1,0),0)</f>
        <v xml:space="preserve"> null</v>
      </c>
      <c r="U42" s="1" t="str">
        <f>VLOOKUP(A42,EstoreProductCatalog!$A$1:$BE$181,MATCH(U$7,EstoreProductCatalog!$A$1:$AR$1,0),0)</f>
        <v xml:space="preserve"> null</v>
      </c>
      <c r="V42" s="1" t="str">
        <f>VLOOKUP(A42,EstoreProductCatalog!$A$1:$BE$181,MATCH(V$7,EstoreProductCatalog!$A$1:$AR$1,0),0)</f>
        <v xml:space="preserve"> false</v>
      </c>
      <c r="W42" s="4" t="b">
        <f t="shared" si="7"/>
        <v>1</v>
      </c>
      <c r="X42" s="4" t="b">
        <f t="shared" si="8"/>
        <v>1</v>
      </c>
      <c r="Y42" s="4" t="b">
        <f t="shared" si="9"/>
        <v>1</v>
      </c>
      <c r="Z42" s="3" t="e">
        <f>VLOOKUP(A42,EstoreProductCatalog!$A$1:$BE$181,MATCH(Z$7,EstoreProductCatalog!$A$1:$AR$1,0),0)</f>
        <v>#N/A</v>
      </c>
      <c r="AA42" s="1" t="str">
        <f t="shared" si="10"/>
        <v xml:space="preserve"> </v>
      </c>
      <c r="AB42" s="4" t="e">
        <f t="shared" si="11"/>
        <v>#N/A</v>
      </c>
      <c r="AC42" s="4" t="b">
        <f>IF(ISNUMBER(MATCH(A42,'AEM register'!$C:$C,0)),TRUE,FALSE)</f>
        <v>0</v>
      </c>
    </row>
    <row r="43" spans="1:29" ht="14.25" customHeight="1">
      <c r="A43" s="1" t="str">
        <f>EstoreProductCatalog!A37</f>
        <v>ET-SFR92LJEGEU</v>
      </c>
      <c r="B43" s="1" t="str">
        <f>VLOOKUP(A43,EstoreProductCatalog!$A$1:$BE$181,MATCH(B$7,EstoreProductCatalog!$A$1:$AR$1,0),0)</f>
        <v xml:space="preserve"> Galaxy Watch5 D-Buckle Sport Band(M/L)</v>
      </c>
      <c r="C43" s="1" t="str">
        <f>VLOOKUP(A43,EstoreProductCatalog!$A$1:$BE$181,MATCH(C$7,EstoreProductCatalog!$A$1:$AR$1,0),0)</f>
        <v>CHECK</v>
      </c>
      <c r="D43" s="1" t="str">
        <f>VLOOKUP(A43,EstoreProductCatalog!$A$1:$BE$181,MATCH(D$7,EstoreProductCatalog!$A$1:$AR$1,0),0)</f>
        <v>PDP_NOT_AVAILABLE</v>
      </c>
      <c r="E43" s="4" t="str">
        <f t="shared" si="0"/>
        <v>TRUE</v>
      </c>
      <c r="F43" s="4" t="str">
        <f t="shared" si="1"/>
        <v>TRUE</v>
      </c>
      <c r="G43" s="1" t="str">
        <f>VLOOKUP(A43,EstoreProductCatalog!$A$1:$BE$181,MATCH(G$7,EstoreProductCatalog!$A$1:$AR$1,0),0)</f>
        <v>ET-SFR92L</v>
      </c>
      <c r="H43" s="1" t="str">
        <f>VLOOKUP(A43,EstoreProductCatalog!$A$1:$BE$181,MATCH(H$7,EstoreProductCatalog!$A$1:$AR$1,0),0)</f>
        <v xml:space="preserve"> </v>
      </c>
      <c r="I43" s="1" t="str">
        <f>VLOOKUP(A43,EstoreProductCatalog!$A$1:$BE$181,MATCH(I$7,EstoreProductCatalog!$A$1:$AR$1,0),0)</f>
        <v>false</v>
      </c>
      <c r="J43" s="4" t="str">
        <f t="shared" si="2"/>
        <v>TRUE</v>
      </c>
      <c r="K43" s="1" t="str">
        <f>VLOOKUP(A43,EstoreProductCatalog!$A$1:$BE$181,MATCH(K$7,EstoreProductCatalog!$A$1:$AR$1,0),0)</f>
        <v>false</v>
      </c>
      <c r="L43" s="1" t="str">
        <f t="shared" si="3"/>
        <v>variant</v>
      </c>
      <c r="M43" s="1">
        <f t="shared" si="4"/>
        <v>2</v>
      </c>
      <c r="N43" s="4">
        <f>IF(ISNA(M44),COUNTIFS($G$8:G43,G43,$L$8:L43,"main"),IF(M44=1,COUNTIFS($G$8:G43,G43,$L$8:L43,"main")," "))</f>
        <v>1</v>
      </c>
      <c r="O43" s="1" t="str">
        <f>VLOOKUP(A43,EstoreProductCatalog!$A$1:$BE$181,MATCH(O$7,EstoreProductCatalog!$A$1:$AR$1,0),0)</f>
        <v>GRAY</v>
      </c>
      <c r="P43" s="1" t="str">
        <f>VLOOKUP(A43,EstoreProductCatalog!$A$1:$BE$181,MATCH(P$7,EstoreProductCatalog!$A$1:$AR$1,0),0)</f>
        <v xml:space="preserve">  </v>
      </c>
      <c r="Q43" s="1" t="str">
        <f t="shared" si="5"/>
        <v xml:space="preserve">ET-SFR92LGRAY  </v>
      </c>
      <c r="R43" s="4">
        <f t="shared" si="6"/>
        <v>1</v>
      </c>
      <c r="S43" s="1" t="str">
        <f>VLOOKUP(A43,EstoreProductCatalog!$A$1:$BE$181,MATCH(S$7,EstoreProductCatalog!$A$1:$AR$1,0),0)</f>
        <v xml:space="preserve"> NORMAL</v>
      </c>
      <c r="T43" s="1" t="str">
        <f>VLOOKUP(A43,EstoreProductCatalog!$A$1:$BE$181,MATCH(T$7,EstoreProductCatalog!$A$1:$AR$1,0),0)</f>
        <v xml:space="preserve"> null</v>
      </c>
      <c r="U43" s="1" t="str">
        <f>VLOOKUP(A43,EstoreProductCatalog!$A$1:$BE$181,MATCH(U$7,EstoreProductCatalog!$A$1:$AR$1,0),0)</f>
        <v xml:space="preserve"> null</v>
      </c>
      <c r="V43" s="1" t="str">
        <f>VLOOKUP(A43,EstoreProductCatalog!$A$1:$BE$181,MATCH(V$7,EstoreProductCatalog!$A$1:$AR$1,0),0)</f>
        <v xml:space="preserve"> false</v>
      </c>
      <c r="W43" s="4" t="b">
        <f t="shared" si="7"/>
        <v>1</v>
      </c>
      <c r="X43" s="4" t="b">
        <f t="shared" si="8"/>
        <v>1</v>
      </c>
      <c r="Y43" s="4" t="b">
        <f t="shared" si="9"/>
        <v>1</v>
      </c>
      <c r="Z43" s="3" t="e">
        <f>VLOOKUP(A43,EstoreProductCatalog!$A$1:$BE$181,MATCH(Z$7,EstoreProductCatalog!$A$1:$AR$1,0),0)</f>
        <v>#N/A</v>
      </c>
      <c r="AA43" s="1" t="str">
        <f t="shared" si="10"/>
        <v xml:space="preserve"> </v>
      </c>
      <c r="AB43" s="4" t="e">
        <f t="shared" si="11"/>
        <v>#N/A</v>
      </c>
      <c r="AC43" s="4" t="b">
        <f>IF(ISNUMBER(MATCH(A43,'AEM register'!$C:$C,0)),TRUE,FALSE)</f>
        <v>0</v>
      </c>
    </row>
    <row r="44" spans="1:29" ht="14.25" customHeight="1">
      <c r="A44" s="1" t="str">
        <f>EstoreProductCatalog!A38</f>
        <v>ET-SRR87MWEGEU</v>
      </c>
      <c r="B44" s="1" t="str">
        <f>VLOOKUP(A44,EstoreProductCatalog!$A$1:$BE$181,MATCH(B$7,EstoreProductCatalog!$A$1:$AR$1,0),0)</f>
        <v xml:space="preserve"> Galaxy Watch5 Global Goals Band(M)</v>
      </c>
      <c r="C44" s="1" t="str">
        <f>VLOOKUP(A44,EstoreProductCatalog!$A$1:$BE$181,MATCH(C$7,EstoreProductCatalog!$A$1:$AR$1,0),0)</f>
        <v>CHECK</v>
      </c>
      <c r="D44" s="1" t="str">
        <f>VLOOKUP(A44,EstoreProductCatalog!$A$1:$BE$181,MATCH(D$7,EstoreProductCatalog!$A$1:$AR$1,0),0)</f>
        <v>PDP_NOT_AVAILABLE</v>
      </c>
      <c r="E44" s="4" t="str">
        <f t="shared" si="0"/>
        <v>TRUE</v>
      </c>
      <c r="F44" s="4" t="str">
        <f t="shared" si="1"/>
        <v>TRUE</v>
      </c>
      <c r="G44" s="1" t="str">
        <f>VLOOKUP(A44,EstoreProductCatalog!$A$1:$BE$181,MATCH(G$7,EstoreProductCatalog!$A$1:$AR$1,0),0)</f>
        <v>ET-SRR87M</v>
      </c>
      <c r="H44" s="1" t="str">
        <f>VLOOKUP(A44,EstoreProductCatalog!$A$1:$BE$181,MATCH(H$7,EstoreProductCatalog!$A$1:$AR$1,0),0)</f>
        <v xml:space="preserve"> </v>
      </c>
      <c r="I44" s="1" t="str">
        <f>VLOOKUP(A44,EstoreProductCatalog!$A$1:$BE$181,MATCH(I$7,EstoreProductCatalog!$A$1:$AR$1,0),0)</f>
        <v>false</v>
      </c>
      <c r="J44" s="4" t="str">
        <f t="shared" si="2"/>
        <v>TRUE</v>
      </c>
      <c r="K44" s="1" t="str">
        <f>VLOOKUP(A44,EstoreProductCatalog!$A$1:$BE$181,MATCH(K$7,EstoreProductCatalog!$A$1:$AR$1,0),0)</f>
        <v>true</v>
      </c>
      <c r="L44" s="1" t="str">
        <f t="shared" si="3"/>
        <v>main</v>
      </c>
      <c r="M44" s="1">
        <f t="shared" si="4"/>
        <v>1</v>
      </c>
      <c r="N44" s="4" t="str">
        <f>IF(ISNA(M45),COUNTIFS($G$8:G44,G44,$L$8:L44,"main"),IF(M45=1,COUNTIFS($G$8:G44,G44,$L$8:L44,"main")," "))</f>
        <v xml:space="preserve"> </v>
      </c>
      <c r="O44" s="1" t="str">
        <f>VLOOKUP(A44,EstoreProductCatalog!$A$1:$BE$181,MATCH(O$7,EstoreProductCatalog!$A$1:$AR$1,0),0)</f>
        <v>WHITE</v>
      </c>
      <c r="P44" s="1" t="str">
        <f>VLOOKUP(A44,EstoreProductCatalog!$A$1:$BE$181,MATCH(P$7,EstoreProductCatalog!$A$1:$AR$1,0),0)</f>
        <v xml:space="preserve">  </v>
      </c>
      <c r="Q44" s="1" t="str">
        <f t="shared" si="5"/>
        <v xml:space="preserve">ET-SRR87MWHITE  </v>
      </c>
      <c r="R44" s="4">
        <f t="shared" si="6"/>
        <v>1</v>
      </c>
      <c r="S44" s="1" t="str">
        <f>VLOOKUP(A44,EstoreProductCatalog!$A$1:$BE$181,MATCH(S$7,EstoreProductCatalog!$A$1:$AR$1,0),0)</f>
        <v xml:space="preserve"> NORMAL</v>
      </c>
      <c r="T44" s="1" t="str">
        <f>VLOOKUP(A44,EstoreProductCatalog!$A$1:$BE$181,MATCH(T$7,EstoreProductCatalog!$A$1:$AR$1,0),0)</f>
        <v xml:space="preserve"> null</v>
      </c>
      <c r="U44" s="1" t="str">
        <f>VLOOKUP(A44,EstoreProductCatalog!$A$1:$BE$181,MATCH(U$7,EstoreProductCatalog!$A$1:$AR$1,0),0)</f>
        <v xml:space="preserve"> null</v>
      </c>
      <c r="V44" s="1" t="str">
        <f>VLOOKUP(A44,EstoreProductCatalog!$A$1:$BE$181,MATCH(V$7,EstoreProductCatalog!$A$1:$AR$1,0),0)</f>
        <v xml:space="preserve"> false</v>
      </c>
      <c r="W44" s="4" t="b">
        <f t="shared" si="7"/>
        <v>1</v>
      </c>
      <c r="X44" s="4" t="b">
        <f t="shared" si="8"/>
        <v>1</v>
      </c>
      <c r="Y44" s="4" t="b">
        <f t="shared" si="9"/>
        <v>1</v>
      </c>
      <c r="Z44" s="3" t="e">
        <f>VLOOKUP(A44,EstoreProductCatalog!$A$1:$BE$181,MATCH(Z$7,EstoreProductCatalog!$A$1:$AR$1,0),0)</f>
        <v>#N/A</v>
      </c>
      <c r="AA44" s="1" t="str">
        <f t="shared" si="10"/>
        <v xml:space="preserve"> </v>
      </c>
      <c r="AB44" s="4" t="e">
        <f t="shared" si="11"/>
        <v>#N/A</v>
      </c>
      <c r="AC44" s="4" t="b">
        <f>IF(ISNUMBER(MATCH(A44,'AEM register'!$C:$C,0)),TRUE,FALSE)</f>
        <v>0</v>
      </c>
    </row>
    <row r="45" spans="1:29" ht="14.25" customHeight="1">
      <c r="A45" s="1" t="str">
        <f>EstoreProductCatalog!A39</f>
        <v>ET-STR90SJEGEU</v>
      </c>
      <c r="B45" s="1" t="str">
        <f>VLOOKUP(A45,EstoreProductCatalog!$A$1:$BE$181,MATCH(B$7,EstoreProductCatalog!$A$1:$AR$1,0),0)</f>
        <v xml:space="preserve"> Galaxy Watch5 Two-tone Sport Band(S/M)</v>
      </c>
      <c r="C45" s="1" t="str">
        <f>VLOOKUP(A45,EstoreProductCatalog!$A$1:$BE$181,MATCH(C$7,EstoreProductCatalog!$A$1:$AR$1,0),0)</f>
        <v>CHECK</v>
      </c>
      <c r="D45" s="1" t="str">
        <f>VLOOKUP(A45,EstoreProductCatalog!$A$1:$BE$181,MATCH(D$7,EstoreProductCatalog!$A$1:$AR$1,0),0)</f>
        <v>PDP_NOT_AVAILABLE</v>
      </c>
      <c r="E45" s="4" t="str">
        <f t="shared" si="0"/>
        <v>TRUE</v>
      </c>
      <c r="F45" s="4" t="str">
        <f t="shared" si="1"/>
        <v>TRUE</v>
      </c>
      <c r="G45" s="1" t="str">
        <f>VLOOKUP(A45,EstoreProductCatalog!$A$1:$BE$181,MATCH(G$7,EstoreProductCatalog!$A$1:$AR$1,0),0)</f>
        <v>ET-SFR90S</v>
      </c>
      <c r="H45" s="1" t="str">
        <f>VLOOKUP(A45,EstoreProductCatalog!$A$1:$BE$181,MATCH(H$7,EstoreProductCatalog!$A$1:$AR$1,0),0)</f>
        <v xml:space="preserve"> </v>
      </c>
      <c r="I45" s="1" t="str">
        <f>VLOOKUP(A45,EstoreProductCatalog!$A$1:$BE$181,MATCH(I$7,EstoreProductCatalog!$A$1:$AR$1,0),0)</f>
        <v>false</v>
      </c>
      <c r="J45" s="4" t="str">
        <f t="shared" si="2"/>
        <v>TRUE</v>
      </c>
      <c r="K45" s="1" t="str">
        <f>VLOOKUP(A45,EstoreProductCatalog!$A$1:$BE$181,MATCH(K$7,EstoreProductCatalog!$A$1:$AR$1,0),0)</f>
        <v>true</v>
      </c>
      <c r="L45" s="1" t="str">
        <f t="shared" si="3"/>
        <v>main</v>
      </c>
      <c r="M45" s="1">
        <f t="shared" si="4"/>
        <v>6</v>
      </c>
      <c r="N45" s="4" t="str">
        <f>IF(ISNA(M46),COUNTIFS($G$8:G45,G45,$L$8:L45,"main"),IF(M46=1,COUNTIFS($G$8:G45,G45,$L$8:L45,"main")," "))</f>
        <v xml:space="preserve"> </v>
      </c>
      <c r="O45" s="1" t="str">
        <f>VLOOKUP(A45,EstoreProductCatalog!$A$1:$BE$181,MATCH(O$7,EstoreProductCatalog!$A$1:$AR$1,0),0)</f>
        <v>SAND</v>
      </c>
      <c r="P45" s="1" t="str">
        <f>VLOOKUP(A45,EstoreProductCatalog!$A$1:$BE$181,MATCH(P$7,EstoreProductCatalog!$A$1:$AR$1,0),0)</f>
        <v xml:space="preserve">  </v>
      </c>
      <c r="Q45" s="1" t="str">
        <f t="shared" si="5"/>
        <v xml:space="preserve">ET-SFR90SSAND  </v>
      </c>
      <c r="R45" s="4">
        <f t="shared" si="6"/>
        <v>1</v>
      </c>
      <c r="S45" s="1" t="str">
        <f>VLOOKUP(A45,EstoreProductCatalog!$A$1:$BE$181,MATCH(S$7,EstoreProductCatalog!$A$1:$AR$1,0),0)</f>
        <v xml:space="preserve"> NORMAL</v>
      </c>
      <c r="T45" s="1" t="str">
        <f>VLOOKUP(A45,EstoreProductCatalog!$A$1:$BE$181,MATCH(T$7,EstoreProductCatalog!$A$1:$AR$1,0),0)</f>
        <v xml:space="preserve"> null</v>
      </c>
      <c r="U45" s="1" t="str">
        <f>VLOOKUP(A45,EstoreProductCatalog!$A$1:$BE$181,MATCH(U$7,EstoreProductCatalog!$A$1:$AR$1,0),0)</f>
        <v xml:space="preserve"> null</v>
      </c>
      <c r="V45" s="1" t="str">
        <f>VLOOKUP(A45,EstoreProductCatalog!$A$1:$BE$181,MATCH(V$7,EstoreProductCatalog!$A$1:$AR$1,0),0)</f>
        <v xml:space="preserve"> false</v>
      </c>
      <c r="W45" s="4" t="b">
        <f t="shared" si="7"/>
        <v>1</v>
      </c>
      <c r="X45" s="4" t="b">
        <f t="shared" si="8"/>
        <v>1</v>
      </c>
      <c r="Y45" s="4" t="b">
        <f t="shared" si="9"/>
        <v>1</v>
      </c>
      <c r="Z45" s="3" t="e">
        <f>VLOOKUP(A45,EstoreProductCatalog!$A$1:$BE$181,MATCH(Z$7,EstoreProductCatalog!$A$1:$AR$1,0),0)</f>
        <v>#N/A</v>
      </c>
      <c r="AA45" s="1" t="str">
        <f t="shared" si="10"/>
        <v xml:space="preserve"> </v>
      </c>
      <c r="AB45" s="4" t="e">
        <f t="shared" si="11"/>
        <v>#N/A</v>
      </c>
      <c r="AC45" s="4" t="b">
        <f>IF(ISNUMBER(MATCH(A45,'AEM register'!$C:$C,0)),TRUE,FALSE)</f>
        <v>0</v>
      </c>
    </row>
    <row r="46" spans="1:29" ht="14.25" customHeight="1">
      <c r="A46" s="1" t="str">
        <f>EstoreProductCatalog!A40</f>
        <v>ET-STR90SNEGEU</v>
      </c>
      <c r="B46" s="1" t="str">
        <f>VLOOKUP(A46,EstoreProductCatalog!$A$1:$BE$181,MATCH(B$7,EstoreProductCatalog!$A$1:$AR$1,0),0)</f>
        <v xml:space="preserve"> Galaxy Watch5 Two-tone Sport Band(S/M)</v>
      </c>
      <c r="C46" s="1" t="str">
        <f>VLOOKUP(A46,EstoreProductCatalog!$A$1:$BE$181,MATCH(C$7,EstoreProductCatalog!$A$1:$AR$1,0),0)</f>
        <v>CHECK</v>
      </c>
      <c r="D46" s="1" t="str">
        <f>VLOOKUP(A46,EstoreProductCatalog!$A$1:$BE$181,MATCH(D$7,EstoreProductCatalog!$A$1:$AR$1,0),0)</f>
        <v>PDP_NOT_AVAILABLE</v>
      </c>
      <c r="E46" s="4" t="str">
        <f t="shared" si="0"/>
        <v>TRUE</v>
      </c>
      <c r="F46" s="4" t="str">
        <f t="shared" si="1"/>
        <v>TRUE</v>
      </c>
      <c r="G46" s="1" t="str">
        <f>VLOOKUP(A46,EstoreProductCatalog!$A$1:$BE$181,MATCH(G$7,EstoreProductCatalog!$A$1:$AR$1,0),0)</f>
        <v>ET-SFR90S</v>
      </c>
      <c r="H46" s="1" t="str">
        <f>VLOOKUP(A46,EstoreProductCatalog!$A$1:$BE$181,MATCH(H$7,EstoreProductCatalog!$A$1:$AR$1,0),0)</f>
        <v xml:space="preserve"> </v>
      </c>
      <c r="I46" s="1" t="str">
        <f>VLOOKUP(A46,EstoreProductCatalog!$A$1:$BE$181,MATCH(I$7,EstoreProductCatalog!$A$1:$AR$1,0),0)</f>
        <v>false</v>
      </c>
      <c r="J46" s="4" t="str">
        <f t="shared" si="2"/>
        <v>TRUE</v>
      </c>
      <c r="K46" s="1" t="str">
        <f>VLOOKUP(A46,EstoreProductCatalog!$A$1:$BE$181,MATCH(K$7,EstoreProductCatalog!$A$1:$AR$1,0),0)</f>
        <v>false</v>
      </c>
      <c r="L46" s="1" t="str">
        <f t="shared" si="3"/>
        <v>variant</v>
      </c>
      <c r="M46" s="1">
        <f t="shared" si="4"/>
        <v>7</v>
      </c>
      <c r="N46" s="4" t="str">
        <f>IF(ISNA(M47),COUNTIFS($G$8:G46,G46,$L$8:L46,"main"),IF(M47=1,COUNTIFS($G$8:G46,G46,$L$8:L46,"main")," "))</f>
        <v xml:space="preserve"> </v>
      </c>
      <c r="O46" s="1" t="str">
        <f>VLOOKUP(A46,EstoreProductCatalog!$A$1:$BE$181,MATCH(O$7,EstoreProductCatalog!$A$1:$AR$1,0),0)</f>
        <v>NAVY</v>
      </c>
      <c r="P46" s="1" t="str">
        <f>VLOOKUP(A46,EstoreProductCatalog!$A$1:$BE$181,MATCH(P$7,EstoreProductCatalog!$A$1:$AR$1,0),0)</f>
        <v xml:space="preserve">  </v>
      </c>
      <c r="Q46" s="1" t="str">
        <f t="shared" si="5"/>
        <v xml:space="preserve">ET-SFR90SNAVY  </v>
      </c>
      <c r="R46" s="4">
        <f t="shared" si="6"/>
        <v>1</v>
      </c>
      <c r="S46" s="1" t="str">
        <f>VLOOKUP(A46,EstoreProductCatalog!$A$1:$BE$181,MATCH(S$7,EstoreProductCatalog!$A$1:$AR$1,0),0)</f>
        <v xml:space="preserve"> NORMAL</v>
      </c>
      <c r="T46" s="1" t="str">
        <f>VLOOKUP(A46,EstoreProductCatalog!$A$1:$BE$181,MATCH(T$7,EstoreProductCatalog!$A$1:$AR$1,0),0)</f>
        <v xml:space="preserve"> null</v>
      </c>
      <c r="U46" s="1" t="str">
        <f>VLOOKUP(A46,EstoreProductCatalog!$A$1:$BE$181,MATCH(U$7,EstoreProductCatalog!$A$1:$AR$1,0),0)</f>
        <v xml:space="preserve"> null</v>
      </c>
      <c r="V46" s="1" t="str">
        <f>VLOOKUP(A46,EstoreProductCatalog!$A$1:$BE$181,MATCH(V$7,EstoreProductCatalog!$A$1:$AR$1,0),0)</f>
        <v xml:space="preserve"> false</v>
      </c>
      <c r="W46" s="4" t="b">
        <f t="shared" si="7"/>
        <v>1</v>
      </c>
      <c r="X46" s="4" t="b">
        <f t="shared" si="8"/>
        <v>1</v>
      </c>
      <c r="Y46" s="4" t="b">
        <f t="shared" si="9"/>
        <v>1</v>
      </c>
      <c r="Z46" s="3" t="e">
        <f>VLOOKUP(A46,EstoreProductCatalog!$A$1:$BE$181,MATCH(Z$7,EstoreProductCatalog!$A$1:$AR$1,0),0)</f>
        <v>#N/A</v>
      </c>
      <c r="AA46" s="1" t="str">
        <f t="shared" si="10"/>
        <v xml:space="preserve"> </v>
      </c>
      <c r="AB46" s="4" t="e">
        <f t="shared" si="11"/>
        <v>#N/A</v>
      </c>
      <c r="AC46" s="4" t="b">
        <f>IF(ISNUMBER(MATCH(A46,'AEM register'!$C:$C,0)),TRUE,FALSE)</f>
        <v>0</v>
      </c>
    </row>
    <row r="47" spans="1:29" ht="14.25" customHeight="1">
      <c r="A47" s="1" t="str">
        <f>EstoreProductCatalog!A41</f>
        <v>ET-STR90SREGEU</v>
      </c>
      <c r="B47" s="1" t="str">
        <f>VLOOKUP(A47,EstoreProductCatalog!$A$1:$BE$181,MATCH(B$7,EstoreProductCatalog!$A$1:$AR$1,0),0)</f>
        <v xml:space="preserve"> Galaxy Watch5 Two-tone Sport Band(S/M)</v>
      </c>
      <c r="C47" s="1" t="str">
        <f>VLOOKUP(A47,EstoreProductCatalog!$A$1:$BE$181,MATCH(C$7,EstoreProductCatalog!$A$1:$AR$1,0),0)</f>
        <v>CHECK</v>
      </c>
      <c r="D47" s="1" t="str">
        <f>VLOOKUP(A47,EstoreProductCatalog!$A$1:$BE$181,MATCH(D$7,EstoreProductCatalog!$A$1:$AR$1,0),0)</f>
        <v>PDP_NOT_AVAILABLE</v>
      </c>
      <c r="E47" s="4" t="str">
        <f t="shared" si="0"/>
        <v>TRUE</v>
      </c>
      <c r="F47" s="4" t="str">
        <f t="shared" si="1"/>
        <v>TRUE</v>
      </c>
      <c r="G47" s="1" t="str">
        <f>VLOOKUP(A47,EstoreProductCatalog!$A$1:$BE$181,MATCH(G$7,EstoreProductCatalog!$A$1:$AR$1,0),0)</f>
        <v>ET-SFR90S</v>
      </c>
      <c r="H47" s="1" t="str">
        <f>VLOOKUP(A47,EstoreProductCatalog!$A$1:$BE$181,MATCH(H$7,EstoreProductCatalog!$A$1:$AR$1,0),0)</f>
        <v xml:space="preserve"> </v>
      </c>
      <c r="I47" s="1" t="str">
        <f>VLOOKUP(A47,EstoreProductCatalog!$A$1:$BE$181,MATCH(I$7,EstoreProductCatalog!$A$1:$AR$1,0),0)</f>
        <v>false</v>
      </c>
      <c r="J47" s="4" t="str">
        <f t="shared" si="2"/>
        <v>TRUE</v>
      </c>
      <c r="K47" s="1" t="str">
        <f>VLOOKUP(A47,EstoreProductCatalog!$A$1:$BE$181,MATCH(K$7,EstoreProductCatalog!$A$1:$AR$1,0),0)</f>
        <v>false</v>
      </c>
      <c r="L47" s="1" t="str">
        <f t="shared" si="3"/>
        <v>variant</v>
      </c>
      <c r="M47" s="1">
        <f t="shared" si="4"/>
        <v>8</v>
      </c>
      <c r="N47" s="4" t="str">
        <f>IF(ISNA(M48),COUNTIFS($G$8:G47,G47,$L$8:L47,"main"),IF(M48=1,COUNTIFS($G$8:G47,G47,$L$8:L47,"main")," "))</f>
        <v xml:space="preserve"> </v>
      </c>
      <c r="O47" s="1" t="str">
        <f>VLOOKUP(A47,EstoreProductCatalog!$A$1:$BE$181,MATCH(O$7,EstoreProductCatalog!$A$1:$AR$1,0),0)</f>
        <v>RED</v>
      </c>
      <c r="P47" s="1" t="str">
        <f>VLOOKUP(A47,EstoreProductCatalog!$A$1:$BE$181,MATCH(P$7,EstoreProductCatalog!$A$1:$AR$1,0),0)</f>
        <v xml:space="preserve">  </v>
      </c>
      <c r="Q47" s="1" t="str">
        <f t="shared" si="5"/>
        <v xml:space="preserve">ET-SFR90SRED  </v>
      </c>
      <c r="R47" s="4">
        <f t="shared" si="6"/>
        <v>1</v>
      </c>
      <c r="S47" s="1" t="str">
        <f>VLOOKUP(A47,EstoreProductCatalog!$A$1:$BE$181,MATCH(S$7,EstoreProductCatalog!$A$1:$AR$1,0),0)</f>
        <v xml:space="preserve"> NORMAL</v>
      </c>
      <c r="T47" s="1" t="str">
        <f>VLOOKUP(A47,EstoreProductCatalog!$A$1:$BE$181,MATCH(T$7,EstoreProductCatalog!$A$1:$AR$1,0),0)</f>
        <v xml:space="preserve"> null</v>
      </c>
      <c r="U47" s="1" t="str">
        <f>VLOOKUP(A47,EstoreProductCatalog!$A$1:$BE$181,MATCH(U$7,EstoreProductCatalog!$A$1:$AR$1,0),0)</f>
        <v xml:space="preserve"> null</v>
      </c>
      <c r="V47" s="1" t="str">
        <f>VLOOKUP(A47,EstoreProductCatalog!$A$1:$BE$181,MATCH(V$7,EstoreProductCatalog!$A$1:$AR$1,0),0)</f>
        <v xml:space="preserve"> false</v>
      </c>
      <c r="W47" s="4" t="b">
        <f t="shared" si="7"/>
        <v>1</v>
      </c>
      <c r="X47" s="4" t="b">
        <f t="shared" si="8"/>
        <v>1</v>
      </c>
      <c r="Y47" s="4" t="b">
        <f t="shared" si="9"/>
        <v>1</v>
      </c>
      <c r="Z47" s="3" t="e">
        <f>VLOOKUP(A47,EstoreProductCatalog!$A$1:$BE$181,MATCH(Z$7,EstoreProductCatalog!$A$1:$AR$1,0),0)</f>
        <v>#N/A</v>
      </c>
      <c r="AA47" s="1" t="str">
        <f t="shared" si="10"/>
        <v xml:space="preserve"> </v>
      </c>
      <c r="AB47" s="4" t="e">
        <f t="shared" si="11"/>
        <v>#N/A</v>
      </c>
      <c r="AC47" s="4" t="b">
        <f>IF(ISNUMBER(MATCH(A47,'AEM register'!$C:$C,0)),TRUE,FALSE)</f>
        <v>0</v>
      </c>
    </row>
    <row r="48" spans="1:29" ht="14.25" customHeight="1">
      <c r="A48" s="1" t="str">
        <f>EstoreProductCatalog!A42</f>
        <v>ET-STR91LJEGEU</v>
      </c>
      <c r="B48" s="1" t="str">
        <f>VLOOKUP(A48,EstoreProductCatalog!$A$1:$BE$181,MATCH(B$7,EstoreProductCatalog!$A$1:$AR$1,0),0)</f>
        <v xml:space="preserve"> Galaxy Watch5 Two-tone Sport Band(M/L)</v>
      </c>
      <c r="C48" s="1" t="str">
        <f>VLOOKUP(A48,EstoreProductCatalog!$A$1:$BE$181,MATCH(C$7,EstoreProductCatalog!$A$1:$AR$1,0),0)</f>
        <v>CHECK</v>
      </c>
      <c r="D48" s="1" t="str">
        <f>VLOOKUP(A48,EstoreProductCatalog!$A$1:$BE$181,MATCH(D$7,EstoreProductCatalog!$A$1:$AR$1,0),0)</f>
        <v>PDP_NOT_AVAILABLE</v>
      </c>
      <c r="E48" s="4" t="str">
        <f t="shared" si="0"/>
        <v>TRUE</v>
      </c>
      <c r="F48" s="4" t="str">
        <f t="shared" si="1"/>
        <v>TRUE</v>
      </c>
      <c r="G48" s="1" t="str">
        <f>VLOOKUP(A48,EstoreProductCatalog!$A$1:$BE$181,MATCH(G$7,EstoreProductCatalog!$A$1:$AR$1,0),0)</f>
        <v>ET-SFR91L</v>
      </c>
      <c r="H48" s="1" t="str">
        <f>VLOOKUP(A48,EstoreProductCatalog!$A$1:$BE$181,MATCH(H$7,EstoreProductCatalog!$A$1:$AR$1,0),0)</f>
        <v xml:space="preserve"> </v>
      </c>
      <c r="I48" s="1" t="str">
        <f>VLOOKUP(A48,EstoreProductCatalog!$A$1:$BE$181,MATCH(I$7,EstoreProductCatalog!$A$1:$AR$1,0),0)</f>
        <v>false</v>
      </c>
      <c r="J48" s="4" t="str">
        <f t="shared" si="2"/>
        <v>TRUE</v>
      </c>
      <c r="K48" s="1" t="str">
        <f>VLOOKUP(A48,EstoreProductCatalog!$A$1:$BE$181,MATCH(K$7,EstoreProductCatalog!$A$1:$AR$1,0),0)</f>
        <v>true</v>
      </c>
      <c r="L48" s="1" t="str">
        <f t="shared" si="3"/>
        <v>main</v>
      </c>
      <c r="M48" s="1">
        <f t="shared" si="4"/>
        <v>6</v>
      </c>
      <c r="N48" s="4" t="str">
        <f>IF(ISNA(M49),COUNTIFS($G$8:G48,G48,$L$8:L48,"main"),IF(M49=1,COUNTIFS($G$8:G48,G48,$L$8:L48,"main")," "))</f>
        <v xml:space="preserve"> </v>
      </c>
      <c r="O48" s="1" t="str">
        <f>VLOOKUP(A48,EstoreProductCatalog!$A$1:$BE$181,MATCH(O$7,EstoreProductCatalog!$A$1:$AR$1,0),0)</f>
        <v>SAND</v>
      </c>
      <c r="P48" s="1" t="str">
        <f>VLOOKUP(A48,EstoreProductCatalog!$A$1:$BE$181,MATCH(P$7,EstoreProductCatalog!$A$1:$AR$1,0),0)</f>
        <v xml:space="preserve">  </v>
      </c>
      <c r="Q48" s="1" t="str">
        <f t="shared" si="5"/>
        <v xml:space="preserve">ET-SFR91LSAND  </v>
      </c>
      <c r="R48" s="4">
        <f t="shared" si="6"/>
        <v>1</v>
      </c>
      <c r="S48" s="1" t="str">
        <f>VLOOKUP(A48,EstoreProductCatalog!$A$1:$BE$181,MATCH(S$7,EstoreProductCatalog!$A$1:$AR$1,0),0)</f>
        <v xml:space="preserve"> NORMAL</v>
      </c>
      <c r="T48" s="1" t="str">
        <f>VLOOKUP(A48,EstoreProductCatalog!$A$1:$BE$181,MATCH(T$7,EstoreProductCatalog!$A$1:$AR$1,0),0)</f>
        <v xml:space="preserve"> null</v>
      </c>
      <c r="U48" s="1" t="str">
        <f>VLOOKUP(A48,EstoreProductCatalog!$A$1:$BE$181,MATCH(U$7,EstoreProductCatalog!$A$1:$AR$1,0),0)</f>
        <v xml:space="preserve"> null</v>
      </c>
      <c r="V48" s="1" t="str">
        <f>VLOOKUP(A48,EstoreProductCatalog!$A$1:$BE$181,MATCH(V$7,EstoreProductCatalog!$A$1:$AR$1,0),0)</f>
        <v xml:space="preserve"> false</v>
      </c>
      <c r="W48" s="4" t="b">
        <f t="shared" si="7"/>
        <v>1</v>
      </c>
      <c r="X48" s="4" t="b">
        <f t="shared" si="8"/>
        <v>1</v>
      </c>
      <c r="Y48" s="4" t="b">
        <f t="shared" si="9"/>
        <v>1</v>
      </c>
      <c r="Z48" s="3" t="e">
        <f>VLOOKUP(A48,EstoreProductCatalog!$A$1:$BE$181,MATCH(Z$7,EstoreProductCatalog!$A$1:$AR$1,0),0)</f>
        <v>#N/A</v>
      </c>
      <c r="AA48" s="1" t="str">
        <f t="shared" si="10"/>
        <v xml:space="preserve"> </v>
      </c>
      <c r="AB48" s="4" t="e">
        <f t="shared" si="11"/>
        <v>#N/A</v>
      </c>
      <c r="AC48" s="4" t="b">
        <f>IF(ISNUMBER(MATCH(A48,'AEM register'!$C:$C,0)),TRUE,FALSE)</f>
        <v>0</v>
      </c>
    </row>
    <row r="49" spans="1:29" ht="14.25" customHeight="1">
      <c r="A49" s="1" t="str">
        <f>EstoreProductCatalog!A43</f>
        <v>ET-STR91LNEGEU</v>
      </c>
      <c r="B49" s="1" t="str">
        <f>VLOOKUP(A49,EstoreProductCatalog!$A$1:$BE$181,MATCH(B$7,EstoreProductCatalog!$A$1:$AR$1,0),0)</f>
        <v xml:space="preserve"> Galaxy Watch5 Two-tone Sport Band(M/L)</v>
      </c>
      <c r="C49" s="1" t="str">
        <f>VLOOKUP(A49,EstoreProductCatalog!$A$1:$BE$181,MATCH(C$7,EstoreProductCatalog!$A$1:$AR$1,0),0)</f>
        <v>CHECK</v>
      </c>
      <c r="D49" s="1" t="str">
        <f>VLOOKUP(A49,EstoreProductCatalog!$A$1:$BE$181,MATCH(D$7,EstoreProductCatalog!$A$1:$AR$1,0),0)</f>
        <v>PDP_NOT_AVAILABLE</v>
      </c>
      <c r="E49" s="4" t="str">
        <f t="shared" si="0"/>
        <v>TRUE</v>
      </c>
      <c r="F49" s="4" t="str">
        <f t="shared" si="1"/>
        <v>TRUE</v>
      </c>
      <c r="G49" s="1" t="str">
        <f>VLOOKUP(A49,EstoreProductCatalog!$A$1:$BE$181,MATCH(G$7,EstoreProductCatalog!$A$1:$AR$1,0),0)</f>
        <v>ET-SFR91L</v>
      </c>
      <c r="H49" s="1" t="str">
        <f>VLOOKUP(A49,EstoreProductCatalog!$A$1:$BE$181,MATCH(H$7,EstoreProductCatalog!$A$1:$AR$1,0),0)</f>
        <v xml:space="preserve"> </v>
      </c>
      <c r="I49" s="1" t="str">
        <f>VLOOKUP(A49,EstoreProductCatalog!$A$1:$BE$181,MATCH(I$7,EstoreProductCatalog!$A$1:$AR$1,0),0)</f>
        <v>false</v>
      </c>
      <c r="J49" s="4" t="str">
        <f t="shared" si="2"/>
        <v>TRUE</v>
      </c>
      <c r="K49" s="1" t="str">
        <f>VLOOKUP(A49,EstoreProductCatalog!$A$1:$BE$181,MATCH(K$7,EstoreProductCatalog!$A$1:$AR$1,0),0)</f>
        <v>false</v>
      </c>
      <c r="L49" s="1" t="str">
        <f t="shared" si="3"/>
        <v>variant</v>
      </c>
      <c r="M49" s="1">
        <f t="shared" si="4"/>
        <v>7</v>
      </c>
      <c r="N49" s="4" t="str">
        <f>IF(ISNA(M50),COUNTIFS($G$8:G49,G49,$L$8:L49,"main"),IF(M50=1,COUNTIFS($G$8:G49,G49,$L$8:L49,"main")," "))</f>
        <v xml:space="preserve"> </v>
      </c>
      <c r="O49" s="1" t="str">
        <f>VLOOKUP(A49,EstoreProductCatalog!$A$1:$BE$181,MATCH(O$7,EstoreProductCatalog!$A$1:$AR$1,0),0)</f>
        <v>NAVY</v>
      </c>
      <c r="P49" s="1" t="str">
        <f>VLOOKUP(A49,EstoreProductCatalog!$A$1:$BE$181,MATCH(P$7,EstoreProductCatalog!$A$1:$AR$1,0),0)</f>
        <v xml:space="preserve">  </v>
      </c>
      <c r="Q49" s="1" t="str">
        <f t="shared" si="5"/>
        <v xml:space="preserve">ET-SFR91LNAVY  </v>
      </c>
      <c r="R49" s="4">
        <f t="shared" si="6"/>
        <v>1</v>
      </c>
      <c r="S49" s="1" t="str">
        <f>VLOOKUP(A49,EstoreProductCatalog!$A$1:$BE$181,MATCH(S$7,EstoreProductCatalog!$A$1:$AR$1,0),0)</f>
        <v xml:space="preserve"> NORMAL</v>
      </c>
      <c r="T49" s="1" t="str">
        <f>VLOOKUP(A49,EstoreProductCatalog!$A$1:$BE$181,MATCH(T$7,EstoreProductCatalog!$A$1:$AR$1,0),0)</f>
        <v xml:space="preserve"> null</v>
      </c>
      <c r="U49" s="1" t="str">
        <f>VLOOKUP(A49,EstoreProductCatalog!$A$1:$BE$181,MATCH(U$7,EstoreProductCatalog!$A$1:$AR$1,0),0)</f>
        <v xml:space="preserve"> null</v>
      </c>
      <c r="V49" s="1" t="str">
        <f>VLOOKUP(A49,EstoreProductCatalog!$A$1:$BE$181,MATCH(V$7,EstoreProductCatalog!$A$1:$AR$1,0),0)</f>
        <v xml:space="preserve"> false</v>
      </c>
      <c r="W49" s="4" t="b">
        <f t="shared" si="7"/>
        <v>1</v>
      </c>
      <c r="X49" s="4" t="b">
        <f t="shared" si="8"/>
        <v>1</v>
      </c>
      <c r="Y49" s="4" t="b">
        <f t="shared" si="9"/>
        <v>1</v>
      </c>
      <c r="Z49" s="3" t="e">
        <f>VLOOKUP(A49,EstoreProductCatalog!$A$1:$BE$181,MATCH(Z$7,EstoreProductCatalog!$A$1:$AR$1,0),0)</f>
        <v>#N/A</v>
      </c>
      <c r="AA49" s="1" t="str">
        <f t="shared" si="10"/>
        <v xml:space="preserve"> </v>
      </c>
      <c r="AB49" s="4" t="e">
        <f t="shared" si="11"/>
        <v>#N/A</v>
      </c>
      <c r="AC49" s="4" t="b">
        <f>IF(ISNUMBER(MATCH(A49,'AEM register'!$C:$C,0)),TRUE,FALSE)</f>
        <v>0</v>
      </c>
    </row>
    <row r="50" spans="1:29" ht="14.25" customHeight="1">
      <c r="A50" s="1" t="str">
        <f>EstoreProductCatalog!A44</f>
        <v>ET-STR91LREGEU</v>
      </c>
      <c r="B50" s="1" t="str">
        <f>VLOOKUP(A50,EstoreProductCatalog!$A$1:$BE$181,MATCH(B$7,EstoreProductCatalog!$A$1:$AR$1,0),0)</f>
        <v xml:space="preserve"> Galaxy Watch5 Two-tone Sport Band(M/L)</v>
      </c>
      <c r="C50" s="1" t="str">
        <f>VLOOKUP(A50,EstoreProductCatalog!$A$1:$BE$181,MATCH(C$7,EstoreProductCatalog!$A$1:$AR$1,0),0)</f>
        <v>CHECK</v>
      </c>
      <c r="D50" s="1" t="str">
        <f>VLOOKUP(A50,EstoreProductCatalog!$A$1:$BE$181,MATCH(D$7,EstoreProductCatalog!$A$1:$AR$1,0),0)</f>
        <v>PDP_NOT_AVAILABLE</v>
      </c>
      <c r="E50" s="4" t="str">
        <f t="shared" si="0"/>
        <v>TRUE</v>
      </c>
      <c r="F50" s="4" t="str">
        <f t="shared" si="1"/>
        <v>TRUE</v>
      </c>
      <c r="G50" s="1" t="str">
        <f>VLOOKUP(A50,EstoreProductCatalog!$A$1:$BE$181,MATCH(G$7,EstoreProductCatalog!$A$1:$AR$1,0),0)</f>
        <v>ET-SFR91L</v>
      </c>
      <c r="H50" s="1" t="str">
        <f>VLOOKUP(A50,EstoreProductCatalog!$A$1:$BE$181,MATCH(H$7,EstoreProductCatalog!$A$1:$AR$1,0),0)</f>
        <v xml:space="preserve"> </v>
      </c>
      <c r="I50" s="1" t="str">
        <f>VLOOKUP(A50,EstoreProductCatalog!$A$1:$BE$181,MATCH(I$7,EstoreProductCatalog!$A$1:$AR$1,0),0)</f>
        <v>false</v>
      </c>
      <c r="J50" s="4" t="str">
        <f t="shared" si="2"/>
        <v>TRUE</v>
      </c>
      <c r="K50" s="1" t="str">
        <f>VLOOKUP(A50,EstoreProductCatalog!$A$1:$BE$181,MATCH(K$7,EstoreProductCatalog!$A$1:$AR$1,0),0)</f>
        <v>false</v>
      </c>
      <c r="L50" s="1" t="str">
        <f t="shared" si="3"/>
        <v>variant</v>
      </c>
      <c r="M50" s="1">
        <f t="shared" si="4"/>
        <v>8</v>
      </c>
      <c r="N50" s="4">
        <f>IF(ISNA(M51),COUNTIFS($G$8:G50,G50,$L$8:L50,"main"),IF(M51=1,COUNTIFS($G$8:G50,G50,$L$8:L50,"main")," "))</f>
        <v>2</v>
      </c>
      <c r="O50" s="1" t="str">
        <f>VLOOKUP(A50,EstoreProductCatalog!$A$1:$BE$181,MATCH(O$7,EstoreProductCatalog!$A$1:$AR$1,0),0)</f>
        <v>RED</v>
      </c>
      <c r="P50" s="1" t="str">
        <f>VLOOKUP(A50,EstoreProductCatalog!$A$1:$BE$181,MATCH(P$7,EstoreProductCatalog!$A$1:$AR$1,0),0)</f>
        <v xml:space="preserve">  </v>
      </c>
      <c r="Q50" s="1" t="str">
        <f t="shared" si="5"/>
        <v xml:space="preserve">ET-SFR91LRED  </v>
      </c>
      <c r="R50" s="4">
        <f t="shared" si="6"/>
        <v>1</v>
      </c>
      <c r="S50" s="1" t="str">
        <f>VLOOKUP(A50,EstoreProductCatalog!$A$1:$BE$181,MATCH(S$7,EstoreProductCatalog!$A$1:$AR$1,0),0)</f>
        <v xml:space="preserve"> NORMAL</v>
      </c>
      <c r="T50" s="1" t="str">
        <f>VLOOKUP(A50,EstoreProductCatalog!$A$1:$BE$181,MATCH(T$7,EstoreProductCatalog!$A$1:$AR$1,0),0)</f>
        <v xml:space="preserve"> null</v>
      </c>
      <c r="U50" s="1" t="str">
        <f>VLOOKUP(A50,EstoreProductCatalog!$A$1:$BE$181,MATCH(U$7,EstoreProductCatalog!$A$1:$AR$1,0),0)</f>
        <v xml:space="preserve"> null</v>
      </c>
      <c r="V50" s="1" t="str">
        <f>VLOOKUP(A50,EstoreProductCatalog!$A$1:$BE$181,MATCH(V$7,EstoreProductCatalog!$A$1:$AR$1,0),0)</f>
        <v xml:space="preserve"> false</v>
      </c>
      <c r="W50" s="4" t="b">
        <f t="shared" si="7"/>
        <v>1</v>
      </c>
      <c r="X50" s="4" t="b">
        <f t="shared" si="8"/>
        <v>1</v>
      </c>
      <c r="Y50" s="4" t="b">
        <f t="shared" si="9"/>
        <v>1</v>
      </c>
      <c r="Z50" s="3" t="e">
        <f>VLOOKUP(A50,EstoreProductCatalog!$A$1:$BE$181,MATCH(Z$7,EstoreProductCatalog!$A$1:$AR$1,0),0)</f>
        <v>#N/A</v>
      </c>
      <c r="AA50" s="1" t="str">
        <f t="shared" si="10"/>
        <v xml:space="preserve"> </v>
      </c>
      <c r="AB50" s="4" t="e">
        <f t="shared" si="11"/>
        <v>#N/A</v>
      </c>
      <c r="AC50" s="4" t="b">
        <f>IF(ISNUMBER(MATCH(A50,'AEM register'!$C:$C,0)),TRUE,FALSE)</f>
        <v>0</v>
      </c>
    </row>
    <row r="51" spans="1:29" ht="14.25" customHeight="1">
      <c r="A51" s="1" t="str">
        <f>EstoreProductCatalog!A45</f>
        <v>ET-SXR90SBEGEU</v>
      </c>
      <c r="B51" s="1" t="str">
        <f>VLOOKUP(A51,EstoreProductCatalog!$A$1:$BE$181,MATCH(B$7,EstoreProductCatalog!$A$1:$AR$1,0),0)</f>
        <v xml:space="preserve"> Galaxy Watch5 Rugged Sport Band(S/M)</v>
      </c>
      <c r="C51" s="1" t="str">
        <f>VLOOKUP(A51,EstoreProductCatalog!$A$1:$BE$181,MATCH(C$7,EstoreProductCatalog!$A$1:$AR$1,0),0)</f>
        <v>CHECK</v>
      </c>
      <c r="D51" s="1" t="str">
        <f>VLOOKUP(A51,EstoreProductCatalog!$A$1:$BE$181,MATCH(D$7,EstoreProductCatalog!$A$1:$AR$1,0),0)</f>
        <v>PDP_NOT_AVAILABLE</v>
      </c>
      <c r="E51" s="4" t="str">
        <f t="shared" si="0"/>
        <v>TRUE</v>
      </c>
      <c r="F51" s="4" t="str">
        <f t="shared" si="1"/>
        <v>TRUE</v>
      </c>
      <c r="G51" s="1" t="str">
        <f>VLOOKUP(A51,EstoreProductCatalog!$A$1:$BE$181,MATCH(G$7,EstoreProductCatalog!$A$1:$AR$1,0),0)</f>
        <v>ET-SXR90S</v>
      </c>
      <c r="H51" s="1" t="str">
        <f>VLOOKUP(A51,EstoreProductCatalog!$A$1:$BE$181,MATCH(H$7,EstoreProductCatalog!$A$1:$AR$1,0),0)</f>
        <v xml:space="preserve"> </v>
      </c>
      <c r="I51" s="1" t="str">
        <f>VLOOKUP(A51,EstoreProductCatalog!$A$1:$BE$181,MATCH(I$7,EstoreProductCatalog!$A$1:$AR$1,0),0)</f>
        <v>false</v>
      </c>
      <c r="J51" s="4" t="str">
        <f t="shared" si="2"/>
        <v>TRUE</v>
      </c>
      <c r="K51" s="1" t="str">
        <f>VLOOKUP(A51,EstoreProductCatalog!$A$1:$BE$181,MATCH(K$7,EstoreProductCatalog!$A$1:$AR$1,0),0)</f>
        <v>true</v>
      </c>
      <c r="L51" s="1" t="str">
        <f t="shared" si="3"/>
        <v>main</v>
      </c>
      <c r="M51" s="1">
        <f t="shared" si="4"/>
        <v>1</v>
      </c>
      <c r="N51" s="4" t="str">
        <f>IF(ISNA(M52),COUNTIFS($G$8:G51,G51,$L$8:L51,"main"),IF(M52=1,COUNTIFS($G$8:G51,G51,$L$8:L51,"main")," "))</f>
        <v xml:space="preserve"> </v>
      </c>
      <c r="O51" s="1" t="str">
        <f>VLOOKUP(A51,EstoreProductCatalog!$A$1:$BE$181,MATCH(O$7,EstoreProductCatalog!$A$1:$AR$1,0),0)</f>
        <v>BLACK</v>
      </c>
      <c r="P51" s="1" t="str">
        <f>VLOOKUP(A51,EstoreProductCatalog!$A$1:$BE$181,MATCH(P$7,EstoreProductCatalog!$A$1:$AR$1,0),0)</f>
        <v xml:space="preserve">  </v>
      </c>
      <c r="Q51" s="1" t="str">
        <f t="shared" si="5"/>
        <v xml:space="preserve">ET-SXR90SBLACK  </v>
      </c>
      <c r="R51" s="4">
        <f t="shared" si="6"/>
        <v>1</v>
      </c>
      <c r="S51" s="1" t="str">
        <f>VLOOKUP(A51,EstoreProductCatalog!$A$1:$BE$181,MATCH(S$7,EstoreProductCatalog!$A$1:$AR$1,0),0)</f>
        <v xml:space="preserve"> NORMAL</v>
      </c>
      <c r="T51" s="1" t="str">
        <f>VLOOKUP(A51,EstoreProductCatalog!$A$1:$BE$181,MATCH(T$7,EstoreProductCatalog!$A$1:$AR$1,0),0)</f>
        <v xml:space="preserve"> null</v>
      </c>
      <c r="U51" s="1" t="str">
        <f>VLOOKUP(A51,EstoreProductCatalog!$A$1:$BE$181,MATCH(U$7,EstoreProductCatalog!$A$1:$AR$1,0),0)</f>
        <v xml:space="preserve"> null</v>
      </c>
      <c r="V51" s="1" t="str">
        <f>VLOOKUP(A51,EstoreProductCatalog!$A$1:$BE$181,MATCH(V$7,EstoreProductCatalog!$A$1:$AR$1,0),0)</f>
        <v xml:space="preserve"> false</v>
      </c>
      <c r="W51" s="4" t="b">
        <f t="shared" si="7"/>
        <v>1</v>
      </c>
      <c r="X51" s="4" t="b">
        <f t="shared" si="8"/>
        <v>1</v>
      </c>
      <c r="Y51" s="4" t="b">
        <f t="shared" si="9"/>
        <v>1</v>
      </c>
      <c r="Z51" s="3" t="e">
        <f>VLOOKUP(A51,EstoreProductCatalog!$A$1:$BE$181,MATCH(Z$7,EstoreProductCatalog!$A$1:$AR$1,0),0)</f>
        <v>#N/A</v>
      </c>
      <c r="AA51" s="1" t="str">
        <f t="shared" si="10"/>
        <v xml:space="preserve"> </v>
      </c>
      <c r="AB51" s="4" t="e">
        <f t="shared" si="11"/>
        <v>#N/A</v>
      </c>
      <c r="AC51" s="4" t="b">
        <f>IF(ISNUMBER(MATCH(A51,'AEM register'!$C:$C,0)),TRUE,FALSE)</f>
        <v>0</v>
      </c>
    </row>
    <row r="52" spans="1:29" ht="14.25" customHeight="1">
      <c r="A52" s="1" t="str">
        <f>EstoreProductCatalog!A46</f>
        <v>ET-SXR90SJEGEU</v>
      </c>
      <c r="B52" s="1" t="str">
        <f>VLOOKUP(A52,EstoreProductCatalog!$A$1:$BE$181,MATCH(B$7,EstoreProductCatalog!$A$1:$AR$1,0),0)</f>
        <v xml:space="preserve"> Galaxy Watch5 Rugged Sport Band(S/M)</v>
      </c>
      <c r="C52" s="1" t="str">
        <f>VLOOKUP(A52,EstoreProductCatalog!$A$1:$BE$181,MATCH(C$7,EstoreProductCatalog!$A$1:$AR$1,0),0)</f>
        <v>CHECK</v>
      </c>
      <c r="D52" s="1" t="str">
        <f>VLOOKUP(A52,EstoreProductCatalog!$A$1:$BE$181,MATCH(D$7,EstoreProductCatalog!$A$1:$AR$1,0),0)</f>
        <v>PDP_NOT_AVAILABLE</v>
      </c>
      <c r="E52" s="4" t="str">
        <f t="shared" si="0"/>
        <v>TRUE</v>
      </c>
      <c r="F52" s="4" t="str">
        <f t="shared" si="1"/>
        <v>TRUE</v>
      </c>
      <c r="G52" s="1" t="str">
        <f>VLOOKUP(A52,EstoreProductCatalog!$A$1:$BE$181,MATCH(G$7,EstoreProductCatalog!$A$1:$AR$1,0),0)</f>
        <v>ET-SXR90S</v>
      </c>
      <c r="H52" s="1" t="str">
        <f>VLOOKUP(A52,EstoreProductCatalog!$A$1:$BE$181,MATCH(H$7,EstoreProductCatalog!$A$1:$AR$1,0),0)</f>
        <v xml:space="preserve"> </v>
      </c>
      <c r="I52" s="1" t="str">
        <f>VLOOKUP(A52,EstoreProductCatalog!$A$1:$BE$181,MATCH(I$7,EstoreProductCatalog!$A$1:$AR$1,0),0)</f>
        <v>false</v>
      </c>
      <c r="J52" s="4" t="str">
        <f t="shared" si="2"/>
        <v>TRUE</v>
      </c>
      <c r="K52" s="1" t="str">
        <f>VLOOKUP(A52,EstoreProductCatalog!$A$1:$BE$181,MATCH(K$7,EstoreProductCatalog!$A$1:$AR$1,0),0)</f>
        <v>false</v>
      </c>
      <c r="L52" s="1" t="str">
        <f t="shared" si="3"/>
        <v>variant</v>
      </c>
      <c r="M52" s="1">
        <f t="shared" si="4"/>
        <v>2</v>
      </c>
      <c r="N52" s="4" t="str">
        <f>IF(ISNA(M53),COUNTIFS($G$8:G52,G52,$L$8:L52,"main"),IF(M53=1,COUNTIFS($G$8:G52,G52,$L$8:L52,"main")," "))</f>
        <v xml:space="preserve"> </v>
      </c>
      <c r="O52" s="1" t="str">
        <f>VLOOKUP(A52,EstoreProductCatalog!$A$1:$BE$181,MATCH(O$7,EstoreProductCatalog!$A$1:$AR$1,0),0)</f>
        <v>GRAY</v>
      </c>
      <c r="P52" s="1" t="str">
        <f>VLOOKUP(A52,EstoreProductCatalog!$A$1:$BE$181,MATCH(P$7,EstoreProductCatalog!$A$1:$AR$1,0),0)</f>
        <v xml:space="preserve">  </v>
      </c>
      <c r="Q52" s="1" t="str">
        <f t="shared" si="5"/>
        <v xml:space="preserve">ET-SXR90SGRAY  </v>
      </c>
      <c r="R52" s="4">
        <f t="shared" si="6"/>
        <v>1</v>
      </c>
      <c r="S52" s="1" t="str">
        <f>VLOOKUP(A52,EstoreProductCatalog!$A$1:$BE$181,MATCH(S$7,EstoreProductCatalog!$A$1:$AR$1,0),0)</f>
        <v xml:space="preserve"> NORMAL</v>
      </c>
      <c r="T52" s="1" t="str">
        <f>VLOOKUP(A52,EstoreProductCatalog!$A$1:$BE$181,MATCH(T$7,EstoreProductCatalog!$A$1:$AR$1,0),0)</f>
        <v xml:space="preserve"> null</v>
      </c>
      <c r="U52" s="1" t="str">
        <f>VLOOKUP(A52,EstoreProductCatalog!$A$1:$BE$181,MATCH(U$7,EstoreProductCatalog!$A$1:$AR$1,0),0)</f>
        <v xml:space="preserve"> null</v>
      </c>
      <c r="V52" s="1" t="str">
        <f>VLOOKUP(A52,EstoreProductCatalog!$A$1:$BE$181,MATCH(V$7,EstoreProductCatalog!$A$1:$AR$1,0),0)</f>
        <v xml:space="preserve"> false</v>
      </c>
      <c r="W52" s="4" t="b">
        <f t="shared" si="7"/>
        <v>1</v>
      </c>
      <c r="X52" s="4" t="b">
        <f t="shared" si="8"/>
        <v>1</v>
      </c>
      <c r="Y52" s="4" t="b">
        <f t="shared" si="9"/>
        <v>1</v>
      </c>
      <c r="Z52" s="3" t="e">
        <f>VLOOKUP(A52,EstoreProductCatalog!$A$1:$BE$181,MATCH(Z$7,EstoreProductCatalog!$A$1:$AR$1,0),0)</f>
        <v>#N/A</v>
      </c>
      <c r="AA52" s="1" t="str">
        <f t="shared" si="10"/>
        <v xml:space="preserve"> </v>
      </c>
      <c r="AB52" s="4" t="e">
        <f t="shared" si="11"/>
        <v>#N/A</v>
      </c>
      <c r="AC52" s="4" t="b">
        <f>IF(ISNUMBER(MATCH(A52,'AEM register'!$C:$C,0)),TRUE,FALSE)</f>
        <v>0</v>
      </c>
    </row>
    <row r="53" spans="1:29" ht="14.25" customHeight="1">
      <c r="A53" s="1" t="str">
        <f>EstoreProductCatalog!A47</f>
        <v>ET-SXR90SKEGEU</v>
      </c>
      <c r="B53" s="1" t="str">
        <f>VLOOKUP(A53,EstoreProductCatalog!$A$1:$BE$181,MATCH(B$7,EstoreProductCatalog!$A$1:$AR$1,0),0)</f>
        <v xml:space="preserve"> Galaxy Watch5 Rugged Sport Band(S/M)</v>
      </c>
      <c r="C53" s="1" t="str">
        <f>VLOOKUP(A53,EstoreProductCatalog!$A$1:$BE$181,MATCH(C$7,EstoreProductCatalog!$A$1:$AR$1,0),0)</f>
        <v>CHECK</v>
      </c>
      <c r="D53" s="1" t="str">
        <f>VLOOKUP(A53,EstoreProductCatalog!$A$1:$BE$181,MATCH(D$7,EstoreProductCatalog!$A$1:$AR$1,0),0)</f>
        <v>PDP_NOT_AVAILABLE</v>
      </c>
      <c r="E53" s="4" t="str">
        <f t="shared" si="0"/>
        <v>TRUE</v>
      </c>
      <c r="F53" s="4" t="str">
        <f t="shared" si="1"/>
        <v>TRUE</v>
      </c>
      <c r="G53" s="1" t="str">
        <f>VLOOKUP(A53,EstoreProductCatalog!$A$1:$BE$181,MATCH(G$7,EstoreProductCatalog!$A$1:$AR$1,0),0)</f>
        <v>ET-SXR90S</v>
      </c>
      <c r="H53" s="1" t="str">
        <f>VLOOKUP(A53,EstoreProductCatalog!$A$1:$BE$181,MATCH(H$7,EstoreProductCatalog!$A$1:$AR$1,0),0)</f>
        <v xml:space="preserve"> </v>
      </c>
      <c r="I53" s="1" t="str">
        <f>VLOOKUP(A53,EstoreProductCatalog!$A$1:$BE$181,MATCH(I$7,EstoreProductCatalog!$A$1:$AR$1,0),0)</f>
        <v>false</v>
      </c>
      <c r="J53" s="4" t="str">
        <f t="shared" si="2"/>
        <v>TRUE</v>
      </c>
      <c r="K53" s="1" t="str">
        <f>VLOOKUP(A53,EstoreProductCatalog!$A$1:$BE$181,MATCH(K$7,EstoreProductCatalog!$A$1:$AR$1,0),0)</f>
        <v>false</v>
      </c>
      <c r="L53" s="1" t="str">
        <f t="shared" si="3"/>
        <v>variant</v>
      </c>
      <c r="M53" s="1">
        <f t="shared" si="4"/>
        <v>3</v>
      </c>
      <c r="N53" s="4" t="str">
        <f>IF(ISNA(M54),COUNTIFS($G$8:G53,G53,$L$8:L53,"main"),IF(M54=1,COUNTIFS($G$8:G53,G53,$L$8:L53,"main")," "))</f>
        <v xml:space="preserve"> </v>
      </c>
      <c r="O53" s="1" t="str">
        <f>VLOOKUP(A53,EstoreProductCatalog!$A$1:$BE$181,MATCH(O$7,EstoreProductCatalog!$A$1:$AR$1,0),0)</f>
        <v>KHAKI</v>
      </c>
      <c r="P53" s="1" t="str">
        <f>VLOOKUP(A53,EstoreProductCatalog!$A$1:$BE$181,MATCH(P$7,EstoreProductCatalog!$A$1:$AR$1,0),0)</f>
        <v xml:space="preserve">  </v>
      </c>
      <c r="Q53" s="1" t="str">
        <f t="shared" si="5"/>
        <v xml:space="preserve">ET-SXR90SKHAKI  </v>
      </c>
      <c r="R53" s="4">
        <f t="shared" si="6"/>
        <v>1</v>
      </c>
      <c r="S53" s="1" t="str">
        <f>VLOOKUP(A53,EstoreProductCatalog!$A$1:$BE$181,MATCH(S$7,EstoreProductCatalog!$A$1:$AR$1,0),0)</f>
        <v xml:space="preserve"> NORMAL</v>
      </c>
      <c r="T53" s="1" t="str">
        <f>VLOOKUP(A53,EstoreProductCatalog!$A$1:$BE$181,MATCH(T$7,EstoreProductCatalog!$A$1:$AR$1,0),0)</f>
        <v xml:space="preserve"> null</v>
      </c>
      <c r="U53" s="1" t="str">
        <f>VLOOKUP(A53,EstoreProductCatalog!$A$1:$BE$181,MATCH(U$7,EstoreProductCatalog!$A$1:$AR$1,0),0)</f>
        <v xml:space="preserve"> null</v>
      </c>
      <c r="V53" s="1" t="str">
        <f>VLOOKUP(A53,EstoreProductCatalog!$A$1:$BE$181,MATCH(V$7,EstoreProductCatalog!$A$1:$AR$1,0),0)</f>
        <v xml:space="preserve"> false</v>
      </c>
      <c r="W53" s="4" t="b">
        <f t="shared" si="7"/>
        <v>1</v>
      </c>
      <c r="X53" s="4" t="b">
        <f t="shared" si="8"/>
        <v>1</v>
      </c>
      <c r="Y53" s="4" t="b">
        <f t="shared" si="9"/>
        <v>1</v>
      </c>
      <c r="Z53" s="3" t="e">
        <f>VLOOKUP(A53,EstoreProductCatalog!$A$1:$BE$181,MATCH(Z$7,EstoreProductCatalog!$A$1:$AR$1,0),0)</f>
        <v>#N/A</v>
      </c>
      <c r="AA53" s="1" t="str">
        <f t="shared" si="10"/>
        <v xml:space="preserve"> </v>
      </c>
      <c r="AB53" s="4" t="e">
        <f t="shared" si="11"/>
        <v>#N/A</v>
      </c>
      <c r="AC53" s="4" t="b">
        <f>IF(ISNUMBER(MATCH(A53,'AEM register'!$C:$C,0)),TRUE,FALSE)</f>
        <v>0</v>
      </c>
    </row>
    <row r="54" spans="1:29" ht="14.25" customHeight="1">
      <c r="A54" s="1" t="str">
        <f>EstoreProductCatalog!A48</f>
        <v>ET-SXR90SSEGEU</v>
      </c>
      <c r="B54" s="1" t="str">
        <f>VLOOKUP(A54,EstoreProductCatalog!$A$1:$BE$181,MATCH(B$7,EstoreProductCatalog!$A$1:$AR$1,0),0)</f>
        <v xml:space="preserve"> Galaxy Watch5 Rugged Sport Band(S/M)</v>
      </c>
      <c r="C54" s="1" t="str">
        <f>VLOOKUP(A54,EstoreProductCatalog!$A$1:$BE$181,MATCH(C$7,EstoreProductCatalog!$A$1:$AR$1,0),0)</f>
        <v>CHECK</v>
      </c>
      <c r="D54" s="1" t="str">
        <f>VLOOKUP(A54,EstoreProductCatalog!$A$1:$BE$181,MATCH(D$7,EstoreProductCatalog!$A$1:$AR$1,0),0)</f>
        <v>PDP_NOT_AVAILABLE</v>
      </c>
      <c r="E54" s="4" t="str">
        <f t="shared" si="0"/>
        <v>TRUE</v>
      </c>
      <c r="F54" s="4" t="str">
        <f t="shared" si="1"/>
        <v>TRUE</v>
      </c>
      <c r="G54" s="1" t="str">
        <f>VLOOKUP(A54,EstoreProductCatalog!$A$1:$BE$181,MATCH(G$7,EstoreProductCatalog!$A$1:$AR$1,0),0)</f>
        <v>ET-SXR90S</v>
      </c>
      <c r="H54" s="1" t="str">
        <f>VLOOKUP(A54,EstoreProductCatalog!$A$1:$BE$181,MATCH(H$7,EstoreProductCatalog!$A$1:$AR$1,0),0)</f>
        <v xml:space="preserve"> </v>
      </c>
      <c r="I54" s="1" t="str">
        <f>VLOOKUP(A54,EstoreProductCatalog!$A$1:$BE$181,MATCH(I$7,EstoreProductCatalog!$A$1:$AR$1,0),0)</f>
        <v>false</v>
      </c>
      <c r="J54" s="4" t="str">
        <f t="shared" si="2"/>
        <v>TRUE</v>
      </c>
      <c r="K54" s="1" t="str">
        <f>VLOOKUP(A54,EstoreProductCatalog!$A$1:$BE$181,MATCH(K$7,EstoreProductCatalog!$A$1:$AR$1,0),0)</f>
        <v>false</v>
      </c>
      <c r="L54" s="1" t="str">
        <f t="shared" si="3"/>
        <v>variant</v>
      </c>
      <c r="M54" s="1">
        <f t="shared" si="4"/>
        <v>4</v>
      </c>
      <c r="N54" s="4">
        <f>IF(ISNA(M55),COUNTIFS($G$8:G54,G54,$L$8:L54,"main"),IF(M55=1,COUNTIFS($G$8:G54,G54,$L$8:L54,"main")," "))</f>
        <v>1</v>
      </c>
      <c r="O54" s="1" t="str">
        <f>VLOOKUP(A54,EstoreProductCatalog!$A$1:$BE$181,MATCH(O$7,EstoreProductCatalog!$A$1:$AR$1,0),0)</f>
        <v>SAND</v>
      </c>
      <c r="P54" s="1" t="str">
        <f>VLOOKUP(A54,EstoreProductCatalog!$A$1:$BE$181,MATCH(P$7,EstoreProductCatalog!$A$1:$AR$1,0),0)</f>
        <v xml:space="preserve">  </v>
      </c>
      <c r="Q54" s="1" t="str">
        <f t="shared" si="5"/>
        <v xml:space="preserve">ET-SXR90SSAND  </v>
      </c>
      <c r="R54" s="4">
        <f t="shared" si="6"/>
        <v>1</v>
      </c>
      <c r="S54" s="1" t="str">
        <f>VLOOKUP(A54,EstoreProductCatalog!$A$1:$BE$181,MATCH(S$7,EstoreProductCatalog!$A$1:$AR$1,0),0)</f>
        <v xml:space="preserve"> NORMAL</v>
      </c>
      <c r="T54" s="1" t="str">
        <f>VLOOKUP(A54,EstoreProductCatalog!$A$1:$BE$181,MATCH(T$7,EstoreProductCatalog!$A$1:$AR$1,0),0)</f>
        <v xml:space="preserve"> null</v>
      </c>
      <c r="U54" s="1" t="str">
        <f>VLOOKUP(A54,EstoreProductCatalog!$A$1:$BE$181,MATCH(U$7,EstoreProductCatalog!$A$1:$AR$1,0),0)</f>
        <v xml:space="preserve"> null</v>
      </c>
      <c r="V54" s="1" t="str">
        <f>VLOOKUP(A54,EstoreProductCatalog!$A$1:$BE$181,MATCH(V$7,EstoreProductCatalog!$A$1:$AR$1,0),0)</f>
        <v xml:space="preserve"> false</v>
      </c>
      <c r="W54" s="4" t="b">
        <f t="shared" si="7"/>
        <v>1</v>
      </c>
      <c r="X54" s="4" t="b">
        <f t="shared" si="8"/>
        <v>1</v>
      </c>
      <c r="Y54" s="4" t="b">
        <f t="shared" si="9"/>
        <v>1</v>
      </c>
      <c r="Z54" s="3" t="e">
        <f>VLOOKUP(A54,EstoreProductCatalog!$A$1:$BE$181,MATCH(Z$7,EstoreProductCatalog!$A$1:$AR$1,0),0)</f>
        <v>#N/A</v>
      </c>
      <c r="AA54" s="1" t="str">
        <f t="shared" si="10"/>
        <v xml:space="preserve"> </v>
      </c>
      <c r="AB54" s="4" t="e">
        <f t="shared" si="11"/>
        <v>#N/A</v>
      </c>
      <c r="AC54" s="4" t="b">
        <f>IF(ISNUMBER(MATCH(A54,'AEM register'!$C:$C,0)),TRUE,FALSE)</f>
        <v>0</v>
      </c>
    </row>
    <row r="55" spans="1:29" ht="14.25" customHeight="1">
      <c r="A55" s="1" t="str">
        <f>EstoreProductCatalog!A49</f>
        <v>ET-SXR91LBEGEU</v>
      </c>
      <c r="B55" s="1" t="str">
        <f>VLOOKUP(A55,EstoreProductCatalog!$A$1:$BE$181,MATCH(B$7,EstoreProductCatalog!$A$1:$AR$1,0),0)</f>
        <v xml:space="preserve"> Galaxy Watch5 Rugged Sport Band(M/L)</v>
      </c>
      <c r="C55" s="1" t="str">
        <f>VLOOKUP(A55,EstoreProductCatalog!$A$1:$BE$181,MATCH(C$7,EstoreProductCatalog!$A$1:$AR$1,0),0)</f>
        <v>CHECK</v>
      </c>
      <c r="D55" s="1" t="str">
        <f>VLOOKUP(A55,EstoreProductCatalog!$A$1:$BE$181,MATCH(D$7,EstoreProductCatalog!$A$1:$AR$1,0),0)</f>
        <v>PDP_NOT_AVAILABLE</v>
      </c>
      <c r="E55" s="4" t="str">
        <f t="shared" si="0"/>
        <v>TRUE</v>
      </c>
      <c r="F55" s="4" t="str">
        <f t="shared" si="1"/>
        <v>TRUE</v>
      </c>
      <c r="G55" s="1" t="str">
        <f>VLOOKUP(A55,EstoreProductCatalog!$A$1:$BE$181,MATCH(G$7,EstoreProductCatalog!$A$1:$AR$1,0),0)</f>
        <v>ET-SXR91L</v>
      </c>
      <c r="H55" s="1" t="str">
        <f>VLOOKUP(A55,EstoreProductCatalog!$A$1:$BE$181,MATCH(H$7,EstoreProductCatalog!$A$1:$AR$1,0),0)</f>
        <v xml:space="preserve"> </v>
      </c>
      <c r="I55" s="1" t="str">
        <f>VLOOKUP(A55,EstoreProductCatalog!$A$1:$BE$181,MATCH(I$7,EstoreProductCatalog!$A$1:$AR$1,0),0)</f>
        <v>false</v>
      </c>
      <c r="J55" s="4" t="str">
        <f t="shared" si="2"/>
        <v>TRUE</v>
      </c>
      <c r="K55" s="1" t="str">
        <f>VLOOKUP(A55,EstoreProductCatalog!$A$1:$BE$181,MATCH(K$7,EstoreProductCatalog!$A$1:$AR$1,0),0)</f>
        <v>true</v>
      </c>
      <c r="L55" s="1" t="str">
        <f t="shared" si="3"/>
        <v>main</v>
      </c>
      <c r="M55" s="1">
        <f t="shared" si="4"/>
        <v>1</v>
      </c>
      <c r="N55" s="4" t="str">
        <f>IF(ISNA(M56),COUNTIFS($G$8:G55,G55,$L$8:L55,"main"),IF(M56=1,COUNTIFS($G$8:G55,G55,$L$8:L55,"main")," "))</f>
        <v xml:space="preserve"> </v>
      </c>
      <c r="O55" s="1" t="str">
        <f>VLOOKUP(A55,EstoreProductCatalog!$A$1:$BE$181,MATCH(O$7,EstoreProductCatalog!$A$1:$AR$1,0),0)</f>
        <v>BLACK</v>
      </c>
      <c r="P55" s="1" t="str">
        <f>VLOOKUP(A55,EstoreProductCatalog!$A$1:$BE$181,MATCH(P$7,EstoreProductCatalog!$A$1:$AR$1,0),0)</f>
        <v xml:space="preserve">  </v>
      </c>
      <c r="Q55" s="1" t="str">
        <f t="shared" si="5"/>
        <v xml:space="preserve">ET-SXR91LBLACK  </v>
      </c>
      <c r="R55" s="4">
        <f t="shared" si="6"/>
        <v>1</v>
      </c>
      <c r="S55" s="1" t="str">
        <f>VLOOKUP(A55,EstoreProductCatalog!$A$1:$BE$181,MATCH(S$7,EstoreProductCatalog!$A$1:$AR$1,0),0)</f>
        <v xml:space="preserve"> NORMAL</v>
      </c>
      <c r="T55" s="1" t="str">
        <f>VLOOKUP(A55,EstoreProductCatalog!$A$1:$BE$181,MATCH(T$7,EstoreProductCatalog!$A$1:$AR$1,0),0)</f>
        <v xml:space="preserve"> null</v>
      </c>
      <c r="U55" s="1" t="str">
        <f>VLOOKUP(A55,EstoreProductCatalog!$A$1:$BE$181,MATCH(U$7,EstoreProductCatalog!$A$1:$AR$1,0),0)</f>
        <v xml:space="preserve"> null</v>
      </c>
      <c r="V55" s="1" t="str">
        <f>VLOOKUP(A55,EstoreProductCatalog!$A$1:$BE$181,MATCH(V$7,EstoreProductCatalog!$A$1:$AR$1,0),0)</f>
        <v xml:space="preserve"> false</v>
      </c>
      <c r="W55" s="4" t="b">
        <f t="shared" si="7"/>
        <v>1</v>
      </c>
      <c r="X55" s="4" t="b">
        <f t="shared" si="8"/>
        <v>1</v>
      </c>
      <c r="Y55" s="4" t="b">
        <f t="shared" si="9"/>
        <v>1</v>
      </c>
      <c r="Z55" s="3" t="e">
        <f>VLOOKUP(A55,EstoreProductCatalog!$A$1:$BE$181,MATCH(Z$7,EstoreProductCatalog!$A$1:$AR$1,0),0)</f>
        <v>#N/A</v>
      </c>
      <c r="AA55" s="1" t="str">
        <f t="shared" si="10"/>
        <v xml:space="preserve"> </v>
      </c>
      <c r="AB55" s="4" t="e">
        <f t="shared" si="11"/>
        <v>#N/A</v>
      </c>
      <c r="AC55" s="4" t="b">
        <f>IF(ISNUMBER(MATCH(A55,'AEM register'!$C:$C,0)),TRUE,FALSE)</f>
        <v>0</v>
      </c>
    </row>
    <row r="56" spans="1:29" ht="14.25" customHeight="1">
      <c r="A56" s="1" t="str">
        <f>EstoreProductCatalog!A50</f>
        <v>ET-SXR91LJEGEU</v>
      </c>
      <c r="B56" s="1" t="str">
        <f>VLOOKUP(A56,EstoreProductCatalog!$A$1:$BE$181,MATCH(B$7,EstoreProductCatalog!$A$1:$AR$1,0),0)</f>
        <v xml:space="preserve"> Galaxy Watch5 Rugged Sport Band(M/L)</v>
      </c>
      <c r="C56" s="1" t="str">
        <f>VLOOKUP(A56,EstoreProductCatalog!$A$1:$BE$181,MATCH(C$7,EstoreProductCatalog!$A$1:$AR$1,0),0)</f>
        <v>CHECK</v>
      </c>
      <c r="D56" s="1" t="str">
        <f>VLOOKUP(A56,EstoreProductCatalog!$A$1:$BE$181,MATCH(D$7,EstoreProductCatalog!$A$1:$AR$1,0),0)</f>
        <v>PDP_NOT_AVAILABLE</v>
      </c>
      <c r="E56" s="4" t="str">
        <f t="shared" si="0"/>
        <v>TRUE</v>
      </c>
      <c r="F56" s="4" t="str">
        <f t="shared" si="1"/>
        <v>TRUE</v>
      </c>
      <c r="G56" s="1" t="str">
        <f>VLOOKUP(A56,EstoreProductCatalog!$A$1:$BE$181,MATCH(G$7,EstoreProductCatalog!$A$1:$AR$1,0),0)</f>
        <v>ET-SXR91L</v>
      </c>
      <c r="H56" s="1" t="str">
        <f>VLOOKUP(A56,EstoreProductCatalog!$A$1:$BE$181,MATCH(H$7,EstoreProductCatalog!$A$1:$AR$1,0),0)</f>
        <v xml:space="preserve"> </v>
      </c>
      <c r="I56" s="1" t="str">
        <f>VLOOKUP(A56,EstoreProductCatalog!$A$1:$BE$181,MATCH(I$7,EstoreProductCatalog!$A$1:$AR$1,0),0)</f>
        <v>false</v>
      </c>
      <c r="J56" s="4" t="str">
        <f t="shared" si="2"/>
        <v>TRUE</v>
      </c>
      <c r="K56" s="1" t="str">
        <f>VLOOKUP(A56,EstoreProductCatalog!$A$1:$BE$181,MATCH(K$7,EstoreProductCatalog!$A$1:$AR$1,0),0)</f>
        <v>false</v>
      </c>
      <c r="L56" s="1" t="str">
        <f t="shared" si="3"/>
        <v>variant</v>
      </c>
      <c r="M56" s="1">
        <f t="shared" si="4"/>
        <v>2</v>
      </c>
      <c r="N56" s="4" t="str">
        <f>IF(ISNA(M57),COUNTIFS($G$8:G56,G56,$L$8:L56,"main"),IF(M57=1,COUNTIFS($G$8:G56,G56,$L$8:L56,"main")," "))</f>
        <v xml:space="preserve"> </v>
      </c>
      <c r="O56" s="1" t="str">
        <f>VLOOKUP(A56,EstoreProductCatalog!$A$1:$BE$181,MATCH(O$7,EstoreProductCatalog!$A$1:$AR$1,0),0)</f>
        <v>GRAY</v>
      </c>
      <c r="P56" s="1" t="str">
        <f>VLOOKUP(A56,EstoreProductCatalog!$A$1:$BE$181,MATCH(P$7,EstoreProductCatalog!$A$1:$AR$1,0),0)</f>
        <v xml:space="preserve">  </v>
      </c>
      <c r="Q56" s="1" t="str">
        <f t="shared" si="5"/>
        <v xml:space="preserve">ET-SXR91LGRAY  </v>
      </c>
      <c r="R56" s="4">
        <f t="shared" si="6"/>
        <v>1</v>
      </c>
      <c r="S56" s="1" t="str">
        <f>VLOOKUP(A56,EstoreProductCatalog!$A$1:$BE$181,MATCH(S$7,EstoreProductCatalog!$A$1:$AR$1,0),0)</f>
        <v xml:space="preserve"> NORMAL</v>
      </c>
      <c r="T56" s="1" t="str">
        <f>VLOOKUP(A56,EstoreProductCatalog!$A$1:$BE$181,MATCH(T$7,EstoreProductCatalog!$A$1:$AR$1,0),0)</f>
        <v xml:space="preserve"> null</v>
      </c>
      <c r="U56" s="1" t="str">
        <f>VLOOKUP(A56,EstoreProductCatalog!$A$1:$BE$181,MATCH(U$7,EstoreProductCatalog!$A$1:$AR$1,0),0)</f>
        <v xml:space="preserve"> null</v>
      </c>
      <c r="V56" s="1" t="str">
        <f>VLOOKUP(A56,EstoreProductCatalog!$A$1:$BE$181,MATCH(V$7,EstoreProductCatalog!$A$1:$AR$1,0),0)</f>
        <v xml:space="preserve"> false</v>
      </c>
      <c r="W56" s="4" t="b">
        <f t="shared" si="7"/>
        <v>1</v>
      </c>
      <c r="X56" s="4" t="b">
        <f t="shared" si="8"/>
        <v>1</v>
      </c>
      <c r="Y56" s="4" t="b">
        <f t="shared" si="9"/>
        <v>1</v>
      </c>
      <c r="Z56" s="3" t="e">
        <f>VLOOKUP(A56,EstoreProductCatalog!$A$1:$BE$181,MATCH(Z$7,EstoreProductCatalog!$A$1:$AR$1,0),0)</f>
        <v>#N/A</v>
      </c>
      <c r="AA56" s="1" t="str">
        <f t="shared" si="10"/>
        <v xml:space="preserve"> </v>
      </c>
      <c r="AB56" s="4" t="e">
        <f t="shared" si="11"/>
        <v>#N/A</v>
      </c>
      <c r="AC56" s="4" t="b">
        <f>IF(ISNUMBER(MATCH(A56,'AEM register'!$C:$C,0)),TRUE,FALSE)</f>
        <v>0</v>
      </c>
    </row>
    <row r="57" spans="1:29" ht="14.25" customHeight="1">
      <c r="A57" s="1" t="str">
        <f>EstoreProductCatalog!A51</f>
        <v>ET-SXR91LKEGEU</v>
      </c>
      <c r="B57" s="1" t="str">
        <f>VLOOKUP(A57,EstoreProductCatalog!$A$1:$BE$181,MATCH(B$7,EstoreProductCatalog!$A$1:$AR$1,0),0)</f>
        <v xml:space="preserve"> Galaxy Watch5 Rugged Sport Band(M/L)</v>
      </c>
      <c r="C57" s="1" t="str">
        <f>VLOOKUP(A57,EstoreProductCatalog!$A$1:$BE$181,MATCH(C$7,EstoreProductCatalog!$A$1:$AR$1,0),0)</f>
        <v>CHECK</v>
      </c>
      <c r="D57" s="1" t="str">
        <f>VLOOKUP(A57,EstoreProductCatalog!$A$1:$BE$181,MATCH(D$7,EstoreProductCatalog!$A$1:$AR$1,0),0)</f>
        <v>PDP_NOT_AVAILABLE</v>
      </c>
      <c r="E57" s="4" t="str">
        <f t="shared" si="0"/>
        <v>TRUE</v>
      </c>
      <c r="F57" s="4" t="str">
        <f t="shared" si="1"/>
        <v>TRUE</v>
      </c>
      <c r="G57" s="1" t="str">
        <f>VLOOKUP(A57,EstoreProductCatalog!$A$1:$BE$181,MATCH(G$7,EstoreProductCatalog!$A$1:$AR$1,0),0)</f>
        <v>ET-SXR91L</v>
      </c>
      <c r="H57" s="1" t="str">
        <f>VLOOKUP(A57,EstoreProductCatalog!$A$1:$BE$181,MATCH(H$7,EstoreProductCatalog!$A$1:$AR$1,0),0)</f>
        <v xml:space="preserve"> </v>
      </c>
      <c r="I57" s="1" t="str">
        <f>VLOOKUP(A57,EstoreProductCatalog!$A$1:$BE$181,MATCH(I$7,EstoreProductCatalog!$A$1:$AR$1,0),0)</f>
        <v>false</v>
      </c>
      <c r="J57" s="4" t="str">
        <f t="shared" si="2"/>
        <v>TRUE</v>
      </c>
      <c r="K57" s="1" t="str">
        <f>VLOOKUP(A57,EstoreProductCatalog!$A$1:$BE$181,MATCH(K$7,EstoreProductCatalog!$A$1:$AR$1,0),0)</f>
        <v>false</v>
      </c>
      <c r="L57" s="1" t="str">
        <f t="shared" si="3"/>
        <v>variant</v>
      </c>
      <c r="M57" s="1">
        <f t="shared" si="4"/>
        <v>3</v>
      </c>
      <c r="N57" s="4" t="str">
        <f>IF(ISNA(M58),COUNTIFS($G$8:G57,G57,$L$8:L57,"main"),IF(M58=1,COUNTIFS($G$8:G57,G57,$L$8:L57,"main")," "))</f>
        <v xml:space="preserve"> </v>
      </c>
      <c r="O57" s="1" t="str">
        <f>VLOOKUP(A57,EstoreProductCatalog!$A$1:$BE$181,MATCH(O$7,EstoreProductCatalog!$A$1:$AR$1,0),0)</f>
        <v>KHAKI</v>
      </c>
      <c r="P57" s="1" t="str">
        <f>VLOOKUP(A57,EstoreProductCatalog!$A$1:$BE$181,MATCH(P$7,EstoreProductCatalog!$A$1:$AR$1,0),0)</f>
        <v xml:space="preserve">  </v>
      </c>
      <c r="Q57" s="1" t="str">
        <f t="shared" si="5"/>
        <v xml:space="preserve">ET-SXR91LKHAKI  </v>
      </c>
      <c r="R57" s="4">
        <f t="shared" si="6"/>
        <v>1</v>
      </c>
      <c r="S57" s="1" t="str">
        <f>VLOOKUP(A57,EstoreProductCatalog!$A$1:$BE$181,MATCH(S$7,EstoreProductCatalog!$A$1:$AR$1,0),0)</f>
        <v xml:space="preserve"> NORMAL</v>
      </c>
      <c r="T57" s="1" t="str">
        <f>VLOOKUP(A57,EstoreProductCatalog!$A$1:$BE$181,MATCH(T$7,EstoreProductCatalog!$A$1:$AR$1,0),0)</f>
        <v xml:space="preserve"> null</v>
      </c>
      <c r="U57" s="1" t="str">
        <f>VLOOKUP(A57,EstoreProductCatalog!$A$1:$BE$181,MATCH(U$7,EstoreProductCatalog!$A$1:$AR$1,0),0)</f>
        <v xml:space="preserve"> null</v>
      </c>
      <c r="V57" s="1" t="str">
        <f>VLOOKUP(A57,EstoreProductCatalog!$A$1:$BE$181,MATCH(V$7,EstoreProductCatalog!$A$1:$AR$1,0),0)</f>
        <v xml:space="preserve"> false</v>
      </c>
      <c r="W57" s="4" t="b">
        <f t="shared" si="7"/>
        <v>1</v>
      </c>
      <c r="X57" s="4" t="b">
        <f t="shared" si="8"/>
        <v>1</v>
      </c>
      <c r="Y57" s="4" t="b">
        <f t="shared" si="9"/>
        <v>1</v>
      </c>
      <c r="Z57" s="3" t="e">
        <f>VLOOKUP(A57,EstoreProductCatalog!$A$1:$BE$181,MATCH(Z$7,EstoreProductCatalog!$A$1:$AR$1,0),0)</f>
        <v>#N/A</v>
      </c>
      <c r="AA57" s="1" t="str">
        <f t="shared" si="10"/>
        <v xml:space="preserve"> </v>
      </c>
      <c r="AB57" s="4" t="e">
        <f t="shared" si="11"/>
        <v>#N/A</v>
      </c>
      <c r="AC57" s="4" t="b">
        <f>IF(ISNUMBER(MATCH(A57,'AEM register'!$C:$C,0)),TRUE,FALSE)</f>
        <v>0</v>
      </c>
    </row>
    <row r="58" spans="1:29" ht="14.25" customHeight="1">
      <c r="A58" s="1" t="str">
        <f>EstoreProductCatalog!A52</f>
        <v>ET-SXR91LSEGEU</v>
      </c>
      <c r="B58" s="1" t="str">
        <f>VLOOKUP(A58,EstoreProductCatalog!$A$1:$BE$181,MATCH(B$7,EstoreProductCatalog!$A$1:$AR$1,0),0)</f>
        <v xml:space="preserve"> Galaxy Watch5 Rugged Sport Band(M/L)</v>
      </c>
      <c r="C58" s="1" t="str">
        <f>VLOOKUP(A58,EstoreProductCatalog!$A$1:$BE$181,MATCH(C$7,EstoreProductCatalog!$A$1:$AR$1,0),0)</f>
        <v>CHECK</v>
      </c>
      <c r="D58" s="1" t="str">
        <f>VLOOKUP(A58,EstoreProductCatalog!$A$1:$BE$181,MATCH(D$7,EstoreProductCatalog!$A$1:$AR$1,0),0)</f>
        <v>PDP_NOT_AVAILABLE</v>
      </c>
      <c r="E58" s="4" t="str">
        <f t="shared" si="0"/>
        <v>TRUE</v>
      </c>
      <c r="F58" s="4" t="str">
        <f t="shared" si="1"/>
        <v>TRUE</v>
      </c>
      <c r="G58" s="1" t="str">
        <f>VLOOKUP(A58,EstoreProductCatalog!$A$1:$BE$181,MATCH(G$7,EstoreProductCatalog!$A$1:$AR$1,0),0)</f>
        <v>ET-SXR91L</v>
      </c>
      <c r="H58" s="1" t="str">
        <f>VLOOKUP(A58,EstoreProductCatalog!$A$1:$BE$181,MATCH(H$7,EstoreProductCatalog!$A$1:$AR$1,0),0)</f>
        <v xml:space="preserve"> </v>
      </c>
      <c r="I58" s="1" t="str">
        <f>VLOOKUP(A58,EstoreProductCatalog!$A$1:$BE$181,MATCH(I$7,EstoreProductCatalog!$A$1:$AR$1,0),0)</f>
        <v>false</v>
      </c>
      <c r="J58" s="4" t="str">
        <f t="shared" si="2"/>
        <v>TRUE</v>
      </c>
      <c r="K58" s="1" t="str">
        <f>VLOOKUP(A58,EstoreProductCatalog!$A$1:$BE$181,MATCH(K$7,EstoreProductCatalog!$A$1:$AR$1,0),0)</f>
        <v>false</v>
      </c>
      <c r="L58" s="1" t="str">
        <f t="shared" si="3"/>
        <v>variant</v>
      </c>
      <c r="M58" s="1">
        <f t="shared" si="4"/>
        <v>4</v>
      </c>
      <c r="N58" s="4">
        <f>IF(ISNA(M59),COUNTIFS($G$8:G58,G58,$L$8:L58,"main"),IF(M59=1,COUNTIFS($G$8:G58,G58,$L$8:L58,"main")," "))</f>
        <v>1</v>
      </c>
      <c r="O58" s="1" t="str">
        <f>VLOOKUP(A58,EstoreProductCatalog!$A$1:$BE$181,MATCH(O$7,EstoreProductCatalog!$A$1:$AR$1,0),0)</f>
        <v>SAND</v>
      </c>
      <c r="P58" s="1" t="str">
        <f>VLOOKUP(A58,EstoreProductCatalog!$A$1:$BE$181,MATCH(P$7,EstoreProductCatalog!$A$1:$AR$1,0),0)</f>
        <v xml:space="preserve">  </v>
      </c>
      <c r="Q58" s="1" t="str">
        <f t="shared" si="5"/>
        <v xml:space="preserve">ET-SXR91LSAND  </v>
      </c>
      <c r="R58" s="4">
        <f t="shared" si="6"/>
        <v>1</v>
      </c>
      <c r="S58" s="1" t="str">
        <f>VLOOKUP(A58,EstoreProductCatalog!$A$1:$BE$181,MATCH(S$7,EstoreProductCatalog!$A$1:$AR$1,0),0)</f>
        <v xml:space="preserve"> NORMAL</v>
      </c>
      <c r="T58" s="1" t="str">
        <f>VLOOKUP(A58,EstoreProductCatalog!$A$1:$BE$181,MATCH(T$7,EstoreProductCatalog!$A$1:$AR$1,0),0)</f>
        <v xml:space="preserve"> null</v>
      </c>
      <c r="U58" s="1" t="str">
        <f>VLOOKUP(A58,EstoreProductCatalog!$A$1:$BE$181,MATCH(U$7,EstoreProductCatalog!$A$1:$AR$1,0),0)</f>
        <v xml:space="preserve"> null</v>
      </c>
      <c r="V58" s="1" t="str">
        <f>VLOOKUP(A58,EstoreProductCatalog!$A$1:$BE$181,MATCH(V$7,EstoreProductCatalog!$A$1:$AR$1,0),0)</f>
        <v xml:space="preserve"> false</v>
      </c>
      <c r="W58" s="4" t="b">
        <f t="shared" si="7"/>
        <v>1</v>
      </c>
      <c r="X58" s="4" t="b">
        <f t="shared" si="8"/>
        <v>1</v>
      </c>
      <c r="Y58" s="4" t="b">
        <f t="shared" si="9"/>
        <v>1</v>
      </c>
      <c r="Z58" s="3" t="e">
        <f>VLOOKUP(A58,EstoreProductCatalog!$A$1:$BE$181,MATCH(Z$7,EstoreProductCatalog!$A$1:$AR$1,0),0)</f>
        <v>#N/A</v>
      </c>
      <c r="AA58" s="1" t="str">
        <f t="shared" si="10"/>
        <v xml:space="preserve"> </v>
      </c>
      <c r="AB58" s="4" t="e">
        <f t="shared" si="11"/>
        <v>#N/A</v>
      </c>
      <c r="AC58" s="4" t="b">
        <f>IF(ISNUMBER(MATCH(A58,'AEM register'!$C:$C,0)),TRUE,FALSE)</f>
        <v>0</v>
      </c>
    </row>
    <row r="59" spans="1:29" ht="14.25" customHeight="1">
      <c r="A59" s="1" t="str">
        <f>EstoreProductCatalog!A53</f>
        <v>GP-TYR905HCABW</v>
      </c>
      <c r="B59" s="1" t="str">
        <f>VLOOKUP(A59,EstoreProductCatalog!$A$1:$BE$181,MATCH(B$7,EstoreProductCatalog!$A$1:$AR$1,0),0)</f>
        <v xml:space="preserve"> GalaxyWatch5 40mm Milanese Band</v>
      </c>
      <c r="C59" s="1" t="str">
        <f>VLOOKUP(A59,EstoreProductCatalog!$A$1:$BE$181,MATCH(C$7,EstoreProductCatalog!$A$1:$AR$1,0),0)</f>
        <v>CHECK</v>
      </c>
      <c r="D59" s="1" t="str">
        <f>VLOOKUP(A59,EstoreProductCatalog!$A$1:$BE$181,MATCH(D$7,EstoreProductCatalog!$A$1:$AR$1,0),0)</f>
        <v>PDP_NOT_AVAILABLE</v>
      </c>
      <c r="E59" s="4" t="str">
        <f t="shared" si="0"/>
        <v>TRUE</v>
      </c>
      <c r="F59" s="4" t="str">
        <f t="shared" si="1"/>
        <v>TRUE</v>
      </c>
      <c r="G59" s="1" t="str">
        <f>VLOOKUP(A59,EstoreProductCatalog!$A$1:$BE$181,MATCH(G$7,EstoreProductCatalog!$A$1:$AR$1,0),0)</f>
        <v>GP-TYR905</v>
      </c>
      <c r="H59" s="1" t="str">
        <f>VLOOKUP(A59,EstoreProductCatalog!$A$1:$BE$181,MATCH(H$7,EstoreProductCatalog!$A$1:$AR$1,0),0)</f>
        <v xml:space="preserve"> </v>
      </c>
      <c r="I59" s="1" t="str">
        <f>VLOOKUP(A59,EstoreProductCatalog!$A$1:$BE$181,MATCH(I$7,EstoreProductCatalog!$A$1:$AR$1,0),0)</f>
        <v>false</v>
      </c>
      <c r="J59" s="4" t="str">
        <f t="shared" si="2"/>
        <v>TRUE</v>
      </c>
      <c r="K59" s="1" t="str">
        <f>VLOOKUP(A59,EstoreProductCatalog!$A$1:$BE$181,MATCH(K$7,EstoreProductCatalog!$A$1:$AR$1,0),0)</f>
        <v>true</v>
      </c>
      <c r="L59" s="1" t="str">
        <f t="shared" si="3"/>
        <v>main</v>
      </c>
      <c r="M59" s="1">
        <f t="shared" si="4"/>
        <v>1</v>
      </c>
      <c r="N59" s="4" t="str">
        <f>IF(ISNA(M60),COUNTIFS($G$8:G59,G59,$L$8:L59,"main"),IF(M60=1,COUNTIFS($G$8:G59,G59,$L$8:L59,"main")," "))</f>
        <v xml:space="preserve"> </v>
      </c>
      <c r="O59" s="1" t="str">
        <f>VLOOKUP(A59,EstoreProductCatalog!$A$1:$BE$181,MATCH(O$7,EstoreProductCatalog!$A$1:$AR$1,0),0)</f>
        <v>BLACK</v>
      </c>
      <c r="P59" s="1" t="str">
        <f>VLOOKUP(A59,EstoreProductCatalog!$A$1:$BE$181,MATCH(P$7,EstoreProductCatalog!$A$1:$AR$1,0),0)</f>
        <v xml:space="preserve">  </v>
      </c>
      <c r="Q59" s="1" t="str">
        <f t="shared" si="5"/>
        <v xml:space="preserve">GP-TYR905BLACK  </v>
      </c>
      <c r="R59" s="4">
        <f t="shared" si="6"/>
        <v>1</v>
      </c>
      <c r="S59" s="1" t="str">
        <f>VLOOKUP(A59,EstoreProductCatalog!$A$1:$BE$181,MATCH(S$7,EstoreProductCatalog!$A$1:$AR$1,0),0)</f>
        <v xml:space="preserve"> NORMAL</v>
      </c>
      <c r="T59" s="1" t="str">
        <f>VLOOKUP(A59,EstoreProductCatalog!$A$1:$BE$181,MATCH(T$7,EstoreProductCatalog!$A$1:$AR$1,0),0)</f>
        <v xml:space="preserve"> null</v>
      </c>
      <c r="U59" s="1" t="str">
        <f>VLOOKUP(A59,EstoreProductCatalog!$A$1:$BE$181,MATCH(U$7,EstoreProductCatalog!$A$1:$AR$1,0),0)</f>
        <v xml:space="preserve"> null</v>
      </c>
      <c r="V59" s="1" t="str">
        <f>VLOOKUP(A59,EstoreProductCatalog!$A$1:$BE$181,MATCH(V$7,EstoreProductCatalog!$A$1:$AR$1,0),0)</f>
        <v xml:space="preserve"> false</v>
      </c>
      <c r="W59" s="4" t="b">
        <f t="shared" si="7"/>
        <v>1</v>
      </c>
      <c r="X59" s="4" t="b">
        <f t="shared" si="8"/>
        <v>1</v>
      </c>
      <c r="Y59" s="4" t="b">
        <f t="shared" si="9"/>
        <v>1</v>
      </c>
      <c r="Z59" s="3" t="e">
        <f>VLOOKUP(A59,EstoreProductCatalog!$A$1:$BE$181,MATCH(Z$7,EstoreProductCatalog!$A$1:$AR$1,0),0)</f>
        <v>#N/A</v>
      </c>
      <c r="AA59" s="1" t="str">
        <f t="shared" si="10"/>
        <v xml:space="preserve"> </v>
      </c>
      <c r="AB59" s="4" t="e">
        <f t="shared" si="11"/>
        <v>#N/A</v>
      </c>
      <c r="AC59" s="4" t="b">
        <f>IF(ISNUMBER(MATCH(A59,'AEM register'!$C:$C,0)),TRUE,FALSE)</f>
        <v>0</v>
      </c>
    </row>
    <row r="60" spans="1:29" ht="14.25" customHeight="1">
      <c r="A60" s="1" t="str">
        <f>EstoreProductCatalog!A54</f>
        <v>GP-TYR905HCASW</v>
      </c>
      <c r="B60" s="1" t="str">
        <f>VLOOKUP(A60,EstoreProductCatalog!$A$1:$BE$181,MATCH(B$7,EstoreProductCatalog!$A$1:$AR$1,0),0)</f>
        <v xml:space="preserve"> GalaxyWatch5 40mm Milanese Band</v>
      </c>
      <c r="C60" s="1" t="str">
        <f>VLOOKUP(A60,EstoreProductCatalog!$A$1:$BE$181,MATCH(C$7,EstoreProductCatalog!$A$1:$AR$1,0),0)</f>
        <v>CHECK</v>
      </c>
      <c r="D60" s="1" t="str">
        <f>VLOOKUP(A60,EstoreProductCatalog!$A$1:$BE$181,MATCH(D$7,EstoreProductCatalog!$A$1:$AR$1,0),0)</f>
        <v>PDP_NOT_AVAILABLE</v>
      </c>
      <c r="E60" s="4" t="str">
        <f t="shared" si="0"/>
        <v>TRUE</v>
      </c>
      <c r="F60" s="4" t="str">
        <f t="shared" si="1"/>
        <v>TRUE</v>
      </c>
      <c r="G60" s="1" t="str">
        <f>VLOOKUP(A60,EstoreProductCatalog!$A$1:$BE$181,MATCH(G$7,EstoreProductCatalog!$A$1:$AR$1,0),0)</f>
        <v>GP-TYR905</v>
      </c>
      <c r="H60" s="1" t="str">
        <f>VLOOKUP(A60,EstoreProductCatalog!$A$1:$BE$181,MATCH(H$7,EstoreProductCatalog!$A$1:$AR$1,0),0)</f>
        <v xml:space="preserve"> </v>
      </c>
      <c r="I60" s="1" t="str">
        <f>VLOOKUP(A60,EstoreProductCatalog!$A$1:$BE$181,MATCH(I$7,EstoreProductCatalog!$A$1:$AR$1,0),0)</f>
        <v>false</v>
      </c>
      <c r="J60" s="4" t="str">
        <f t="shared" si="2"/>
        <v>TRUE</v>
      </c>
      <c r="K60" s="1" t="str">
        <f>VLOOKUP(A60,EstoreProductCatalog!$A$1:$BE$181,MATCH(K$7,EstoreProductCatalog!$A$1:$AR$1,0),0)</f>
        <v>false</v>
      </c>
      <c r="L60" s="1" t="str">
        <f t="shared" si="3"/>
        <v>variant</v>
      </c>
      <c r="M60" s="1">
        <f t="shared" si="4"/>
        <v>2</v>
      </c>
      <c r="N60" s="4">
        <f>IF(ISNA(M61),COUNTIFS($G$8:G60,G60,$L$8:L60,"main"),IF(M61=1,COUNTIFS($G$8:G60,G60,$L$8:L60,"main")," "))</f>
        <v>1</v>
      </c>
      <c r="O60" s="1" t="str">
        <f>VLOOKUP(A60,EstoreProductCatalog!$A$1:$BE$181,MATCH(O$7,EstoreProductCatalog!$A$1:$AR$1,0),0)</f>
        <v>SILVER</v>
      </c>
      <c r="P60" s="1" t="str">
        <f>VLOOKUP(A60,EstoreProductCatalog!$A$1:$BE$181,MATCH(P$7,EstoreProductCatalog!$A$1:$AR$1,0),0)</f>
        <v xml:space="preserve">  </v>
      </c>
      <c r="Q60" s="1" t="str">
        <f t="shared" si="5"/>
        <v xml:space="preserve">GP-TYR905SILVER  </v>
      </c>
      <c r="R60" s="4">
        <f t="shared" si="6"/>
        <v>1</v>
      </c>
      <c r="S60" s="1" t="str">
        <f>VLOOKUP(A60,EstoreProductCatalog!$A$1:$BE$181,MATCH(S$7,EstoreProductCatalog!$A$1:$AR$1,0),0)</f>
        <v xml:space="preserve"> NORMAL</v>
      </c>
      <c r="T60" s="1" t="str">
        <f>VLOOKUP(A60,EstoreProductCatalog!$A$1:$BE$181,MATCH(T$7,EstoreProductCatalog!$A$1:$AR$1,0),0)</f>
        <v xml:space="preserve"> null</v>
      </c>
      <c r="U60" s="1" t="str">
        <f>VLOOKUP(A60,EstoreProductCatalog!$A$1:$BE$181,MATCH(U$7,EstoreProductCatalog!$A$1:$AR$1,0),0)</f>
        <v xml:space="preserve"> null</v>
      </c>
      <c r="V60" s="1" t="str">
        <f>VLOOKUP(A60,EstoreProductCatalog!$A$1:$BE$181,MATCH(V$7,EstoreProductCatalog!$A$1:$AR$1,0),0)</f>
        <v xml:space="preserve"> false</v>
      </c>
      <c r="W60" s="4" t="b">
        <f t="shared" si="7"/>
        <v>1</v>
      </c>
      <c r="X60" s="4" t="b">
        <f t="shared" si="8"/>
        <v>1</v>
      </c>
      <c r="Y60" s="4" t="b">
        <f t="shared" si="9"/>
        <v>1</v>
      </c>
      <c r="Z60" s="3" t="e">
        <f>VLOOKUP(A60,EstoreProductCatalog!$A$1:$BE$181,MATCH(Z$7,EstoreProductCatalog!$A$1:$AR$1,0),0)</f>
        <v>#N/A</v>
      </c>
      <c r="AA60" s="1" t="str">
        <f t="shared" si="10"/>
        <v xml:space="preserve"> </v>
      </c>
      <c r="AB60" s="4" t="e">
        <f t="shared" si="11"/>
        <v>#N/A</v>
      </c>
      <c r="AC60" s="4" t="b">
        <f>IF(ISNUMBER(MATCH(A60,'AEM register'!$C:$C,0)),TRUE,FALSE)</f>
        <v>0</v>
      </c>
    </row>
    <row r="61" spans="1:29" ht="14.25" customHeight="1">
      <c r="A61" s="1" t="str">
        <f>EstoreProductCatalog!A55</f>
        <v>GP-TYR915HCABW</v>
      </c>
      <c r="B61" s="1" t="str">
        <f>VLOOKUP(A61,EstoreProductCatalog!$A$1:$BE$181,MATCH(B$7,EstoreProductCatalog!$A$1:$AR$1,0),0)</f>
        <v xml:space="preserve"> GalaxyWatch5 44mm Milanese Band</v>
      </c>
      <c r="C61" s="1" t="str">
        <f>VLOOKUP(A61,EstoreProductCatalog!$A$1:$BE$181,MATCH(C$7,EstoreProductCatalog!$A$1:$AR$1,0),0)</f>
        <v>CHECK</v>
      </c>
      <c r="D61" s="1" t="str">
        <f>VLOOKUP(A61,EstoreProductCatalog!$A$1:$BE$181,MATCH(D$7,EstoreProductCatalog!$A$1:$AR$1,0),0)</f>
        <v>PDP_NOT_AVAILABLE</v>
      </c>
      <c r="E61" s="4" t="str">
        <f t="shared" si="0"/>
        <v>TRUE</v>
      </c>
      <c r="F61" s="4" t="str">
        <f t="shared" si="1"/>
        <v>TRUE</v>
      </c>
      <c r="G61" s="1" t="str">
        <f>VLOOKUP(A61,EstoreProductCatalog!$A$1:$BE$181,MATCH(G$7,EstoreProductCatalog!$A$1:$AR$1,0),0)</f>
        <v>GP-TYR915</v>
      </c>
      <c r="H61" s="1" t="str">
        <f>VLOOKUP(A61,EstoreProductCatalog!$A$1:$BE$181,MATCH(H$7,EstoreProductCatalog!$A$1:$AR$1,0),0)</f>
        <v xml:space="preserve"> </v>
      </c>
      <c r="I61" s="1" t="str">
        <f>VLOOKUP(A61,EstoreProductCatalog!$A$1:$BE$181,MATCH(I$7,EstoreProductCatalog!$A$1:$AR$1,0),0)</f>
        <v>false</v>
      </c>
      <c r="J61" s="4" t="str">
        <f t="shared" si="2"/>
        <v>TRUE</v>
      </c>
      <c r="K61" s="1" t="str">
        <f>VLOOKUP(A61,EstoreProductCatalog!$A$1:$BE$181,MATCH(K$7,EstoreProductCatalog!$A$1:$AR$1,0),0)</f>
        <v>true</v>
      </c>
      <c r="L61" s="1" t="str">
        <f t="shared" si="3"/>
        <v>main</v>
      </c>
      <c r="M61" s="1">
        <f t="shared" si="4"/>
        <v>1</v>
      </c>
      <c r="N61" s="4" t="str">
        <f>IF(ISNA(M62),COUNTIFS($G$8:G61,G61,$L$8:L61,"main"),IF(M62=1,COUNTIFS($G$8:G61,G61,$L$8:L61,"main")," "))</f>
        <v xml:space="preserve"> </v>
      </c>
      <c r="O61" s="1" t="str">
        <f>VLOOKUP(A61,EstoreProductCatalog!$A$1:$BE$181,MATCH(O$7,EstoreProductCatalog!$A$1:$AR$1,0),0)</f>
        <v>BLACK</v>
      </c>
      <c r="P61" s="1" t="str">
        <f>VLOOKUP(A61,EstoreProductCatalog!$A$1:$BE$181,MATCH(P$7,EstoreProductCatalog!$A$1:$AR$1,0),0)</f>
        <v xml:space="preserve">  </v>
      </c>
      <c r="Q61" s="1" t="str">
        <f t="shared" si="5"/>
        <v xml:space="preserve">GP-TYR915BLACK  </v>
      </c>
      <c r="R61" s="4">
        <f t="shared" si="6"/>
        <v>1</v>
      </c>
      <c r="S61" s="1" t="str">
        <f>VLOOKUP(A61,EstoreProductCatalog!$A$1:$BE$181,MATCH(S$7,EstoreProductCatalog!$A$1:$AR$1,0),0)</f>
        <v xml:space="preserve"> NORMAL</v>
      </c>
      <c r="T61" s="1" t="str">
        <f>VLOOKUP(A61,EstoreProductCatalog!$A$1:$BE$181,MATCH(T$7,EstoreProductCatalog!$A$1:$AR$1,0),0)</f>
        <v xml:space="preserve"> null</v>
      </c>
      <c r="U61" s="1" t="str">
        <f>VLOOKUP(A61,EstoreProductCatalog!$A$1:$BE$181,MATCH(U$7,EstoreProductCatalog!$A$1:$AR$1,0),0)</f>
        <v xml:space="preserve"> null</v>
      </c>
      <c r="V61" s="1" t="str">
        <f>VLOOKUP(A61,EstoreProductCatalog!$A$1:$BE$181,MATCH(V$7,EstoreProductCatalog!$A$1:$AR$1,0),0)</f>
        <v xml:space="preserve"> false</v>
      </c>
      <c r="W61" s="4" t="b">
        <f t="shared" si="7"/>
        <v>1</v>
      </c>
      <c r="X61" s="4" t="b">
        <f t="shared" si="8"/>
        <v>1</v>
      </c>
      <c r="Y61" s="4" t="b">
        <f t="shared" si="9"/>
        <v>1</v>
      </c>
      <c r="Z61" s="3" t="e">
        <f>VLOOKUP(A61,EstoreProductCatalog!$A$1:$BE$181,MATCH(Z$7,EstoreProductCatalog!$A$1:$AR$1,0),0)</f>
        <v>#N/A</v>
      </c>
      <c r="AA61" s="1" t="str">
        <f t="shared" si="10"/>
        <v xml:space="preserve"> </v>
      </c>
      <c r="AB61" s="4" t="e">
        <f t="shared" si="11"/>
        <v>#N/A</v>
      </c>
      <c r="AC61" s="4" t="b">
        <f>IF(ISNUMBER(MATCH(A61,'AEM register'!$C:$C,0)),TRUE,FALSE)</f>
        <v>0</v>
      </c>
    </row>
    <row r="62" spans="1:29" ht="14.25" customHeight="1">
      <c r="A62" s="1" t="str">
        <f>EstoreProductCatalog!A56</f>
        <v>GP-TYR915HCASW</v>
      </c>
      <c r="B62" s="1" t="str">
        <f>VLOOKUP(A62,EstoreProductCatalog!$A$1:$BE$181,MATCH(B$7,EstoreProductCatalog!$A$1:$AR$1,0),0)</f>
        <v xml:space="preserve"> GalaxyWatch5 44mm Milanese Band</v>
      </c>
      <c r="C62" s="1" t="str">
        <f>VLOOKUP(A62,EstoreProductCatalog!$A$1:$BE$181,MATCH(C$7,EstoreProductCatalog!$A$1:$AR$1,0),0)</f>
        <v>CHECK</v>
      </c>
      <c r="D62" s="1" t="str">
        <f>VLOOKUP(A62,EstoreProductCatalog!$A$1:$BE$181,MATCH(D$7,EstoreProductCatalog!$A$1:$AR$1,0),0)</f>
        <v>PDP_NOT_AVAILABLE</v>
      </c>
      <c r="E62" s="4" t="str">
        <f t="shared" si="0"/>
        <v>TRUE</v>
      </c>
      <c r="F62" s="4" t="str">
        <f t="shared" si="1"/>
        <v>TRUE</v>
      </c>
      <c r="G62" s="1" t="str">
        <f>VLOOKUP(A62,EstoreProductCatalog!$A$1:$BE$181,MATCH(G$7,EstoreProductCatalog!$A$1:$AR$1,0),0)</f>
        <v>GP-TYR915</v>
      </c>
      <c r="H62" s="1" t="str">
        <f>VLOOKUP(A62,EstoreProductCatalog!$A$1:$BE$181,MATCH(H$7,EstoreProductCatalog!$A$1:$AR$1,0),0)</f>
        <v xml:space="preserve"> </v>
      </c>
      <c r="I62" s="1" t="str">
        <f>VLOOKUP(A62,EstoreProductCatalog!$A$1:$BE$181,MATCH(I$7,EstoreProductCatalog!$A$1:$AR$1,0),0)</f>
        <v>false</v>
      </c>
      <c r="J62" s="4" t="str">
        <f t="shared" si="2"/>
        <v>TRUE</v>
      </c>
      <c r="K62" s="1" t="str">
        <f>VLOOKUP(A62,EstoreProductCatalog!$A$1:$BE$181,MATCH(K$7,EstoreProductCatalog!$A$1:$AR$1,0),0)</f>
        <v>false</v>
      </c>
      <c r="L62" s="1" t="str">
        <f t="shared" si="3"/>
        <v>variant</v>
      </c>
      <c r="M62" s="1">
        <f t="shared" si="4"/>
        <v>2</v>
      </c>
      <c r="N62" s="4">
        <f>IF(ISNA(M63),COUNTIFS($G$8:G62,G62,$L$8:L62,"main"),IF(M63=1,COUNTIFS($G$8:G62,G62,$L$8:L62,"main")," "))</f>
        <v>1</v>
      </c>
      <c r="O62" s="1" t="str">
        <f>VLOOKUP(A62,EstoreProductCatalog!$A$1:$BE$181,MATCH(O$7,EstoreProductCatalog!$A$1:$AR$1,0),0)</f>
        <v>SILVER</v>
      </c>
      <c r="P62" s="1" t="str">
        <f>VLOOKUP(A62,EstoreProductCatalog!$A$1:$BE$181,MATCH(P$7,EstoreProductCatalog!$A$1:$AR$1,0),0)</f>
        <v xml:space="preserve">  </v>
      </c>
      <c r="Q62" s="1" t="str">
        <f t="shared" si="5"/>
        <v xml:space="preserve">GP-TYR915SILVER  </v>
      </c>
      <c r="R62" s="4">
        <f t="shared" si="6"/>
        <v>1</v>
      </c>
      <c r="S62" s="1" t="str">
        <f>VLOOKUP(A62,EstoreProductCatalog!$A$1:$BE$181,MATCH(S$7,EstoreProductCatalog!$A$1:$AR$1,0),0)</f>
        <v xml:space="preserve"> NORMAL</v>
      </c>
      <c r="T62" s="1" t="str">
        <f>VLOOKUP(A62,EstoreProductCatalog!$A$1:$BE$181,MATCH(T$7,EstoreProductCatalog!$A$1:$AR$1,0),0)</f>
        <v xml:space="preserve"> null</v>
      </c>
      <c r="U62" s="1" t="str">
        <f>VLOOKUP(A62,EstoreProductCatalog!$A$1:$BE$181,MATCH(U$7,EstoreProductCatalog!$A$1:$AR$1,0),0)</f>
        <v xml:space="preserve"> null</v>
      </c>
      <c r="V62" s="1" t="str">
        <f>VLOOKUP(A62,EstoreProductCatalog!$A$1:$BE$181,MATCH(V$7,EstoreProductCatalog!$A$1:$AR$1,0),0)</f>
        <v xml:space="preserve"> false</v>
      </c>
      <c r="W62" s="4" t="b">
        <f t="shared" si="7"/>
        <v>1</v>
      </c>
      <c r="X62" s="4" t="b">
        <f t="shared" si="8"/>
        <v>1</v>
      </c>
      <c r="Y62" s="4" t="b">
        <f t="shared" si="9"/>
        <v>1</v>
      </c>
      <c r="Z62" s="3" t="e">
        <f>VLOOKUP(A62,EstoreProductCatalog!$A$1:$BE$181,MATCH(Z$7,EstoreProductCatalog!$A$1:$AR$1,0),0)</f>
        <v>#N/A</v>
      </c>
      <c r="AA62" s="1" t="str">
        <f t="shared" si="10"/>
        <v xml:space="preserve"> </v>
      </c>
      <c r="AB62" s="4" t="e">
        <f t="shared" si="11"/>
        <v>#N/A</v>
      </c>
      <c r="AC62" s="4" t="b">
        <f>IF(ISNUMBER(MATCH(A62,'AEM register'!$C:$C,0)),TRUE,FALSE)</f>
        <v>0</v>
      </c>
    </row>
    <row r="63" spans="1:29" ht="14.25" customHeight="1">
      <c r="A63" s="1" t="str">
        <f>EstoreProductCatalog!A57</f>
        <v>SM-F721B1SHEUB</v>
      </c>
      <c r="B63" s="1" t="str">
        <f>VLOOKUP(A63,EstoreProductCatalog!$A$1:$BE$181,MATCH(B$7,EstoreProductCatalog!$A$1:$AR$1,0),0)</f>
        <v xml:space="preserve"> Galaxy Z Flip4 Bespoke Edition</v>
      </c>
      <c r="C63" s="1" t="str">
        <f>VLOOKUP(A63,EstoreProductCatalog!$A$1:$BE$181,MATCH(C$7,EstoreProductCatalog!$A$1:$AR$1,0),0)</f>
        <v>CHECK</v>
      </c>
      <c r="D63" s="1" t="str">
        <f>VLOOKUP(A63,EstoreProductCatalog!$A$1:$BE$181,MATCH(D$7,EstoreProductCatalog!$A$1:$AR$1,0),0)</f>
        <v>PDP_NOT_AVAILABLE</v>
      </c>
      <c r="E63" s="4" t="str">
        <f t="shared" si="0"/>
        <v>TRUE</v>
      </c>
      <c r="F63" s="4" t="str">
        <f t="shared" si="1"/>
        <v>TRUE</v>
      </c>
      <c r="G63" s="1" t="str">
        <f>VLOOKUP(A63,EstoreProductCatalog!$A$1:$BE$181,MATCH(G$7,EstoreProductCatalog!$A$1:$AR$1,0),0)</f>
        <v>SM-F721</v>
      </c>
      <c r="H63" s="1" t="str">
        <f>VLOOKUP(A63,EstoreProductCatalog!$A$1:$BE$181,MATCH(H$7,EstoreProductCatalog!$A$1:$AR$1,0),0)</f>
        <v xml:space="preserve"> </v>
      </c>
      <c r="I63" s="1" t="str">
        <f>VLOOKUP(A63,EstoreProductCatalog!$A$1:$BE$181,MATCH(I$7,EstoreProductCatalog!$A$1:$AR$1,0),0)</f>
        <v>true</v>
      </c>
      <c r="J63" s="4" t="str">
        <f t="shared" si="2"/>
        <v>TRUE</v>
      </c>
      <c r="K63" s="1" t="str">
        <f>VLOOKUP(A63,EstoreProductCatalog!$A$1:$BE$181,MATCH(K$7,EstoreProductCatalog!$A$1:$AR$1,0),0)</f>
        <v>false</v>
      </c>
      <c r="L63" s="1" t="str">
        <f t="shared" si="3"/>
        <v>variant</v>
      </c>
      <c r="M63" s="1">
        <f t="shared" si="4"/>
        <v>1</v>
      </c>
      <c r="N63" s="4" t="str">
        <f>IF(ISNA(M64),COUNTIFS($G$8:G63,G63,$L$8:L63,"main"),IF(M64=1,COUNTIFS($G$8:G63,G63,$L$8:L63,"main")," "))</f>
        <v xml:space="preserve"> </v>
      </c>
      <c r="O63" s="1" t="str">
        <f>VLOOKUP(A63,EstoreProductCatalog!$A$1:$BE$181,MATCH(O$7,EstoreProductCatalog!$A$1:$AR$1,0),0)</f>
        <v>BLACK/WHITE/WHITE</v>
      </c>
      <c r="P63" s="1" t="str">
        <f>VLOOKUP(A63,EstoreProductCatalog!$A$1:$BE$181,MATCH(P$7,EstoreProductCatalog!$A$1:$AR$1,0),0)</f>
        <v xml:space="preserve"> 256 GB</v>
      </c>
      <c r="Q63" s="1" t="str">
        <f t="shared" si="5"/>
        <v>SM-F721BLACK/WHITE/WHITE 256 GB</v>
      </c>
      <c r="R63" s="4">
        <f t="shared" si="6"/>
        <v>1</v>
      </c>
      <c r="S63" s="1" t="str">
        <f>VLOOKUP(A63,EstoreProductCatalog!$A$1:$BE$181,MATCH(S$7,EstoreProductCatalog!$A$1:$AR$1,0),0)</f>
        <v xml:space="preserve"> TOP_SKU</v>
      </c>
      <c r="T63" s="1" t="str">
        <f>VLOOKUP(A63,EstoreProductCatalog!$A$1:$BE$181,MATCH(T$7,EstoreProductCatalog!$A$1:$AR$1,0),0)</f>
        <v xml:space="preserve"> CUSTOM</v>
      </c>
      <c r="U63" s="1" t="str">
        <f>VLOOKUP(A63,EstoreProductCatalog!$A$1:$BE$181,MATCH(U$7,EstoreProductCatalog!$A$1:$AR$1,0),0)</f>
        <v xml:space="preserve"> 21</v>
      </c>
      <c r="V63" s="1" t="str">
        <f>VLOOKUP(A63,EstoreProductCatalog!$A$1:$BE$181,MATCH(V$7,EstoreProductCatalog!$A$1:$AR$1,0),0)</f>
        <v xml:space="preserve"> true</v>
      </c>
      <c r="W63" s="4" t="b">
        <f t="shared" si="7"/>
        <v>1</v>
      </c>
      <c r="X63" s="4" t="b">
        <f t="shared" si="8"/>
        <v>1</v>
      </c>
      <c r="Y63" s="4" t="b">
        <f t="shared" si="9"/>
        <v>1</v>
      </c>
      <c r="Z63" s="3" t="e">
        <f>VLOOKUP(A63,EstoreProductCatalog!$A$1:$BE$181,MATCH(Z$7,EstoreProductCatalog!$A$1:$AR$1,0),0)</f>
        <v>#N/A</v>
      </c>
      <c r="AA63" s="1" t="str">
        <f t="shared" si="10"/>
        <v xml:space="preserve"> </v>
      </c>
      <c r="AB63" s="4" t="e">
        <f t="shared" si="11"/>
        <v>#N/A</v>
      </c>
      <c r="AC63" s="4" t="b">
        <f>IF(ISNUMBER(MATCH(A63,'AEM register'!$C:$C,0)),TRUE,FALSE)</f>
        <v>0</v>
      </c>
    </row>
    <row r="64" spans="1:29" ht="14.25" customHeight="1">
      <c r="A64" s="1" t="str">
        <f>EstoreProductCatalog!A58</f>
        <v>SM-F721B1THEUB</v>
      </c>
      <c r="B64" s="1" t="str">
        <f>VLOOKUP(A64,EstoreProductCatalog!$A$1:$BE$181,MATCH(B$7,EstoreProductCatalog!$A$1:$AR$1,0),0)</f>
        <v xml:space="preserve"> Galaxy Z Flip4 Bespoke Edition</v>
      </c>
      <c r="C64" s="1" t="str">
        <f>VLOOKUP(A64,EstoreProductCatalog!$A$1:$BE$181,MATCH(C$7,EstoreProductCatalog!$A$1:$AR$1,0),0)</f>
        <v>CHECK</v>
      </c>
      <c r="D64" s="1" t="str">
        <f>VLOOKUP(A64,EstoreProductCatalog!$A$1:$BE$181,MATCH(D$7,EstoreProductCatalog!$A$1:$AR$1,0),0)</f>
        <v>PDP_NOT_AVAILABLE</v>
      </c>
      <c r="E64" s="4" t="str">
        <f t="shared" si="0"/>
        <v>TRUE</v>
      </c>
      <c r="F64" s="4" t="str">
        <f t="shared" si="1"/>
        <v>TRUE</v>
      </c>
      <c r="G64" s="1" t="str">
        <f>VLOOKUP(A64,EstoreProductCatalog!$A$1:$BE$181,MATCH(G$7,EstoreProductCatalog!$A$1:$AR$1,0),0)</f>
        <v>SM-F721</v>
      </c>
      <c r="H64" s="1" t="str">
        <f>VLOOKUP(A64,EstoreProductCatalog!$A$1:$BE$181,MATCH(H$7,EstoreProductCatalog!$A$1:$AR$1,0),0)</f>
        <v xml:space="preserve"> </v>
      </c>
      <c r="I64" s="1" t="str">
        <f>VLOOKUP(A64,EstoreProductCatalog!$A$1:$BE$181,MATCH(I$7,EstoreProductCatalog!$A$1:$AR$1,0),0)</f>
        <v>true</v>
      </c>
      <c r="J64" s="4" t="str">
        <f t="shared" si="2"/>
        <v>TRUE</v>
      </c>
      <c r="K64" s="1" t="str">
        <f>VLOOKUP(A64,EstoreProductCatalog!$A$1:$BE$181,MATCH(K$7,EstoreProductCatalog!$A$1:$AR$1,0),0)</f>
        <v>false</v>
      </c>
      <c r="L64" s="1" t="str">
        <f t="shared" si="3"/>
        <v>variant</v>
      </c>
      <c r="M64" s="1">
        <f t="shared" si="4"/>
        <v>2</v>
      </c>
      <c r="N64" s="4" t="str">
        <f>IF(ISNA(M65),COUNTIFS($G$8:G64,G64,$L$8:L64,"main"),IF(M65=1,COUNTIFS($G$8:G64,G64,$L$8:L64,"main")," "))</f>
        <v xml:space="preserve"> </v>
      </c>
      <c r="O64" s="1" t="str">
        <f>VLOOKUP(A64,EstoreProductCatalog!$A$1:$BE$181,MATCH(O$7,EstoreProductCatalog!$A$1:$AR$1,0),0)</f>
        <v>BLACK/WHITE/YELLOW</v>
      </c>
      <c r="P64" s="1" t="str">
        <f>VLOOKUP(A64,EstoreProductCatalog!$A$1:$BE$181,MATCH(P$7,EstoreProductCatalog!$A$1:$AR$1,0),0)</f>
        <v xml:space="preserve"> 256 GB</v>
      </c>
      <c r="Q64" s="1" t="str">
        <f t="shared" si="5"/>
        <v>SM-F721BLACK/WHITE/YELLOW 256 GB</v>
      </c>
      <c r="R64" s="4">
        <f t="shared" si="6"/>
        <v>1</v>
      </c>
      <c r="S64" s="1" t="str">
        <f>VLOOKUP(A64,EstoreProductCatalog!$A$1:$BE$181,MATCH(S$7,EstoreProductCatalog!$A$1:$AR$1,0),0)</f>
        <v xml:space="preserve"> TOP_SKU</v>
      </c>
      <c r="T64" s="1" t="str">
        <f>VLOOKUP(A64,EstoreProductCatalog!$A$1:$BE$181,MATCH(T$7,EstoreProductCatalog!$A$1:$AR$1,0),0)</f>
        <v xml:space="preserve"> CUSTOM</v>
      </c>
      <c r="U64" s="1" t="str">
        <f>VLOOKUP(A64,EstoreProductCatalog!$A$1:$BE$181,MATCH(U$7,EstoreProductCatalog!$A$1:$AR$1,0),0)</f>
        <v xml:space="preserve"> 21</v>
      </c>
      <c r="V64" s="1" t="str">
        <f>VLOOKUP(A64,EstoreProductCatalog!$A$1:$BE$181,MATCH(V$7,EstoreProductCatalog!$A$1:$AR$1,0),0)</f>
        <v xml:space="preserve"> true</v>
      </c>
      <c r="W64" s="4" t="b">
        <f t="shared" si="7"/>
        <v>1</v>
      </c>
      <c r="X64" s="4" t="b">
        <f t="shared" si="8"/>
        <v>1</v>
      </c>
      <c r="Y64" s="4" t="b">
        <f t="shared" si="9"/>
        <v>1</v>
      </c>
      <c r="Z64" s="3" t="e">
        <f>VLOOKUP(A64,EstoreProductCatalog!$A$1:$BE$181,MATCH(Z$7,EstoreProductCatalog!$A$1:$AR$1,0),0)</f>
        <v>#N/A</v>
      </c>
      <c r="AA64" s="1" t="str">
        <f t="shared" si="10"/>
        <v xml:space="preserve"> </v>
      </c>
      <c r="AB64" s="4" t="e">
        <f t="shared" si="11"/>
        <v>#N/A</v>
      </c>
      <c r="AC64" s="4" t="b">
        <f>IF(ISNUMBER(MATCH(A64,'AEM register'!$C:$C,0)),TRUE,FALSE)</f>
        <v>0</v>
      </c>
    </row>
    <row r="65" spans="1:29" ht="14.25" customHeight="1">
      <c r="A65" s="1" t="str">
        <f>EstoreProductCatalog!A59</f>
        <v>SM-F721B1XHEUB</v>
      </c>
      <c r="B65" s="1" t="str">
        <f>VLOOKUP(A65,EstoreProductCatalog!$A$1:$BE$181,MATCH(B$7,EstoreProductCatalog!$A$1:$AR$1,0),0)</f>
        <v xml:space="preserve"> Galaxy Z Flip4 Bespoke Edition</v>
      </c>
      <c r="C65" s="1" t="str">
        <f>VLOOKUP(A65,EstoreProductCatalog!$A$1:$BE$181,MATCH(C$7,EstoreProductCatalog!$A$1:$AR$1,0),0)</f>
        <v>CHECK</v>
      </c>
      <c r="D65" s="1" t="str">
        <f>VLOOKUP(A65,EstoreProductCatalog!$A$1:$BE$181,MATCH(D$7,EstoreProductCatalog!$A$1:$AR$1,0),0)</f>
        <v>PDP_NOT_AVAILABLE</v>
      </c>
      <c r="E65" s="4" t="str">
        <f t="shared" si="0"/>
        <v>TRUE</v>
      </c>
      <c r="F65" s="4" t="str">
        <f t="shared" si="1"/>
        <v>TRUE</v>
      </c>
      <c r="G65" s="1" t="str">
        <f>VLOOKUP(A65,EstoreProductCatalog!$A$1:$BE$181,MATCH(G$7,EstoreProductCatalog!$A$1:$AR$1,0),0)</f>
        <v>SM-F721</v>
      </c>
      <c r="H65" s="1" t="str">
        <f>VLOOKUP(A65,EstoreProductCatalog!$A$1:$BE$181,MATCH(H$7,EstoreProductCatalog!$A$1:$AR$1,0),0)</f>
        <v xml:space="preserve"> </v>
      </c>
      <c r="I65" s="1" t="str">
        <f>VLOOKUP(A65,EstoreProductCatalog!$A$1:$BE$181,MATCH(I$7,EstoreProductCatalog!$A$1:$AR$1,0),0)</f>
        <v>true</v>
      </c>
      <c r="J65" s="4" t="str">
        <f t="shared" si="2"/>
        <v>TRUE</v>
      </c>
      <c r="K65" s="1" t="str">
        <f>VLOOKUP(A65,EstoreProductCatalog!$A$1:$BE$181,MATCH(K$7,EstoreProductCatalog!$A$1:$AR$1,0),0)</f>
        <v>false</v>
      </c>
      <c r="L65" s="1" t="str">
        <f t="shared" si="3"/>
        <v>variant</v>
      </c>
      <c r="M65" s="1">
        <f t="shared" si="4"/>
        <v>3</v>
      </c>
      <c r="N65" s="4" t="str">
        <f>IF(ISNA(M66),COUNTIFS($G$8:G65,G65,$L$8:L65,"main"),IF(M66=1,COUNTIFS($G$8:G65,G65,$L$8:L65,"main")," "))</f>
        <v xml:space="preserve"> </v>
      </c>
      <c r="O65" s="1" t="str">
        <f>VLOOKUP(A65,EstoreProductCatalog!$A$1:$BE$181,MATCH(O$7,EstoreProductCatalog!$A$1:$AR$1,0),0)</f>
        <v>BLACK/YELLOW/WHITE</v>
      </c>
      <c r="P65" s="1" t="str">
        <f>VLOOKUP(A65,EstoreProductCatalog!$A$1:$BE$181,MATCH(P$7,EstoreProductCatalog!$A$1:$AR$1,0),0)</f>
        <v xml:space="preserve"> 256 GB</v>
      </c>
      <c r="Q65" s="1" t="str">
        <f t="shared" si="5"/>
        <v>SM-F721BLACK/YELLOW/WHITE 256 GB</v>
      </c>
      <c r="R65" s="4">
        <f t="shared" si="6"/>
        <v>1</v>
      </c>
      <c r="S65" s="1" t="str">
        <f>VLOOKUP(A65,EstoreProductCatalog!$A$1:$BE$181,MATCH(S$7,EstoreProductCatalog!$A$1:$AR$1,0),0)</f>
        <v xml:space="preserve"> TOP_SKU</v>
      </c>
      <c r="T65" s="1" t="str">
        <f>VLOOKUP(A65,EstoreProductCatalog!$A$1:$BE$181,MATCH(T$7,EstoreProductCatalog!$A$1:$AR$1,0),0)</f>
        <v xml:space="preserve"> CUSTOM</v>
      </c>
      <c r="U65" s="1" t="str">
        <f>VLOOKUP(A65,EstoreProductCatalog!$A$1:$BE$181,MATCH(U$7,EstoreProductCatalog!$A$1:$AR$1,0),0)</f>
        <v xml:space="preserve"> 21</v>
      </c>
      <c r="V65" s="1" t="str">
        <f>VLOOKUP(A65,EstoreProductCatalog!$A$1:$BE$181,MATCH(V$7,EstoreProductCatalog!$A$1:$AR$1,0),0)</f>
        <v xml:space="preserve"> true</v>
      </c>
      <c r="W65" s="4" t="b">
        <f t="shared" si="7"/>
        <v>1</v>
      </c>
      <c r="X65" s="4" t="b">
        <f t="shared" si="8"/>
        <v>1</v>
      </c>
      <c r="Y65" s="4" t="b">
        <f t="shared" si="9"/>
        <v>1</v>
      </c>
      <c r="Z65" s="3" t="e">
        <f>VLOOKUP(A65,EstoreProductCatalog!$A$1:$BE$181,MATCH(Z$7,EstoreProductCatalog!$A$1:$AR$1,0),0)</f>
        <v>#N/A</v>
      </c>
      <c r="AA65" s="1" t="str">
        <f t="shared" si="10"/>
        <v xml:space="preserve"> </v>
      </c>
      <c r="AB65" s="4" t="e">
        <f t="shared" si="11"/>
        <v>#N/A</v>
      </c>
      <c r="AC65" s="4" t="b">
        <f>IF(ISNUMBER(MATCH(A65,'AEM register'!$C:$C,0)),TRUE,FALSE)</f>
        <v>0</v>
      </c>
    </row>
    <row r="66" spans="1:29" ht="14.25" customHeight="1">
      <c r="A66" s="1" t="str">
        <f>EstoreProductCatalog!A60</f>
        <v>SM-F721B1YHEUB</v>
      </c>
      <c r="B66" s="1" t="str">
        <f>VLOOKUP(A66,EstoreProductCatalog!$A$1:$BE$181,MATCH(B$7,EstoreProductCatalog!$A$1:$AR$1,0),0)</f>
        <v xml:space="preserve"> Galaxy Z Flip4 Bespoke Edition</v>
      </c>
      <c r="C66" s="1" t="str">
        <f>VLOOKUP(A66,EstoreProductCatalog!$A$1:$BE$181,MATCH(C$7,EstoreProductCatalog!$A$1:$AR$1,0),0)</f>
        <v>CHECK</v>
      </c>
      <c r="D66" s="1" t="str">
        <f>VLOOKUP(A66,EstoreProductCatalog!$A$1:$BE$181,MATCH(D$7,EstoreProductCatalog!$A$1:$AR$1,0),0)</f>
        <v>PDP_NOT_AVAILABLE</v>
      </c>
      <c r="E66" s="4" t="str">
        <f t="shared" si="0"/>
        <v>TRUE</v>
      </c>
      <c r="F66" s="4" t="str">
        <f t="shared" si="1"/>
        <v>TRUE</v>
      </c>
      <c r="G66" s="1" t="str">
        <f>VLOOKUP(A66,EstoreProductCatalog!$A$1:$BE$181,MATCH(G$7,EstoreProductCatalog!$A$1:$AR$1,0),0)</f>
        <v>SM-F721</v>
      </c>
      <c r="H66" s="1" t="str">
        <f>VLOOKUP(A66,EstoreProductCatalog!$A$1:$BE$181,MATCH(H$7,EstoreProductCatalog!$A$1:$AR$1,0),0)</f>
        <v xml:space="preserve"> </v>
      </c>
      <c r="I66" s="1" t="str">
        <f>VLOOKUP(A66,EstoreProductCatalog!$A$1:$BE$181,MATCH(I$7,EstoreProductCatalog!$A$1:$AR$1,0),0)</f>
        <v>true</v>
      </c>
      <c r="J66" s="4" t="str">
        <f t="shared" si="2"/>
        <v>TRUE</v>
      </c>
      <c r="K66" s="1" t="str">
        <f>VLOOKUP(A66,EstoreProductCatalog!$A$1:$BE$181,MATCH(K$7,EstoreProductCatalog!$A$1:$AR$1,0),0)</f>
        <v>false</v>
      </c>
      <c r="L66" s="1" t="str">
        <f t="shared" si="3"/>
        <v>variant</v>
      </c>
      <c r="M66" s="1">
        <f t="shared" si="4"/>
        <v>4</v>
      </c>
      <c r="N66" s="4" t="str">
        <f>IF(ISNA(M67),COUNTIFS($G$8:G66,G66,$L$8:L66,"main"),IF(M67=1,COUNTIFS($G$8:G66,G66,$L$8:L66,"main")," "))</f>
        <v xml:space="preserve"> </v>
      </c>
      <c r="O66" s="1" t="str">
        <f>VLOOKUP(A66,EstoreProductCatalog!$A$1:$BE$181,MATCH(O$7,EstoreProductCatalog!$A$1:$AR$1,0),0)</f>
        <v>BLACK/YELLOW/YELLOW</v>
      </c>
      <c r="P66" s="1" t="str">
        <f>VLOOKUP(A66,EstoreProductCatalog!$A$1:$BE$181,MATCH(P$7,EstoreProductCatalog!$A$1:$AR$1,0),0)</f>
        <v xml:space="preserve"> 256 GB</v>
      </c>
      <c r="Q66" s="1" t="str">
        <f t="shared" si="5"/>
        <v>SM-F721BLACK/YELLOW/YELLOW 256 GB</v>
      </c>
      <c r="R66" s="4">
        <f t="shared" si="6"/>
        <v>1</v>
      </c>
      <c r="S66" s="1" t="str">
        <f>VLOOKUP(A66,EstoreProductCatalog!$A$1:$BE$181,MATCH(S$7,EstoreProductCatalog!$A$1:$AR$1,0),0)</f>
        <v xml:space="preserve"> TOP_SKU</v>
      </c>
      <c r="T66" s="1" t="str">
        <f>VLOOKUP(A66,EstoreProductCatalog!$A$1:$BE$181,MATCH(T$7,EstoreProductCatalog!$A$1:$AR$1,0),0)</f>
        <v xml:space="preserve"> CUSTOM</v>
      </c>
      <c r="U66" s="1" t="str">
        <f>VLOOKUP(A66,EstoreProductCatalog!$A$1:$BE$181,MATCH(U$7,EstoreProductCatalog!$A$1:$AR$1,0),0)</f>
        <v xml:space="preserve"> 21</v>
      </c>
      <c r="V66" s="1" t="str">
        <f>VLOOKUP(A66,EstoreProductCatalog!$A$1:$BE$181,MATCH(V$7,EstoreProductCatalog!$A$1:$AR$1,0),0)</f>
        <v xml:space="preserve"> true</v>
      </c>
      <c r="W66" s="4" t="b">
        <f t="shared" si="7"/>
        <v>1</v>
      </c>
      <c r="X66" s="4" t="b">
        <f t="shared" si="8"/>
        <v>1</v>
      </c>
      <c r="Y66" s="4" t="b">
        <f t="shared" si="9"/>
        <v>1</v>
      </c>
      <c r="Z66" s="3" t="e">
        <f>VLOOKUP(A66,EstoreProductCatalog!$A$1:$BE$181,MATCH(Z$7,EstoreProductCatalog!$A$1:$AR$1,0),0)</f>
        <v>#N/A</v>
      </c>
      <c r="AA66" s="1" t="str">
        <f t="shared" si="10"/>
        <v xml:space="preserve"> </v>
      </c>
      <c r="AB66" s="4" t="e">
        <f t="shared" si="11"/>
        <v>#N/A</v>
      </c>
      <c r="AC66" s="4" t="b">
        <f>IF(ISNUMBER(MATCH(A66,'AEM register'!$C:$C,0)),TRUE,FALSE)</f>
        <v>0</v>
      </c>
    </row>
    <row r="67" spans="1:29" ht="14.25" customHeight="1">
      <c r="A67" s="1" t="str">
        <f>EstoreProductCatalog!A61</f>
        <v>SM-F721B2AHEUB</v>
      </c>
      <c r="B67" s="1" t="str">
        <f>VLOOKUP(A67,EstoreProductCatalog!$A$1:$BE$181,MATCH(B$7,EstoreProductCatalog!$A$1:$AR$1,0),0)</f>
        <v xml:space="preserve"> Galaxy Z Flip4 Bespoke Edition</v>
      </c>
      <c r="C67" s="1" t="str">
        <f>VLOOKUP(A67,EstoreProductCatalog!$A$1:$BE$181,MATCH(C$7,EstoreProductCatalog!$A$1:$AR$1,0),0)</f>
        <v>CHECK</v>
      </c>
      <c r="D67" s="1" t="str">
        <f>VLOOKUP(A67,EstoreProductCatalog!$A$1:$BE$181,MATCH(D$7,EstoreProductCatalog!$A$1:$AR$1,0),0)</f>
        <v>PDP_NOT_AVAILABLE</v>
      </c>
      <c r="E67" s="4" t="str">
        <f t="shared" si="0"/>
        <v>TRUE</v>
      </c>
      <c r="F67" s="4" t="str">
        <f t="shared" si="1"/>
        <v>TRUE</v>
      </c>
      <c r="G67" s="1" t="str">
        <f>VLOOKUP(A67,EstoreProductCatalog!$A$1:$BE$181,MATCH(G$7,EstoreProductCatalog!$A$1:$AR$1,0),0)</f>
        <v>SM-F721</v>
      </c>
      <c r="H67" s="1" t="str">
        <f>VLOOKUP(A67,EstoreProductCatalog!$A$1:$BE$181,MATCH(H$7,EstoreProductCatalog!$A$1:$AR$1,0),0)</f>
        <v xml:space="preserve"> </v>
      </c>
      <c r="I67" s="1" t="str">
        <f>VLOOKUP(A67,EstoreProductCatalog!$A$1:$BE$181,MATCH(I$7,EstoreProductCatalog!$A$1:$AR$1,0),0)</f>
        <v>true</v>
      </c>
      <c r="J67" s="4" t="str">
        <f t="shared" si="2"/>
        <v>TRUE</v>
      </c>
      <c r="K67" s="1" t="str">
        <f>VLOOKUP(A67,EstoreProductCatalog!$A$1:$BE$181,MATCH(K$7,EstoreProductCatalog!$A$1:$AR$1,0),0)</f>
        <v>true</v>
      </c>
      <c r="L67" s="1" t="str">
        <f t="shared" si="3"/>
        <v>main</v>
      </c>
      <c r="M67" s="1">
        <f t="shared" si="4"/>
        <v>5</v>
      </c>
      <c r="N67" s="4" t="str">
        <f>IF(ISNA(M68),COUNTIFS($G$8:G67,G67,$L$8:L67,"main"),IF(M68=1,COUNTIFS($G$8:G67,G67,$L$8:L67,"main")," "))</f>
        <v xml:space="preserve"> </v>
      </c>
      <c r="O67" s="1" t="str">
        <f>VLOOKUP(A67,EstoreProductCatalog!$A$1:$BE$181,MATCH(O$7,EstoreProductCatalog!$A$1:$AR$1,0),0)</f>
        <v>BLACK/KHAKI/KHAKI</v>
      </c>
      <c r="P67" s="1" t="str">
        <f>VLOOKUP(A67,EstoreProductCatalog!$A$1:$BE$181,MATCH(P$7,EstoreProductCatalog!$A$1:$AR$1,0),0)</f>
        <v xml:space="preserve"> 256 GB</v>
      </c>
      <c r="Q67" s="1" t="str">
        <f t="shared" si="5"/>
        <v>SM-F721BLACK/KHAKI/KHAKI 256 GB</v>
      </c>
      <c r="R67" s="4">
        <f t="shared" si="6"/>
        <v>1</v>
      </c>
      <c r="S67" s="1" t="str">
        <f>VLOOKUP(A67,EstoreProductCatalog!$A$1:$BE$181,MATCH(S$7,EstoreProductCatalog!$A$1:$AR$1,0),0)</f>
        <v xml:space="preserve"> TOP_SKU</v>
      </c>
      <c r="T67" s="1" t="str">
        <f>VLOOKUP(A67,EstoreProductCatalog!$A$1:$BE$181,MATCH(T$7,EstoreProductCatalog!$A$1:$AR$1,0),0)</f>
        <v xml:space="preserve"> CUSTOM</v>
      </c>
      <c r="U67" s="1" t="str">
        <f>VLOOKUP(A67,EstoreProductCatalog!$A$1:$BE$181,MATCH(U$7,EstoreProductCatalog!$A$1:$AR$1,0),0)</f>
        <v xml:space="preserve"> 21</v>
      </c>
      <c r="V67" s="1" t="str">
        <f>VLOOKUP(A67,EstoreProductCatalog!$A$1:$BE$181,MATCH(V$7,EstoreProductCatalog!$A$1:$AR$1,0),0)</f>
        <v xml:space="preserve"> true</v>
      </c>
      <c r="W67" s="4" t="b">
        <f t="shared" si="7"/>
        <v>1</v>
      </c>
      <c r="X67" s="4" t="b">
        <f t="shared" si="8"/>
        <v>1</v>
      </c>
      <c r="Y67" s="4" t="b">
        <f t="shared" si="9"/>
        <v>1</v>
      </c>
      <c r="Z67" s="3" t="e">
        <f>VLOOKUP(A67,EstoreProductCatalog!$A$1:$BE$181,MATCH(Z$7,EstoreProductCatalog!$A$1:$AR$1,0),0)</f>
        <v>#N/A</v>
      </c>
      <c r="AA67" s="1" t="str">
        <f t="shared" si="10"/>
        <v xml:space="preserve"> </v>
      </c>
      <c r="AB67" s="4" t="e">
        <f t="shared" si="11"/>
        <v>#N/A</v>
      </c>
      <c r="AC67" s="4" t="b">
        <f>IF(ISNUMBER(MATCH(A67,'AEM register'!$C:$C,0)),TRUE,FALSE)</f>
        <v>0</v>
      </c>
    </row>
    <row r="68" spans="1:29" ht="14.25" customHeight="1">
      <c r="A68" s="1" t="str">
        <f>EstoreProductCatalog!A62</f>
        <v>SM-F721B2BHEUB</v>
      </c>
      <c r="B68" s="1" t="str">
        <f>VLOOKUP(A68,EstoreProductCatalog!$A$1:$BE$181,MATCH(B$7,EstoreProductCatalog!$A$1:$AR$1,0),0)</f>
        <v xml:space="preserve"> Galaxy Z Flip4 Bespoke Edition</v>
      </c>
      <c r="C68" s="1" t="str">
        <f>VLOOKUP(A68,EstoreProductCatalog!$A$1:$BE$181,MATCH(C$7,EstoreProductCatalog!$A$1:$AR$1,0),0)</f>
        <v>CHECK</v>
      </c>
      <c r="D68" s="1" t="str">
        <f>VLOOKUP(A68,EstoreProductCatalog!$A$1:$BE$181,MATCH(D$7,EstoreProductCatalog!$A$1:$AR$1,0),0)</f>
        <v>PDP_NOT_AVAILABLE</v>
      </c>
      <c r="E68" s="4" t="str">
        <f t="shared" si="0"/>
        <v>TRUE</v>
      </c>
      <c r="F68" s="4" t="str">
        <f t="shared" si="1"/>
        <v>TRUE</v>
      </c>
      <c r="G68" s="1" t="str">
        <f>VLOOKUP(A68,EstoreProductCatalog!$A$1:$BE$181,MATCH(G$7,EstoreProductCatalog!$A$1:$AR$1,0),0)</f>
        <v>SM-F721</v>
      </c>
      <c r="H68" s="1" t="str">
        <f>VLOOKUP(A68,EstoreProductCatalog!$A$1:$BE$181,MATCH(H$7,EstoreProductCatalog!$A$1:$AR$1,0),0)</f>
        <v xml:space="preserve"> </v>
      </c>
      <c r="I68" s="1" t="str">
        <f>VLOOKUP(A68,EstoreProductCatalog!$A$1:$BE$181,MATCH(I$7,EstoreProductCatalog!$A$1:$AR$1,0),0)</f>
        <v>true</v>
      </c>
      <c r="J68" s="4" t="str">
        <f t="shared" si="2"/>
        <v>TRUE</v>
      </c>
      <c r="K68" s="1" t="str">
        <f>VLOOKUP(A68,EstoreProductCatalog!$A$1:$BE$181,MATCH(K$7,EstoreProductCatalog!$A$1:$AR$1,0),0)</f>
        <v>false</v>
      </c>
      <c r="L68" s="1" t="str">
        <f t="shared" si="3"/>
        <v>variant</v>
      </c>
      <c r="M68" s="1">
        <f t="shared" si="4"/>
        <v>6</v>
      </c>
      <c r="N68" s="4" t="str">
        <f>IF(ISNA(M69),COUNTIFS($G$8:G68,G68,$L$8:L68,"main"),IF(M69=1,COUNTIFS($G$8:G68,G68,$L$8:L68,"main")," "))</f>
        <v xml:space="preserve"> </v>
      </c>
      <c r="O68" s="1" t="str">
        <f>VLOOKUP(A68,EstoreProductCatalog!$A$1:$BE$181,MATCH(O$7,EstoreProductCatalog!$A$1:$AR$1,0),0)</f>
        <v>BLACK/KHAKI/NAVY</v>
      </c>
      <c r="P68" s="1" t="str">
        <f>VLOOKUP(A68,EstoreProductCatalog!$A$1:$BE$181,MATCH(P$7,EstoreProductCatalog!$A$1:$AR$1,0),0)</f>
        <v xml:space="preserve"> 256 GB</v>
      </c>
      <c r="Q68" s="1" t="str">
        <f t="shared" si="5"/>
        <v>SM-F721BLACK/KHAKI/NAVY 256 GB</v>
      </c>
      <c r="R68" s="4">
        <f t="shared" si="6"/>
        <v>1</v>
      </c>
      <c r="S68" s="1" t="str">
        <f>VLOOKUP(A68,EstoreProductCatalog!$A$1:$BE$181,MATCH(S$7,EstoreProductCatalog!$A$1:$AR$1,0),0)</f>
        <v xml:space="preserve"> TOP_SKU</v>
      </c>
      <c r="T68" s="1" t="str">
        <f>VLOOKUP(A68,EstoreProductCatalog!$A$1:$BE$181,MATCH(T$7,EstoreProductCatalog!$A$1:$AR$1,0),0)</f>
        <v xml:space="preserve"> CUSTOM</v>
      </c>
      <c r="U68" s="1" t="str">
        <f>VLOOKUP(A68,EstoreProductCatalog!$A$1:$BE$181,MATCH(U$7,EstoreProductCatalog!$A$1:$AR$1,0),0)</f>
        <v xml:space="preserve"> 21</v>
      </c>
      <c r="V68" s="1" t="str">
        <f>VLOOKUP(A68,EstoreProductCatalog!$A$1:$BE$181,MATCH(V$7,EstoreProductCatalog!$A$1:$AR$1,0),0)</f>
        <v xml:space="preserve"> true</v>
      </c>
      <c r="W68" s="4" t="b">
        <f t="shared" si="7"/>
        <v>1</v>
      </c>
      <c r="X68" s="4" t="b">
        <f t="shared" si="8"/>
        <v>1</v>
      </c>
      <c r="Y68" s="4" t="b">
        <f t="shared" si="9"/>
        <v>1</v>
      </c>
      <c r="Z68" s="3" t="e">
        <f>VLOOKUP(A68,EstoreProductCatalog!$A$1:$BE$181,MATCH(Z$7,EstoreProductCatalog!$A$1:$AR$1,0),0)</f>
        <v>#N/A</v>
      </c>
      <c r="AA68" s="1" t="str">
        <f t="shared" si="10"/>
        <v xml:space="preserve"> </v>
      </c>
      <c r="AB68" s="4" t="e">
        <f t="shared" si="11"/>
        <v>#N/A</v>
      </c>
      <c r="AC68" s="4" t="b">
        <f>IF(ISNUMBER(MATCH(A68,'AEM register'!$C:$C,0)),TRUE,FALSE)</f>
        <v>0</v>
      </c>
    </row>
    <row r="69" spans="1:29" ht="14.25" customHeight="1">
      <c r="A69" s="1" t="str">
        <f>EstoreProductCatalog!A63</f>
        <v>SM-F721B2CHEUB</v>
      </c>
      <c r="B69" s="1" t="str">
        <f>VLOOKUP(A69,EstoreProductCatalog!$A$1:$BE$181,MATCH(B$7,EstoreProductCatalog!$A$1:$AR$1,0),0)</f>
        <v xml:space="preserve"> Galaxy Z Flip4 Bespoke Edition</v>
      </c>
      <c r="C69" s="1" t="str">
        <f>VLOOKUP(A69,EstoreProductCatalog!$A$1:$BE$181,MATCH(C$7,EstoreProductCatalog!$A$1:$AR$1,0),0)</f>
        <v>CHECK</v>
      </c>
      <c r="D69" s="1" t="str">
        <f>VLOOKUP(A69,EstoreProductCatalog!$A$1:$BE$181,MATCH(D$7,EstoreProductCatalog!$A$1:$AR$1,0),0)</f>
        <v>PDP_NOT_AVAILABLE</v>
      </c>
      <c r="E69" s="4" t="str">
        <f t="shared" si="0"/>
        <v>TRUE</v>
      </c>
      <c r="F69" s="4" t="str">
        <f t="shared" si="1"/>
        <v>TRUE</v>
      </c>
      <c r="G69" s="1" t="str">
        <f>VLOOKUP(A69,EstoreProductCatalog!$A$1:$BE$181,MATCH(G$7,EstoreProductCatalog!$A$1:$AR$1,0),0)</f>
        <v>SM-F721</v>
      </c>
      <c r="H69" s="1" t="str">
        <f>VLOOKUP(A69,EstoreProductCatalog!$A$1:$BE$181,MATCH(H$7,EstoreProductCatalog!$A$1:$AR$1,0),0)</f>
        <v xml:space="preserve"> </v>
      </c>
      <c r="I69" s="1" t="str">
        <f>VLOOKUP(A69,EstoreProductCatalog!$A$1:$BE$181,MATCH(I$7,EstoreProductCatalog!$A$1:$AR$1,0),0)</f>
        <v>true</v>
      </c>
      <c r="J69" s="4" t="str">
        <f t="shared" si="2"/>
        <v>TRUE</v>
      </c>
      <c r="K69" s="1" t="str">
        <f>VLOOKUP(A69,EstoreProductCatalog!$A$1:$BE$181,MATCH(K$7,EstoreProductCatalog!$A$1:$AR$1,0),0)</f>
        <v>false</v>
      </c>
      <c r="L69" s="1" t="str">
        <f t="shared" si="3"/>
        <v>variant</v>
      </c>
      <c r="M69" s="1">
        <f t="shared" si="4"/>
        <v>7</v>
      </c>
      <c r="N69" s="4" t="str">
        <f>IF(ISNA(M70),COUNTIFS($G$8:G69,G69,$L$8:L69,"main"),IF(M70=1,COUNTIFS($G$8:G69,G69,$L$8:L69,"main")," "))</f>
        <v xml:space="preserve"> </v>
      </c>
      <c r="O69" s="1" t="str">
        <f>VLOOKUP(A69,EstoreProductCatalog!$A$1:$BE$181,MATCH(O$7,EstoreProductCatalog!$A$1:$AR$1,0),0)</f>
        <v>BLACK/KHAKI/RED</v>
      </c>
      <c r="P69" s="1" t="str">
        <f>VLOOKUP(A69,EstoreProductCatalog!$A$1:$BE$181,MATCH(P$7,EstoreProductCatalog!$A$1:$AR$1,0),0)</f>
        <v xml:space="preserve"> 256 GB</v>
      </c>
      <c r="Q69" s="1" t="str">
        <f t="shared" si="5"/>
        <v>SM-F721BLACK/KHAKI/RED 256 GB</v>
      </c>
      <c r="R69" s="4">
        <f t="shared" si="6"/>
        <v>1</v>
      </c>
      <c r="S69" s="1" t="str">
        <f>VLOOKUP(A69,EstoreProductCatalog!$A$1:$BE$181,MATCH(S$7,EstoreProductCatalog!$A$1:$AR$1,0),0)</f>
        <v xml:space="preserve"> TOP_SKU</v>
      </c>
      <c r="T69" s="1" t="str">
        <f>VLOOKUP(A69,EstoreProductCatalog!$A$1:$BE$181,MATCH(T$7,EstoreProductCatalog!$A$1:$AR$1,0),0)</f>
        <v xml:space="preserve"> CUSTOM</v>
      </c>
      <c r="U69" s="1" t="str">
        <f>VLOOKUP(A69,EstoreProductCatalog!$A$1:$BE$181,MATCH(U$7,EstoreProductCatalog!$A$1:$AR$1,0),0)</f>
        <v xml:space="preserve"> 21</v>
      </c>
      <c r="V69" s="1" t="str">
        <f>VLOOKUP(A69,EstoreProductCatalog!$A$1:$BE$181,MATCH(V$7,EstoreProductCatalog!$A$1:$AR$1,0),0)</f>
        <v xml:space="preserve"> true</v>
      </c>
      <c r="W69" s="4" t="b">
        <f t="shared" si="7"/>
        <v>1</v>
      </c>
      <c r="X69" s="4" t="b">
        <f t="shared" si="8"/>
        <v>1</v>
      </c>
      <c r="Y69" s="4" t="b">
        <f t="shared" si="9"/>
        <v>1</v>
      </c>
      <c r="Z69" s="3" t="e">
        <f>VLOOKUP(A69,EstoreProductCatalog!$A$1:$BE$181,MATCH(Z$7,EstoreProductCatalog!$A$1:$AR$1,0),0)</f>
        <v>#N/A</v>
      </c>
      <c r="AA69" s="1" t="str">
        <f t="shared" si="10"/>
        <v xml:space="preserve"> </v>
      </c>
      <c r="AB69" s="4" t="e">
        <f t="shared" si="11"/>
        <v>#N/A</v>
      </c>
      <c r="AC69" s="4" t="b">
        <f>IF(ISNUMBER(MATCH(A69,'AEM register'!$C:$C,0)),TRUE,FALSE)</f>
        <v>0</v>
      </c>
    </row>
    <row r="70" spans="1:29" ht="14.25" customHeight="1">
      <c r="A70" s="1" t="str">
        <f>EstoreProductCatalog!A64</f>
        <v>SM-F721B2DHEUB</v>
      </c>
      <c r="B70" s="1" t="str">
        <f>VLOOKUP(A70,EstoreProductCatalog!$A$1:$BE$181,MATCH(B$7,EstoreProductCatalog!$A$1:$AR$1,0),0)</f>
        <v xml:space="preserve"> Galaxy Z Flip4 Bespoke Edition</v>
      </c>
      <c r="C70" s="1" t="str">
        <f>VLOOKUP(A70,EstoreProductCatalog!$A$1:$BE$181,MATCH(C$7,EstoreProductCatalog!$A$1:$AR$1,0),0)</f>
        <v>CHECK</v>
      </c>
      <c r="D70" s="1" t="str">
        <f>VLOOKUP(A70,EstoreProductCatalog!$A$1:$BE$181,MATCH(D$7,EstoreProductCatalog!$A$1:$AR$1,0),0)</f>
        <v>PDP_NOT_AVAILABLE</v>
      </c>
      <c r="E70" s="4" t="str">
        <f t="shared" si="0"/>
        <v>TRUE</v>
      </c>
      <c r="F70" s="4" t="str">
        <f t="shared" si="1"/>
        <v>TRUE</v>
      </c>
      <c r="G70" s="1" t="str">
        <f>VLOOKUP(A70,EstoreProductCatalog!$A$1:$BE$181,MATCH(G$7,EstoreProductCatalog!$A$1:$AR$1,0),0)</f>
        <v>SM-F721</v>
      </c>
      <c r="H70" s="1" t="str">
        <f>VLOOKUP(A70,EstoreProductCatalog!$A$1:$BE$181,MATCH(H$7,EstoreProductCatalog!$A$1:$AR$1,0),0)</f>
        <v xml:space="preserve"> </v>
      </c>
      <c r="I70" s="1" t="str">
        <f>VLOOKUP(A70,EstoreProductCatalog!$A$1:$BE$181,MATCH(I$7,EstoreProductCatalog!$A$1:$AR$1,0),0)</f>
        <v>true</v>
      </c>
      <c r="J70" s="4" t="str">
        <f t="shared" si="2"/>
        <v>TRUE</v>
      </c>
      <c r="K70" s="1" t="str">
        <f>VLOOKUP(A70,EstoreProductCatalog!$A$1:$BE$181,MATCH(K$7,EstoreProductCatalog!$A$1:$AR$1,0),0)</f>
        <v>false</v>
      </c>
      <c r="L70" s="1" t="str">
        <f t="shared" si="3"/>
        <v>variant</v>
      </c>
      <c r="M70" s="1">
        <f t="shared" si="4"/>
        <v>8</v>
      </c>
      <c r="N70" s="4" t="str">
        <f>IF(ISNA(M71),COUNTIFS($G$8:G70,G70,$L$8:L70,"main"),IF(M71=1,COUNTIFS($G$8:G70,G70,$L$8:L70,"main")," "))</f>
        <v xml:space="preserve"> </v>
      </c>
      <c r="O70" s="1" t="str">
        <f>VLOOKUP(A70,EstoreProductCatalog!$A$1:$BE$181,MATCH(O$7,EstoreProductCatalog!$A$1:$AR$1,0),0)</f>
        <v>BLACK/KHAKI/WHITE</v>
      </c>
      <c r="P70" s="1" t="str">
        <f>VLOOKUP(A70,EstoreProductCatalog!$A$1:$BE$181,MATCH(P$7,EstoreProductCatalog!$A$1:$AR$1,0),0)</f>
        <v xml:space="preserve"> 256 GB</v>
      </c>
      <c r="Q70" s="1" t="str">
        <f t="shared" si="5"/>
        <v>SM-F721BLACK/KHAKI/WHITE 256 GB</v>
      </c>
      <c r="R70" s="4">
        <f t="shared" si="6"/>
        <v>1</v>
      </c>
      <c r="S70" s="1" t="str">
        <f>VLOOKUP(A70,EstoreProductCatalog!$A$1:$BE$181,MATCH(S$7,EstoreProductCatalog!$A$1:$AR$1,0),0)</f>
        <v xml:space="preserve"> TOP_SKU</v>
      </c>
      <c r="T70" s="1" t="str">
        <f>VLOOKUP(A70,EstoreProductCatalog!$A$1:$BE$181,MATCH(T$7,EstoreProductCatalog!$A$1:$AR$1,0),0)</f>
        <v xml:space="preserve"> CUSTOM</v>
      </c>
      <c r="U70" s="1" t="str">
        <f>VLOOKUP(A70,EstoreProductCatalog!$A$1:$BE$181,MATCH(U$7,EstoreProductCatalog!$A$1:$AR$1,0),0)</f>
        <v xml:space="preserve"> 21</v>
      </c>
      <c r="V70" s="1" t="str">
        <f>VLOOKUP(A70,EstoreProductCatalog!$A$1:$BE$181,MATCH(V$7,EstoreProductCatalog!$A$1:$AR$1,0),0)</f>
        <v xml:space="preserve"> true</v>
      </c>
      <c r="W70" s="4" t="b">
        <f t="shared" si="7"/>
        <v>1</v>
      </c>
      <c r="X70" s="4" t="b">
        <f t="shared" si="8"/>
        <v>1</v>
      </c>
      <c r="Y70" s="4" t="b">
        <f t="shared" si="9"/>
        <v>1</v>
      </c>
      <c r="Z70" s="3" t="e">
        <f>VLOOKUP(A70,EstoreProductCatalog!$A$1:$BE$181,MATCH(Z$7,EstoreProductCatalog!$A$1:$AR$1,0),0)</f>
        <v>#N/A</v>
      </c>
      <c r="AA70" s="1" t="str">
        <f t="shared" si="10"/>
        <v xml:space="preserve"> </v>
      </c>
      <c r="AB70" s="4" t="e">
        <f t="shared" si="11"/>
        <v>#N/A</v>
      </c>
      <c r="AC70" s="4" t="b">
        <f>IF(ISNUMBER(MATCH(A70,'AEM register'!$C:$C,0)),TRUE,FALSE)</f>
        <v>0</v>
      </c>
    </row>
    <row r="71" spans="1:29" ht="14.25" customHeight="1">
      <c r="A71" s="1" t="str">
        <f>EstoreProductCatalog!A65</f>
        <v>SM-F721B2EHEUB</v>
      </c>
      <c r="B71" s="1" t="str">
        <f>VLOOKUP(A71,EstoreProductCatalog!$A$1:$BE$181,MATCH(B$7,EstoreProductCatalog!$A$1:$AR$1,0),0)</f>
        <v xml:space="preserve"> Galaxy Z Flip4 Bespoke Edition</v>
      </c>
      <c r="C71" s="1" t="str">
        <f>VLOOKUP(A71,EstoreProductCatalog!$A$1:$BE$181,MATCH(C$7,EstoreProductCatalog!$A$1:$AR$1,0),0)</f>
        <v>CHECK</v>
      </c>
      <c r="D71" s="1" t="str">
        <f>VLOOKUP(A71,EstoreProductCatalog!$A$1:$BE$181,MATCH(D$7,EstoreProductCatalog!$A$1:$AR$1,0),0)</f>
        <v>PDP_NOT_AVAILABLE</v>
      </c>
      <c r="E71" s="4" t="str">
        <f t="shared" si="0"/>
        <v>TRUE</v>
      </c>
      <c r="F71" s="4" t="str">
        <f t="shared" si="1"/>
        <v>TRUE</v>
      </c>
      <c r="G71" s="1" t="str">
        <f>VLOOKUP(A71,EstoreProductCatalog!$A$1:$BE$181,MATCH(G$7,EstoreProductCatalog!$A$1:$AR$1,0),0)</f>
        <v>SM-F721</v>
      </c>
      <c r="H71" s="1" t="str">
        <f>VLOOKUP(A71,EstoreProductCatalog!$A$1:$BE$181,MATCH(H$7,EstoreProductCatalog!$A$1:$AR$1,0),0)</f>
        <v xml:space="preserve"> </v>
      </c>
      <c r="I71" s="1" t="str">
        <f>VLOOKUP(A71,EstoreProductCatalog!$A$1:$BE$181,MATCH(I$7,EstoreProductCatalog!$A$1:$AR$1,0),0)</f>
        <v>true</v>
      </c>
      <c r="J71" s="4" t="str">
        <f t="shared" si="2"/>
        <v>TRUE</v>
      </c>
      <c r="K71" s="1" t="str">
        <f>VLOOKUP(A71,EstoreProductCatalog!$A$1:$BE$181,MATCH(K$7,EstoreProductCatalog!$A$1:$AR$1,0),0)</f>
        <v>false</v>
      </c>
      <c r="L71" s="1" t="str">
        <f t="shared" si="3"/>
        <v>variant</v>
      </c>
      <c r="M71" s="1">
        <f t="shared" si="4"/>
        <v>9</v>
      </c>
      <c r="N71" s="4" t="str">
        <f>IF(ISNA(M72),COUNTIFS($G$8:G71,G71,$L$8:L71,"main"),IF(M72=1,COUNTIFS($G$8:G71,G71,$L$8:L71,"main")," "))</f>
        <v xml:space="preserve"> </v>
      </c>
      <c r="O71" s="1" t="str">
        <f>VLOOKUP(A71,EstoreProductCatalog!$A$1:$BE$181,MATCH(O$7,EstoreProductCatalog!$A$1:$AR$1,0),0)</f>
        <v>BLACK/KHAKI/YELLOW</v>
      </c>
      <c r="P71" s="1" t="str">
        <f>VLOOKUP(A71,EstoreProductCatalog!$A$1:$BE$181,MATCH(P$7,EstoreProductCatalog!$A$1:$AR$1,0),0)</f>
        <v xml:space="preserve"> 256 GB</v>
      </c>
      <c r="Q71" s="1" t="str">
        <f t="shared" si="5"/>
        <v>SM-F721BLACK/KHAKI/YELLOW 256 GB</v>
      </c>
      <c r="R71" s="4">
        <f t="shared" si="6"/>
        <v>1</v>
      </c>
      <c r="S71" s="1" t="str">
        <f>VLOOKUP(A71,EstoreProductCatalog!$A$1:$BE$181,MATCH(S$7,EstoreProductCatalog!$A$1:$AR$1,0),0)</f>
        <v xml:space="preserve"> TOP_SKU</v>
      </c>
      <c r="T71" s="1" t="str">
        <f>VLOOKUP(A71,EstoreProductCatalog!$A$1:$BE$181,MATCH(T$7,EstoreProductCatalog!$A$1:$AR$1,0),0)</f>
        <v xml:space="preserve"> CUSTOM</v>
      </c>
      <c r="U71" s="1" t="str">
        <f>VLOOKUP(A71,EstoreProductCatalog!$A$1:$BE$181,MATCH(U$7,EstoreProductCatalog!$A$1:$AR$1,0),0)</f>
        <v xml:space="preserve"> 21</v>
      </c>
      <c r="V71" s="1" t="str">
        <f>VLOOKUP(A71,EstoreProductCatalog!$A$1:$BE$181,MATCH(V$7,EstoreProductCatalog!$A$1:$AR$1,0),0)</f>
        <v xml:space="preserve"> true</v>
      </c>
      <c r="W71" s="4" t="b">
        <f t="shared" si="7"/>
        <v>1</v>
      </c>
      <c r="X71" s="4" t="b">
        <f t="shared" si="8"/>
        <v>1</v>
      </c>
      <c r="Y71" s="4" t="b">
        <f t="shared" si="9"/>
        <v>1</v>
      </c>
      <c r="Z71" s="3" t="e">
        <f>VLOOKUP(A71,EstoreProductCatalog!$A$1:$BE$181,MATCH(Z$7,EstoreProductCatalog!$A$1:$AR$1,0),0)</f>
        <v>#N/A</v>
      </c>
      <c r="AA71" s="1" t="str">
        <f t="shared" si="10"/>
        <v xml:space="preserve"> </v>
      </c>
      <c r="AB71" s="4" t="e">
        <f t="shared" si="11"/>
        <v>#N/A</v>
      </c>
      <c r="AC71" s="4" t="b">
        <f>IF(ISNUMBER(MATCH(A71,'AEM register'!$C:$C,0)),TRUE,FALSE)</f>
        <v>0</v>
      </c>
    </row>
    <row r="72" spans="1:29" ht="14.25" customHeight="1">
      <c r="A72" s="1" t="str">
        <f>EstoreProductCatalog!A66</f>
        <v>SM-F721B2FHEUB</v>
      </c>
      <c r="B72" s="1" t="str">
        <f>VLOOKUP(A72,EstoreProductCatalog!$A$1:$BE$181,MATCH(B$7,EstoreProductCatalog!$A$1:$AR$1,0),0)</f>
        <v xml:space="preserve"> Galaxy Z Flip4 Bespoke Edition</v>
      </c>
      <c r="C72" s="1" t="str">
        <f>VLOOKUP(A72,EstoreProductCatalog!$A$1:$BE$181,MATCH(C$7,EstoreProductCatalog!$A$1:$AR$1,0),0)</f>
        <v>CHECK</v>
      </c>
      <c r="D72" s="1" t="str">
        <f>VLOOKUP(A72,EstoreProductCatalog!$A$1:$BE$181,MATCH(D$7,EstoreProductCatalog!$A$1:$AR$1,0),0)</f>
        <v>PDP_NOT_AVAILABLE</v>
      </c>
      <c r="E72" s="4" t="str">
        <f t="shared" si="0"/>
        <v>TRUE</v>
      </c>
      <c r="F72" s="4" t="str">
        <f t="shared" si="1"/>
        <v>TRUE</v>
      </c>
      <c r="G72" s="1" t="str">
        <f>VLOOKUP(A72,EstoreProductCatalog!$A$1:$BE$181,MATCH(G$7,EstoreProductCatalog!$A$1:$AR$1,0),0)</f>
        <v>SM-F721</v>
      </c>
      <c r="H72" s="1" t="str">
        <f>VLOOKUP(A72,EstoreProductCatalog!$A$1:$BE$181,MATCH(H$7,EstoreProductCatalog!$A$1:$AR$1,0),0)</f>
        <v xml:space="preserve"> </v>
      </c>
      <c r="I72" s="1" t="str">
        <f>VLOOKUP(A72,EstoreProductCatalog!$A$1:$BE$181,MATCH(I$7,EstoreProductCatalog!$A$1:$AR$1,0),0)</f>
        <v>true</v>
      </c>
      <c r="J72" s="4" t="str">
        <f t="shared" si="2"/>
        <v>TRUE</v>
      </c>
      <c r="K72" s="1" t="str">
        <f>VLOOKUP(A72,EstoreProductCatalog!$A$1:$BE$181,MATCH(K$7,EstoreProductCatalog!$A$1:$AR$1,0),0)</f>
        <v>false</v>
      </c>
      <c r="L72" s="1" t="str">
        <f t="shared" si="3"/>
        <v>variant</v>
      </c>
      <c r="M72" s="1">
        <f t="shared" si="4"/>
        <v>10</v>
      </c>
      <c r="N72" s="4" t="str">
        <f>IF(ISNA(M73),COUNTIFS($G$8:G72,G72,$L$8:L72,"main"),IF(M73=1,COUNTIFS($G$8:G72,G72,$L$8:L72,"main")," "))</f>
        <v xml:space="preserve"> </v>
      </c>
      <c r="O72" s="1" t="str">
        <f>VLOOKUP(A72,EstoreProductCatalog!$A$1:$BE$181,MATCH(O$7,EstoreProductCatalog!$A$1:$AR$1,0),0)</f>
        <v>BLACK/NAVY/KHAKI</v>
      </c>
      <c r="P72" s="1" t="str">
        <f>VLOOKUP(A72,EstoreProductCatalog!$A$1:$BE$181,MATCH(P$7,EstoreProductCatalog!$A$1:$AR$1,0),0)</f>
        <v xml:space="preserve"> 256 GB</v>
      </c>
      <c r="Q72" s="1" t="str">
        <f t="shared" si="5"/>
        <v>SM-F721BLACK/NAVY/KHAKI 256 GB</v>
      </c>
      <c r="R72" s="4">
        <f t="shared" si="6"/>
        <v>1</v>
      </c>
      <c r="S72" s="1" t="str">
        <f>VLOOKUP(A72,EstoreProductCatalog!$A$1:$BE$181,MATCH(S$7,EstoreProductCatalog!$A$1:$AR$1,0),0)</f>
        <v xml:space="preserve"> TOP_SKU</v>
      </c>
      <c r="T72" s="1" t="str">
        <f>VLOOKUP(A72,EstoreProductCatalog!$A$1:$BE$181,MATCH(T$7,EstoreProductCatalog!$A$1:$AR$1,0),0)</f>
        <v xml:space="preserve"> CUSTOM</v>
      </c>
      <c r="U72" s="1" t="str">
        <f>VLOOKUP(A72,EstoreProductCatalog!$A$1:$BE$181,MATCH(U$7,EstoreProductCatalog!$A$1:$AR$1,0),0)</f>
        <v xml:space="preserve"> 21</v>
      </c>
      <c r="V72" s="1" t="str">
        <f>VLOOKUP(A72,EstoreProductCatalog!$A$1:$BE$181,MATCH(V$7,EstoreProductCatalog!$A$1:$AR$1,0),0)</f>
        <v xml:space="preserve"> true</v>
      </c>
      <c r="W72" s="4" t="b">
        <f t="shared" si="7"/>
        <v>1</v>
      </c>
      <c r="X72" s="4" t="b">
        <f t="shared" si="8"/>
        <v>1</v>
      </c>
      <c r="Y72" s="4" t="b">
        <f t="shared" si="9"/>
        <v>1</v>
      </c>
      <c r="Z72" s="3" t="e">
        <f>VLOOKUP(A72,EstoreProductCatalog!$A$1:$BE$181,MATCH(Z$7,EstoreProductCatalog!$A$1:$AR$1,0),0)</f>
        <v>#N/A</v>
      </c>
      <c r="AA72" s="1" t="str">
        <f t="shared" si="10"/>
        <v xml:space="preserve"> </v>
      </c>
      <c r="AB72" s="4" t="e">
        <f t="shared" si="11"/>
        <v>#N/A</v>
      </c>
      <c r="AC72" s="4" t="b">
        <f>IF(ISNUMBER(MATCH(A72,'AEM register'!$C:$C,0)),TRUE,FALSE)</f>
        <v>0</v>
      </c>
    </row>
    <row r="73" spans="1:29" ht="14.25" customHeight="1">
      <c r="A73" s="1" t="str">
        <f>EstoreProductCatalog!A67</f>
        <v>SM-F721B2GHEUB</v>
      </c>
      <c r="B73" s="1" t="str">
        <f>VLOOKUP(A73,EstoreProductCatalog!$A$1:$BE$181,MATCH(B$7,EstoreProductCatalog!$A$1:$AR$1,0),0)</f>
        <v xml:space="preserve"> Galaxy Z Flip4 Bespoke Edition</v>
      </c>
      <c r="C73" s="1" t="str">
        <f>VLOOKUP(A73,EstoreProductCatalog!$A$1:$BE$181,MATCH(C$7,EstoreProductCatalog!$A$1:$AR$1,0),0)</f>
        <v>CHECK</v>
      </c>
      <c r="D73" s="1" t="str">
        <f>VLOOKUP(A73,EstoreProductCatalog!$A$1:$BE$181,MATCH(D$7,EstoreProductCatalog!$A$1:$AR$1,0),0)</f>
        <v>PDP_NOT_AVAILABLE</v>
      </c>
      <c r="E73" s="4" t="str">
        <f t="shared" si="0"/>
        <v>TRUE</v>
      </c>
      <c r="F73" s="4" t="str">
        <f t="shared" si="1"/>
        <v>TRUE</v>
      </c>
      <c r="G73" s="1" t="str">
        <f>VLOOKUP(A73,EstoreProductCatalog!$A$1:$BE$181,MATCH(G$7,EstoreProductCatalog!$A$1:$AR$1,0),0)</f>
        <v>SM-F721</v>
      </c>
      <c r="H73" s="1" t="str">
        <f>VLOOKUP(A73,EstoreProductCatalog!$A$1:$BE$181,MATCH(H$7,EstoreProductCatalog!$A$1:$AR$1,0),0)</f>
        <v xml:space="preserve"> </v>
      </c>
      <c r="I73" s="1" t="str">
        <f>VLOOKUP(A73,EstoreProductCatalog!$A$1:$BE$181,MATCH(I$7,EstoreProductCatalog!$A$1:$AR$1,0),0)</f>
        <v>true</v>
      </c>
      <c r="J73" s="4" t="str">
        <f t="shared" si="2"/>
        <v>TRUE</v>
      </c>
      <c r="K73" s="1" t="str">
        <f>VLOOKUP(A73,EstoreProductCatalog!$A$1:$BE$181,MATCH(K$7,EstoreProductCatalog!$A$1:$AR$1,0),0)</f>
        <v>false</v>
      </c>
      <c r="L73" s="1" t="str">
        <f t="shared" si="3"/>
        <v>variant</v>
      </c>
      <c r="M73" s="1">
        <f t="shared" si="4"/>
        <v>11</v>
      </c>
      <c r="N73" s="4" t="str">
        <f>IF(ISNA(M74),COUNTIFS($G$8:G73,G73,$L$8:L73,"main"),IF(M74=1,COUNTIFS($G$8:G73,G73,$L$8:L73,"main")," "))</f>
        <v xml:space="preserve"> </v>
      </c>
      <c r="O73" s="1" t="str">
        <f>VLOOKUP(A73,EstoreProductCatalog!$A$1:$BE$181,MATCH(O$7,EstoreProductCatalog!$A$1:$AR$1,0),0)</f>
        <v>BLACK/NAVY/NAVY</v>
      </c>
      <c r="P73" s="1" t="str">
        <f>VLOOKUP(A73,EstoreProductCatalog!$A$1:$BE$181,MATCH(P$7,EstoreProductCatalog!$A$1:$AR$1,0),0)</f>
        <v xml:space="preserve"> 256 GB</v>
      </c>
      <c r="Q73" s="1" t="str">
        <f t="shared" si="5"/>
        <v>SM-F721BLACK/NAVY/NAVY 256 GB</v>
      </c>
      <c r="R73" s="4">
        <f t="shared" si="6"/>
        <v>1</v>
      </c>
      <c r="S73" s="1" t="str">
        <f>VLOOKUP(A73,EstoreProductCatalog!$A$1:$BE$181,MATCH(S$7,EstoreProductCatalog!$A$1:$AR$1,0),0)</f>
        <v xml:space="preserve"> TOP_SKU</v>
      </c>
      <c r="T73" s="1" t="str">
        <f>VLOOKUP(A73,EstoreProductCatalog!$A$1:$BE$181,MATCH(T$7,EstoreProductCatalog!$A$1:$AR$1,0),0)</f>
        <v xml:space="preserve"> CUSTOM</v>
      </c>
      <c r="U73" s="1" t="str">
        <f>VLOOKUP(A73,EstoreProductCatalog!$A$1:$BE$181,MATCH(U$7,EstoreProductCatalog!$A$1:$AR$1,0),0)</f>
        <v xml:space="preserve"> 21</v>
      </c>
      <c r="V73" s="1" t="str">
        <f>VLOOKUP(A73,EstoreProductCatalog!$A$1:$BE$181,MATCH(V$7,EstoreProductCatalog!$A$1:$AR$1,0),0)</f>
        <v xml:space="preserve"> true</v>
      </c>
      <c r="W73" s="4" t="b">
        <f t="shared" si="7"/>
        <v>1</v>
      </c>
      <c r="X73" s="4" t="b">
        <f t="shared" si="8"/>
        <v>1</v>
      </c>
      <c r="Y73" s="4" t="b">
        <f t="shared" si="9"/>
        <v>1</v>
      </c>
      <c r="Z73" s="3" t="e">
        <f>VLOOKUP(A73,EstoreProductCatalog!$A$1:$BE$181,MATCH(Z$7,EstoreProductCatalog!$A$1:$AR$1,0),0)</f>
        <v>#N/A</v>
      </c>
      <c r="AA73" s="1" t="str">
        <f t="shared" si="10"/>
        <v xml:space="preserve"> </v>
      </c>
      <c r="AB73" s="4" t="e">
        <f t="shared" si="11"/>
        <v>#N/A</v>
      </c>
      <c r="AC73" s="4" t="b">
        <f>IF(ISNUMBER(MATCH(A73,'AEM register'!$C:$C,0)),TRUE,FALSE)</f>
        <v>0</v>
      </c>
    </row>
    <row r="74" spans="1:29" ht="14.25" customHeight="1">
      <c r="A74" s="1" t="str">
        <f>EstoreProductCatalog!A68</f>
        <v>SM-F721B2HHEUB</v>
      </c>
      <c r="B74" s="1" t="str">
        <f>VLOOKUP(A74,EstoreProductCatalog!$A$1:$BE$181,MATCH(B$7,EstoreProductCatalog!$A$1:$AR$1,0),0)</f>
        <v xml:space="preserve"> Galaxy Z Flip4 Bespoke Edition</v>
      </c>
      <c r="C74" s="1" t="str">
        <f>VLOOKUP(A74,EstoreProductCatalog!$A$1:$BE$181,MATCH(C$7,EstoreProductCatalog!$A$1:$AR$1,0),0)</f>
        <v>CHECK</v>
      </c>
      <c r="D74" s="1" t="str">
        <f>VLOOKUP(A74,EstoreProductCatalog!$A$1:$BE$181,MATCH(D$7,EstoreProductCatalog!$A$1:$AR$1,0),0)</f>
        <v>PDP_NOT_AVAILABLE</v>
      </c>
      <c r="E74" s="4" t="str">
        <f t="shared" si="0"/>
        <v>TRUE</v>
      </c>
      <c r="F74" s="4" t="str">
        <f t="shared" si="1"/>
        <v>TRUE</v>
      </c>
      <c r="G74" s="1" t="str">
        <f>VLOOKUP(A74,EstoreProductCatalog!$A$1:$BE$181,MATCH(G$7,EstoreProductCatalog!$A$1:$AR$1,0),0)</f>
        <v>SM-F721</v>
      </c>
      <c r="H74" s="1" t="str">
        <f>VLOOKUP(A74,EstoreProductCatalog!$A$1:$BE$181,MATCH(H$7,EstoreProductCatalog!$A$1:$AR$1,0),0)</f>
        <v xml:space="preserve"> </v>
      </c>
      <c r="I74" s="1" t="str">
        <f>VLOOKUP(A74,EstoreProductCatalog!$A$1:$BE$181,MATCH(I$7,EstoreProductCatalog!$A$1:$AR$1,0),0)</f>
        <v>true</v>
      </c>
      <c r="J74" s="4" t="str">
        <f t="shared" si="2"/>
        <v>TRUE</v>
      </c>
      <c r="K74" s="1" t="str">
        <f>VLOOKUP(A74,EstoreProductCatalog!$A$1:$BE$181,MATCH(K$7,EstoreProductCatalog!$A$1:$AR$1,0),0)</f>
        <v>false</v>
      </c>
      <c r="L74" s="1" t="str">
        <f t="shared" si="3"/>
        <v>variant</v>
      </c>
      <c r="M74" s="1">
        <f t="shared" si="4"/>
        <v>12</v>
      </c>
      <c r="N74" s="4" t="str">
        <f>IF(ISNA(M75),COUNTIFS($G$8:G74,G74,$L$8:L74,"main"),IF(M75=1,COUNTIFS($G$8:G74,G74,$L$8:L74,"main")," "))</f>
        <v xml:space="preserve"> </v>
      </c>
      <c r="O74" s="1" t="str">
        <f>VLOOKUP(A74,EstoreProductCatalog!$A$1:$BE$181,MATCH(O$7,EstoreProductCatalog!$A$1:$AR$1,0),0)</f>
        <v>BLACK/NAVY/RED</v>
      </c>
      <c r="P74" s="1" t="str">
        <f>VLOOKUP(A74,EstoreProductCatalog!$A$1:$BE$181,MATCH(P$7,EstoreProductCatalog!$A$1:$AR$1,0),0)</f>
        <v xml:space="preserve"> 256 GB</v>
      </c>
      <c r="Q74" s="1" t="str">
        <f t="shared" si="5"/>
        <v>SM-F721BLACK/NAVY/RED 256 GB</v>
      </c>
      <c r="R74" s="4">
        <f t="shared" si="6"/>
        <v>1</v>
      </c>
      <c r="S74" s="1" t="str">
        <f>VLOOKUP(A74,EstoreProductCatalog!$A$1:$BE$181,MATCH(S$7,EstoreProductCatalog!$A$1:$AR$1,0),0)</f>
        <v xml:space="preserve"> TOP_SKU</v>
      </c>
      <c r="T74" s="1" t="str">
        <f>VLOOKUP(A74,EstoreProductCatalog!$A$1:$BE$181,MATCH(T$7,EstoreProductCatalog!$A$1:$AR$1,0),0)</f>
        <v xml:space="preserve"> CUSTOM</v>
      </c>
      <c r="U74" s="1" t="str">
        <f>VLOOKUP(A74,EstoreProductCatalog!$A$1:$BE$181,MATCH(U$7,EstoreProductCatalog!$A$1:$AR$1,0),0)</f>
        <v xml:space="preserve"> 21</v>
      </c>
      <c r="V74" s="1" t="str">
        <f>VLOOKUP(A74,EstoreProductCatalog!$A$1:$BE$181,MATCH(V$7,EstoreProductCatalog!$A$1:$AR$1,0),0)</f>
        <v xml:space="preserve"> true</v>
      </c>
      <c r="W74" s="4" t="b">
        <f t="shared" si="7"/>
        <v>1</v>
      </c>
      <c r="X74" s="4" t="b">
        <f t="shared" si="8"/>
        <v>1</v>
      </c>
      <c r="Y74" s="4" t="b">
        <f t="shared" si="9"/>
        <v>1</v>
      </c>
      <c r="Z74" s="3" t="e">
        <f>VLOOKUP(A74,EstoreProductCatalog!$A$1:$BE$181,MATCH(Z$7,EstoreProductCatalog!$A$1:$AR$1,0),0)</f>
        <v>#N/A</v>
      </c>
      <c r="AA74" s="1" t="str">
        <f t="shared" si="10"/>
        <v xml:space="preserve"> </v>
      </c>
      <c r="AB74" s="4" t="e">
        <f t="shared" si="11"/>
        <v>#N/A</v>
      </c>
      <c r="AC74" s="4" t="b">
        <f>IF(ISNUMBER(MATCH(A74,'AEM register'!$C:$C,0)),TRUE,FALSE)</f>
        <v>0</v>
      </c>
    </row>
    <row r="75" spans="1:29" ht="14.25" customHeight="1">
      <c r="A75" s="1" t="str">
        <f>EstoreProductCatalog!A69</f>
        <v>SM-F721B2IHEUB</v>
      </c>
      <c r="B75" s="1" t="str">
        <f>VLOOKUP(A75,EstoreProductCatalog!$A$1:$BE$181,MATCH(B$7,EstoreProductCatalog!$A$1:$AR$1,0),0)</f>
        <v xml:space="preserve"> Galaxy Z Flip4 Bespoke Edition</v>
      </c>
      <c r="C75" s="1" t="str">
        <f>VLOOKUP(A75,EstoreProductCatalog!$A$1:$BE$181,MATCH(C$7,EstoreProductCatalog!$A$1:$AR$1,0),0)</f>
        <v>CHECK</v>
      </c>
      <c r="D75" s="1" t="str">
        <f>VLOOKUP(A75,EstoreProductCatalog!$A$1:$BE$181,MATCH(D$7,EstoreProductCatalog!$A$1:$AR$1,0),0)</f>
        <v>PDP_NOT_AVAILABLE</v>
      </c>
      <c r="E75" s="4" t="str">
        <f t="shared" si="0"/>
        <v>TRUE</v>
      </c>
      <c r="F75" s="4" t="str">
        <f t="shared" si="1"/>
        <v>TRUE</v>
      </c>
      <c r="G75" s="1" t="str">
        <f>VLOOKUP(A75,EstoreProductCatalog!$A$1:$BE$181,MATCH(G$7,EstoreProductCatalog!$A$1:$AR$1,0),0)</f>
        <v>SM-F721</v>
      </c>
      <c r="H75" s="1" t="str">
        <f>VLOOKUP(A75,EstoreProductCatalog!$A$1:$BE$181,MATCH(H$7,EstoreProductCatalog!$A$1:$AR$1,0),0)</f>
        <v xml:space="preserve"> </v>
      </c>
      <c r="I75" s="1" t="str">
        <f>VLOOKUP(A75,EstoreProductCatalog!$A$1:$BE$181,MATCH(I$7,EstoreProductCatalog!$A$1:$AR$1,0),0)</f>
        <v>true</v>
      </c>
      <c r="J75" s="4" t="str">
        <f t="shared" si="2"/>
        <v>TRUE</v>
      </c>
      <c r="K75" s="1" t="str">
        <f>VLOOKUP(A75,EstoreProductCatalog!$A$1:$BE$181,MATCH(K$7,EstoreProductCatalog!$A$1:$AR$1,0),0)</f>
        <v>false</v>
      </c>
      <c r="L75" s="1" t="str">
        <f t="shared" si="3"/>
        <v>variant</v>
      </c>
      <c r="M75" s="1">
        <f t="shared" si="4"/>
        <v>13</v>
      </c>
      <c r="N75" s="4" t="str">
        <f>IF(ISNA(M76),COUNTIFS($G$8:G75,G75,$L$8:L75,"main"),IF(M76=1,COUNTIFS($G$8:G75,G75,$L$8:L75,"main")," "))</f>
        <v xml:space="preserve"> </v>
      </c>
      <c r="O75" s="1" t="str">
        <f>VLOOKUP(A75,EstoreProductCatalog!$A$1:$BE$181,MATCH(O$7,EstoreProductCatalog!$A$1:$AR$1,0),0)</f>
        <v>BLACK/NAVY/WHITE</v>
      </c>
      <c r="P75" s="1" t="str">
        <f>VLOOKUP(A75,EstoreProductCatalog!$A$1:$BE$181,MATCH(P$7,EstoreProductCatalog!$A$1:$AR$1,0),0)</f>
        <v xml:space="preserve"> 256 GB</v>
      </c>
      <c r="Q75" s="1" t="str">
        <f t="shared" si="5"/>
        <v>SM-F721BLACK/NAVY/WHITE 256 GB</v>
      </c>
      <c r="R75" s="4">
        <f t="shared" si="6"/>
        <v>1</v>
      </c>
      <c r="S75" s="1" t="str">
        <f>VLOOKUP(A75,EstoreProductCatalog!$A$1:$BE$181,MATCH(S$7,EstoreProductCatalog!$A$1:$AR$1,0),0)</f>
        <v xml:space="preserve"> TOP_SKU</v>
      </c>
      <c r="T75" s="1" t="str">
        <f>VLOOKUP(A75,EstoreProductCatalog!$A$1:$BE$181,MATCH(T$7,EstoreProductCatalog!$A$1:$AR$1,0),0)</f>
        <v xml:space="preserve"> CUSTOM</v>
      </c>
      <c r="U75" s="1" t="str">
        <f>VLOOKUP(A75,EstoreProductCatalog!$A$1:$BE$181,MATCH(U$7,EstoreProductCatalog!$A$1:$AR$1,0),0)</f>
        <v xml:space="preserve"> 21</v>
      </c>
      <c r="V75" s="1" t="str">
        <f>VLOOKUP(A75,EstoreProductCatalog!$A$1:$BE$181,MATCH(V$7,EstoreProductCatalog!$A$1:$AR$1,0),0)</f>
        <v xml:space="preserve"> true</v>
      </c>
      <c r="W75" s="4" t="b">
        <f t="shared" si="7"/>
        <v>1</v>
      </c>
      <c r="X75" s="4" t="b">
        <f t="shared" si="8"/>
        <v>1</v>
      </c>
      <c r="Y75" s="4" t="b">
        <f t="shared" si="9"/>
        <v>1</v>
      </c>
      <c r="Z75" s="3" t="e">
        <f>VLOOKUP(A75,EstoreProductCatalog!$A$1:$BE$181,MATCH(Z$7,EstoreProductCatalog!$A$1:$AR$1,0),0)</f>
        <v>#N/A</v>
      </c>
      <c r="AA75" s="1" t="str">
        <f t="shared" si="10"/>
        <v xml:space="preserve"> </v>
      </c>
      <c r="AB75" s="4" t="e">
        <f t="shared" si="11"/>
        <v>#N/A</v>
      </c>
      <c r="AC75" s="4" t="b">
        <f>IF(ISNUMBER(MATCH(A75,'AEM register'!$C:$C,0)),TRUE,FALSE)</f>
        <v>0</v>
      </c>
    </row>
    <row r="76" spans="1:29" ht="14.25" customHeight="1">
      <c r="A76" s="1" t="str">
        <f>EstoreProductCatalog!A70</f>
        <v>SM-F721B2JHEUB</v>
      </c>
      <c r="B76" s="1" t="str">
        <f>VLOOKUP(A76,EstoreProductCatalog!$A$1:$BE$181,MATCH(B$7,EstoreProductCatalog!$A$1:$AR$1,0),0)</f>
        <v xml:space="preserve"> Galaxy Z Flip4 Bespoke Edition</v>
      </c>
      <c r="C76" s="1" t="str">
        <f>VLOOKUP(A76,EstoreProductCatalog!$A$1:$BE$181,MATCH(C$7,EstoreProductCatalog!$A$1:$AR$1,0),0)</f>
        <v>CHECK</v>
      </c>
      <c r="D76" s="1" t="str">
        <f>VLOOKUP(A76,EstoreProductCatalog!$A$1:$BE$181,MATCH(D$7,EstoreProductCatalog!$A$1:$AR$1,0),0)</f>
        <v>PDP_NOT_AVAILABLE</v>
      </c>
      <c r="E76" s="4" t="str">
        <f t="shared" si="0"/>
        <v>TRUE</v>
      </c>
      <c r="F76" s="4" t="str">
        <f t="shared" si="1"/>
        <v>TRUE</v>
      </c>
      <c r="G76" s="1" t="str">
        <f>VLOOKUP(A76,EstoreProductCatalog!$A$1:$BE$181,MATCH(G$7,EstoreProductCatalog!$A$1:$AR$1,0),0)</f>
        <v>SM-F721</v>
      </c>
      <c r="H76" s="1" t="str">
        <f>VLOOKUP(A76,EstoreProductCatalog!$A$1:$BE$181,MATCH(H$7,EstoreProductCatalog!$A$1:$AR$1,0),0)</f>
        <v xml:space="preserve"> </v>
      </c>
      <c r="I76" s="1" t="str">
        <f>VLOOKUP(A76,EstoreProductCatalog!$A$1:$BE$181,MATCH(I$7,EstoreProductCatalog!$A$1:$AR$1,0),0)</f>
        <v>true</v>
      </c>
      <c r="J76" s="4" t="str">
        <f t="shared" si="2"/>
        <v>TRUE</v>
      </c>
      <c r="K76" s="1" t="str">
        <f>VLOOKUP(A76,EstoreProductCatalog!$A$1:$BE$181,MATCH(K$7,EstoreProductCatalog!$A$1:$AR$1,0),0)</f>
        <v>false</v>
      </c>
      <c r="L76" s="1" t="str">
        <f t="shared" si="3"/>
        <v>variant</v>
      </c>
      <c r="M76" s="1">
        <f t="shared" si="4"/>
        <v>14</v>
      </c>
      <c r="N76" s="4" t="str">
        <f>IF(ISNA(M77),COUNTIFS($G$8:G76,G76,$L$8:L76,"main"),IF(M77=1,COUNTIFS($G$8:G76,G76,$L$8:L76,"main")," "))</f>
        <v xml:space="preserve"> </v>
      </c>
      <c r="O76" s="1" t="str">
        <f>VLOOKUP(A76,EstoreProductCatalog!$A$1:$BE$181,MATCH(O$7,EstoreProductCatalog!$A$1:$AR$1,0),0)</f>
        <v>BLACK/NAVY/YELLOW</v>
      </c>
      <c r="P76" s="1" t="str">
        <f>VLOOKUP(A76,EstoreProductCatalog!$A$1:$BE$181,MATCH(P$7,EstoreProductCatalog!$A$1:$AR$1,0),0)</f>
        <v xml:space="preserve"> 256 GB</v>
      </c>
      <c r="Q76" s="1" t="str">
        <f t="shared" si="5"/>
        <v>SM-F721BLACK/NAVY/YELLOW 256 GB</v>
      </c>
      <c r="R76" s="4">
        <f t="shared" si="6"/>
        <v>1</v>
      </c>
      <c r="S76" s="1" t="str">
        <f>VLOOKUP(A76,EstoreProductCatalog!$A$1:$BE$181,MATCH(S$7,EstoreProductCatalog!$A$1:$AR$1,0),0)</f>
        <v xml:space="preserve"> TOP_SKU</v>
      </c>
      <c r="T76" s="1" t="str">
        <f>VLOOKUP(A76,EstoreProductCatalog!$A$1:$BE$181,MATCH(T$7,EstoreProductCatalog!$A$1:$AR$1,0),0)</f>
        <v xml:space="preserve"> CUSTOM</v>
      </c>
      <c r="U76" s="1" t="str">
        <f>VLOOKUP(A76,EstoreProductCatalog!$A$1:$BE$181,MATCH(U$7,EstoreProductCatalog!$A$1:$AR$1,0),0)</f>
        <v xml:space="preserve"> 21</v>
      </c>
      <c r="V76" s="1" t="str">
        <f>VLOOKUP(A76,EstoreProductCatalog!$A$1:$BE$181,MATCH(V$7,EstoreProductCatalog!$A$1:$AR$1,0),0)</f>
        <v xml:space="preserve"> true</v>
      </c>
      <c r="W76" s="4" t="b">
        <f t="shared" si="7"/>
        <v>1</v>
      </c>
      <c r="X76" s="4" t="b">
        <f t="shared" si="8"/>
        <v>1</v>
      </c>
      <c r="Y76" s="4" t="b">
        <f t="shared" si="9"/>
        <v>1</v>
      </c>
      <c r="Z76" s="3" t="e">
        <f>VLOOKUP(A76,EstoreProductCatalog!$A$1:$BE$181,MATCH(Z$7,EstoreProductCatalog!$A$1:$AR$1,0),0)</f>
        <v>#N/A</v>
      </c>
      <c r="AA76" s="1" t="str">
        <f t="shared" si="10"/>
        <v xml:space="preserve"> </v>
      </c>
      <c r="AB76" s="4" t="e">
        <f t="shared" si="11"/>
        <v>#N/A</v>
      </c>
      <c r="AC76" s="4" t="b">
        <f>IF(ISNUMBER(MATCH(A76,'AEM register'!$C:$C,0)),TRUE,FALSE)</f>
        <v>0</v>
      </c>
    </row>
    <row r="77" spans="1:29" ht="14.25" customHeight="1">
      <c r="A77" s="1" t="str">
        <f>EstoreProductCatalog!A71</f>
        <v>SM-F721B2KHEUB</v>
      </c>
      <c r="B77" s="1" t="str">
        <f>VLOOKUP(A77,EstoreProductCatalog!$A$1:$BE$181,MATCH(B$7,EstoreProductCatalog!$A$1:$AR$1,0),0)</f>
        <v xml:space="preserve"> Galaxy Z Flip4 Bespoke Edition</v>
      </c>
      <c r="C77" s="1" t="str">
        <f>VLOOKUP(A77,EstoreProductCatalog!$A$1:$BE$181,MATCH(C$7,EstoreProductCatalog!$A$1:$AR$1,0),0)</f>
        <v>CHECK</v>
      </c>
      <c r="D77" s="1" t="str">
        <f>VLOOKUP(A77,EstoreProductCatalog!$A$1:$BE$181,MATCH(D$7,EstoreProductCatalog!$A$1:$AR$1,0),0)</f>
        <v>PDP_NOT_AVAILABLE</v>
      </c>
      <c r="E77" s="4" t="str">
        <f t="shared" si="0"/>
        <v>TRUE</v>
      </c>
      <c r="F77" s="4" t="str">
        <f t="shared" si="1"/>
        <v>TRUE</v>
      </c>
      <c r="G77" s="1" t="str">
        <f>VLOOKUP(A77,EstoreProductCatalog!$A$1:$BE$181,MATCH(G$7,EstoreProductCatalog!$A$1:$AR$1,0),0)</f>
        <v>SM-F721</v>
      </c>
      <c r="H77" s="1" t="str">
        <f>VLOOKUP(A77,EstoreProductCatalog!$A$1:$BE$181,MATCH(H$7,EstoreProductCatalog!$A$1:$AR$1,0),0)</f>
        <v xml:space="preserve"> </v>
      </c>
      <c r="I77" s="1" t="str">
        <f>VLOOKUP(A77,EstoreProductCatalog!$A$1:$BE$181,MATCH(I$7,EstoreProductCatalog!$A$1:$AR$1,0),0)</f>
        <v>true</v>
      </c>
      <c r="J77" s="4" t="str">
        <f t="shared" si="2"/>
        <v>TRUE</v>
      </c>
      <c r="K77" s="1" t="str">
        <f>VLOOKUP(A77,EstoreProductCatalog!$A$1:$BE$181,MATCH(K$7,EstoreProductCatalog!$A$1:$AR$1,0),0)</f>
        <v>false</v>
      </c>
      <c r="L77" s="1" t="str">
        <f t="shared" si="3"/>
        <v>variant</v>
      </c>
      <c r="M77" s="1">
        <f t="shared" si="4"/>
        <v>15</v>
      </c>
      <c r="N77" s="4" t="str">
        <f>IF(ISNA(M78),COUNTIFS($G$8:G77,G77,$L$8:L77,"main"),IF(M78=1,COUNTIFS($G$8:G77,G77,$L$8:L77,"main")," "))</f>
        <v xml:space="preserve"> </v>
      </c>
      <c r="O77" s="1" t="str">
        <f>VLOOKUP(A77,EstoreProductCatalog!$A$1:$BE$181,MATCH(O$7,EstoreProductCatalog!$A$1:$AR$1,0),0)</f>
        <v>BLACK/RED/KHAKI</v>
      </c>
      <c r="P77" s="1" t="str">
        <f>VLOOKUP(A77,EstoreProductCatalog!$A$1:$BE$181,MATCH(P$7,EstoreProductCatalog!$A$1:$AR$1,0),0)</f>
        <v xml:space="preserve"> 256 GB</v>
      </c>
      <c r="Q77" s="1" t="str">
        <f t="shared" si="5"/>
        <v>SM-F721BLACK/RED/KHAKI 256 GB</v>
      </c>
      <c r="R77" s="4">
        <f t="shared" si="6"/>
        <v>1</v>
      </c>
      <c r="S77" s="1" t="str">
        <f>VLOOKUP(A77,EstoreProductCatalog!$A$1:$BE$181,MATCH(S$7,EstoreProductCatalog!$A$1:$AR$1,0),0)</f>
        <v xml:space="preserve"> TOP_SKU</v>
      </c>
      <c r="T77" s="1" t="str">
        <f>VLOOKUP(A77,EstoreProductCatalog!$A$1:$BE$181,MATCH(T$7,EstoreProductCatalog!$A$1:$AR$1,0),0)</f>
        <v xml:space="preserve"> CUSTOM</v>
      </c>
      <c r="U77" s="1" t="str">
        <f>VLOOKUP(A77,EstoreProductCatalog!$A$1:$BE$181,MATCH(U$7,EstoreProductCatalog!$A$1:$AR$1,0),0)</f>
        <v xml:space="preserve"> 21</v>
      </c>
      <c r="V77" s="1" t="str">
        <f>VLOOKUP(A77,EstoreProductCatalog!$A$1:$BE$181,MATCH(V$7,EstoreProductCatalog!$A$1:$AR$1,0),0)</f>
        <v xml:space="preserve"> true</v>
      </c>
      <c r="W77" s="4" t="b">
        <f t="shared" si="7"/>
        <v>1</v>
      </c>
      <c r="X77" s="4" t="b">
        <f t="shared" si="8"/>
        <v>1</v>
      </c>
      <c r="Y77" s="4" t="b">
        <f t="shared" si="9"/>
        <v>1</v>
      </c>
      <c r="Z77" s="3" t="e">
        <f>VLOOKUP(A77,EstoreProductCatalog!$A$1:$BE$181,MATCH(Z$7,EstoreProductCatalog!$A$1:$AR$1,0),0)</f>
        <v>#N/A</v>
      </c>
      <c r="AA77" s="1" t="str">
        <f t="shared" si="10"/>
        <v xml:space="preserve"> </v>
      </c>
      <c r="AB77" s="4" t="e">
        <f t="shared" si="11"/>
        <v>#N/A</v>
      </c>
      <c r="AC77" s="4" t="b">
        <f>IF(ISNUMBER(MATCH(A77,'AEM register'!$C:$C,0)),TRUE,FALSE)</f>
        <v>0</v>
      </c>
    </row>
    <row r="78" spans="1:29" ht="14.25" customHeight="1">
      <c r="A78" s="1" t="str">
        <f>EstoreProductCatalog!A72</f>
        <v>SM-F721B2LHEUB</v>
      </c>
      <c r="B78" s="1" t="str">
        <f>VLOOKUP(A78,EstoreProductCatalog!$A$1:$BE$181,MATCH(B$7,EstoreProductCatalog!$A$1:$AR$1,0),0)</f>
        <v xml:space="preserve"> Galaxy Z Flip4 Bespoke Edition</v>
      </c>
      <c r="C78" s="1" t="str">
        <f>VLOOKUP(A78,EstoreProductCatalog!$A$1:$BE$181,MATCH(C$7,EstoreProductCatalog!$A$1:$AR$1,0),0)</f>
        <v>CHECK</v>
      </c>
      <c r="D78" s="1" t="str">
        <f>VLOOKUP(A78,EstoreProductCatalog!$A$1:$BE$181,MATCH(D$7,EstoreProductCatalog!$A$1:$AR$1,0),0)</f>
        <v>PDP_NOT_AVAILABLE</v>
      </c>
      <c r="E78" s="4" t="str">
        <f t="shared" si="0"/>
        <v>TRUE</v>
      </c>
      <c r="F78" s="4" t="str">
        <f t="shared" si="1"/>
        <v>TRUE</v>
      </c>
      <c r="G78" s="1" t="str">
        <f>VLOOKUP(A78,EstoreProductCatalog!$A$1:$BE$181,MATCH(G$7,EstoreProductCatalog!$A$1:$AR$1,0),0)</f>
        <v>SM-F721</v>
      </c>
      <c r="H78" s="1" t="str">
        <f>VLOOKUP(A78,EstoreProductCatalog!$A$1:$BE$181,MATCH(H$7,EstoreProductCatalog!$A$1:$AR$1,0),0)</f>
        <v xml:space="preserve"> </v>
      </c>
      <c r="I78" s="1" t="str">
        <f>VLOOKUP(A78,EstoreProductCatalog!$A$1:$BE$181,MATCH(I$7,EstoreProductCatalog!$A$1:$AR$1,0),0)</f>
        <v>true</v>
      </c>
      <c r="J78" s="4" t="str">
        <f t="shared" si="2"/>
        <v>TRUE</v>
      </c>
      <c r="K78" s="1" t="str">
        <f>VLOOKUP(A78,EstoreProductCatalog!$A$1:$BE$181,MATCH(K$7,EstoreProductCatalog!$A$1:$AR$1,0),0)</f>
        <v>false</v>
      </c>
      <c r="L78" s="1" t="str">
        <f t="shared" si="3"/>
        <v>variant</v>
      </c>
      <c r="M78" s="1">
        <f t="shared" si="4"/>
        <v>16</v>
      </c>
      <c r="N78" s="4" t="str">
        <f>IF(ISNA(M79),COUNTIFS($G$8:G78,G78,$L$8:L78,"main"),IF(M79=1,COUNTIFS($G$8:G78,G78,$L$8:L78,"main")," "))</f>
        <v xml:space="preserve"> </v>
      </c>
      <c r="O78" s="1" t="str">
        <f>VLOOKUP(A78,EstoreProductCatalog!$A$1:$BE$181,MATCH(O$7,EstoreProductCatalog!$A$1:$AR$1,0),0)</f>
        <v>BLACK/RED/NAVY</v>
      </c>
      <c r="P78" s="1" t="str">
        <f>VLOOKUP(A78,EstoreProductCatalog!$A$1:$BE$181,MATCH(P$7,EstoreProductCatalog!$A$1:$AR$1,0),0)</f>
        <v xml:space="preserve"> 256 GB</v>
      </c>
      <c r="Q78" s="1" t="str">
        <f t="shared" si="5"/>
        <v>SM-F721BLACK/RED/NAVY 256 GB</v>
      </c>
      <c r="R78" s="4">
        <f t="shared" si="6"/>
        <v>1</v>
      </c>
      <c r="S78" s="1" t="str">
        <f>VLOOKUP(A78,EstoreProductCatalog!$A$1:$BE$181,MATCH(S$7,EstoreProductCatalog!$A$1:$AR$1,0),0)</f>
        <v xml:space="preserve"> TOP_SKU</v>
      </c>
      <c r="T78" s="1" t="str">
        <f>VLOOKUP(A78,EstoreProductCatalog!$A$1:$BE$181,MATCH(T$7,EstoreProductCatalog!$A$1:$AR$1,0),0)</f>
        <v xml:space="preserve"> CUSTOM</v>
      </c>
      <c r="U78" s="1" t="str">
        <f>VLOOKUP(A78,EstoreProductCatalog!$A$1:$BE$181,MATCH(U$7,EstoreProductCatalog!$A$1:$AR$1,0),0)</f>
        <v xml:space="preserve"> 21</v>
      </c>
      <c r="V78" s="1" t="str">
        <f>VLOOKUP(A78,EstoreProductCatalog!$A$1:$BE$181,MATCH(V$7,EstoreProductCatalog!$A$1:$AR$1,0),0)</f>
        <v xml:space="preserve"> true</v>
      </c>
      <c r="W78" s="4" t="b">
        <f t="shared" si="7"/>
        <v>1</v>
      </c>
      <c r="X78" s="4" t="b">
        <f t="shared" si="8"/>
        <v>1</v>
      </c>
      <c r="Y78" s="4" t="b">
        <f t="shared" si="9"/>
        <v>1</v>
      </c>
      <c r="Z78" s="3" t="e">
        <f>VLOOKUP(A78,EstoreProductCatalog!$A$1:$BE$181,MATCH(Z$7,EstoreProductCatalog!$A$1:$AR$1,0),0)</f>
        <v>#N/A</v>
      </c>
      <c r="AA78" s="1" t="str">
        <f t="shared" si="10"/>
        <v xml:space="preserve"> </v>
      </c>
      <c r="AB78" s="4" t="e">
        <f t="shared" si="11"/>
        <v>#N/A</v>
      </c>
      <c r="AC78" s="4" t="b">
        <f>IF(ISNUMBER(MATCH(A78,'AEM register'!$C:$C,0)),TRUE,FALSE)</f>
        <v>0</v>
      </c>
    </row>
    <row r="79" spans="1:29" ht="14.25" customHeight="1">
      <c r="A79" s="1" t="str">
        <f>EstoreProductCatalog!A73</f>
        <v>SM-F721B2MHEUB</v>
      </c>
      <c r="B79" s="1" t="str">
        <f>VLOOKUP(A79,EstoreProductCatalog!$A$1:$BE$181,MATCH(B$7,EstoreProductCatalog!$A$1:$AR$1,0),0)</f>
        <v xml:space="preserve"> Galaxy Z Flip4 Bespoke Edition</v>
      </c>
      <c r="C79" s="1" t="str">
        <f>VLOOKUP(A79,EstoreProductCatalog!$A$1:$BE$181,MATCH(C$7,EstoreProductCatalog!$A$1:$AR$1,0),0)</f>
        <v>CHECK</v>
      </c>
      <c r="D79" s="1" t="str">
        <f>VLOOKUP(A79,EstoreProductCatalog!$A$1:$BE$181,MATCH(D$7,EstoreProductCatalog!$A$1:$AR$1,0),0)</f>
        <v>PDP_NOT_AVAILABLE</v>
      </c>
      <c r="E79" s="4" t="str">
        <f t="shared" si="0"/>
        <v>TRUE</v>
      </c>
      <c r="F79" s="4" t="str">
        <f t="shared" si="1"/>
        <v>TRUE</v>
      </c>
      <c r="G79" s="1" t="str">
        <f>VLOOKUP(A79,EstoreProductCatalog!$A$1:$BE$181,MATCH(G$7,EstoreProductCatalog!$A$1:$AR$1,0),0)</f>
        <v>SM-F721</v>
      </c>
      <c r="H79" s="1" t="str">
        <f>VLOOKUP(A79,EstoreProductCatalog!$A$1:$BE$181,MATCH(H$7,EstoreProductCatalog!$A$1:$AR$1,0),0)</f>
        <v xml:space="preserve"> </v>
      </c>
      <c r="I79" s="1" t="str">
        <f>VLOOKUP(A79,EstoreProductCatalog!$A$1:$BE$181,MATCH(I$7,EstoreProductCatalog!$A$1:$AR$1,0),0)</f>
        <v>true</v>
      </c>
      <c r="J79" s="4" t="str">
        <f t="shared" si="2"/>
        <v>TRUE</v>
      </c>
      <c r="K79" s="1" t="str">
        <f>VLOOKUP(A79,EstoreProductCatalog!$A$1:$BE$181,MATCH(K$7,EstoreProductCatalog!$A$1:$AR$1,0),0)</f>
        <v>false</v>
      </c>
      <c r="L79" s="1" t="str">
        <f t="shared" si="3"/>
        <v>variant</v>
      </c>
      <c r="M79" s="1">
        <f t="shared" si="4"/>
        <v>17</v>
      </c>
      <c r="N79" s="4" t="str">
        <f>IF(ISNA(M80),COUNTIFS($G$8:G79,G79,$L$8:L79,"main"),IF(M80=1,COUNTIFS($G$8:G79,G79,$L$8:L79,"main")," "))</f>
        <v xml:space="preserve"> </v>
      </c>
      <c r="O79" s="1" t="str">
        <f>VLOOKUP(A79,EstoreProductCatalog!$A$1:$BE$181,MATCH(O$7,EstoreProductCatalog!$A$1:$AR$1,0),0)</f>
        <v>BLACK/RED/RED</v>
      </c>
      <c r="P79" s="1" t="str">
        <f>VLOOKUP(A79,EstoreProductCatalog!$A$1:$BE$181,MATCH(P$7,EstoreProductCatalog!$A$1:$AR$1,0),0)</f>
        <v xml:space="preserve"> 256 GB</v>
      </c>
      <c r="Q79" s="1" t="str">
        <f t="shared" si="5"/>
        <v>SM-F721BLACK/RED/RED 256 GB</v>
      </c>
      <c r="R79" s="4">
        <f t="shared" si="6"/>
        <v>1</v>
      </c>
      <c r="S79" s="1" t="str">
        <f>VLOOKUP(A79,EstoreProductCatalog!$A$1:$BE$181,MATCH(S$7,EstoreProductCatalog!$A$1:$AR$1,0),0)</f>
        <v xml:space="preserve"> TOP_SKU</v>
      </c>
      <c r="T79" s="1" t="str">
        <f>VLOOKUP(A79,EstoreProductCatalog!$A$1:$BE$181,MATCH(T$7,EstoreProductCatalog!$A$1:$AR$1,0),0)</f>
        <v xml:space="preserve"> CUSTOM</v>
      </c>
      <c r="U79" s="1" t="str">
        <f>VLOOKUP(A79,EstoreProductCatalog!$A$1:$BE$181,MATCH(U$7,EstoreProductCatalog!$A$1:$AR$1,0),0)</f>
        <v xml:space="preserve"> 21</v>
      </c>
      <c r="V79" s="1" t="str">
        <f>VLOOKUP(A79,EstoreProductCatalog!$A$1:$BE$181,MATCH(V$7,EstoreProductCatalog!$A$1:$AR$1,0),0)</f>
        <v xml:space="preserve"> true</v>
      </c>
      <c r="W79" s="4" t="b">
        <f t="shared" si="7"/>
        <v>1</v>
      </c>
      <c r="X79" s="4" t="b">
        <f t="shared" si="8"/>
        <v>1</v>
      </c>
      <c r="Y79" s="4" t="b">
        <f t="shared" si="9"/>
        <v>1</v>
      </c>
      <c r="Z79" s="3" t="e">
        <f>VLOOKUP(A79,EstoreProductCatalog!$A$1:$BE$181,MATCH(Z$7,EstoreProductCatalog!$A$1:$AR$1,0),0)</f>
        <v>#N/A</v>
      </c>
      <c r="AA79" s="1" t="str">
        <f t="shared" si="10"/>
        <v xml:space="preserve"> </v>
      </c>
      <c r="AB79" s="4" t="e">
        <f t="shared" si="11"/>
        <v>#N/A</v>
      </c>
      <c r="AC79" s="4" t="b">
        <f>IF(ISNUMBER(MATCH(A79,'AEM register'!$C:$C,0)),TRUE,FALSE)</f>
        <v>0</v>
      </c>
    </row>
    <row r="80" spans="1:29" ht="14.25" customHeight="1">
      <c r="A80" s="1" t="str">
        <f>EstoreProductCatalog!A74</f>
        <v>SM-F721B2NHEUB</v>
      </c>
      <c r="B80" s="1" t="str">
        <f>VLOOKUP(A80,EstoreProductCatalog!$A$1:$BE$181,MATCH(B$7,EstoreProductCatalog!$A$1:$AR$1,0),0)</f>
        <v xml:space="preserve"> Galaxy Z Flip4 Bespoke Edition</v>
      </c>
      <c r="C80" s="1" t="str">
        <f>VLOOKUP(A80,EstoreProductCatalog!$A$1:$BE$181,MATCH(C$7,EstoreProductCatalog!$A$1:$AR$1,0),0)</f>
        <v>CHECK</v>
      </c>
      <c r="D80" s="1" t="str">
        <f>VLOOKUP(A80,EstoreProductCatalog!$A$1:$BE$181,MATCH(D$7,EstoreProductCatalog!$A$1:$AR$1,0),0)</f>
        <v>PDP_NOT_AVAILABLE</v>
      </c>
      <c r="E80" s="4" t="str">
        <f t="shared" si="0"/>
        <v>TRUE</v>
      </c>
      <c r="F80" s="4" t="str">
        <f t="shared" si="1"/>
        <v>TRUE</v>
      </c>
      <c r="G80" s="1" t="str">
        <f>VLOOKUP(A80,EstoreProductCatalog!$A$1:$BE$181,MATCH(G$7,EstoreProductCatalog!$A$1:$AR$1,0),0)</f>
        <v>SM-F721</v>
      </c>
      <c r="H80" s="1" t="str">
        <f>VLOOKUP(A80,EstoreProductCatalog!$A$1:$BE$181,MATCH(H$7,EstoreProductCatalog!$A$1:$AR$1,0),0)</f>
        <v xml:space="preserve"> </v>
      </c>
      <c r="I80" s="1" t="str">
        <f>VLOOKUP(A80,EstoreProductCatalog!$A$1:$BE$181,MATCH(I$7,EstoreProductCatalog!$A$1:$AR$1,0),0)</f>
        <v>true</v>
      </c>
      <c r="J80" s="4" t="str">
        <f t="shared" si="2"/>
        <v>TRUE</v>
      </c>
      <c r="K80" s="1" t="str">
        <f>VLOOKUP(A80,EstoreProductCatalog!$A$1:$BE$181,MATCH(K$7,EstoreProductCatalog!$A$1:$AR$1,0),0)</f>
        <v>false</v>
      </c>
      <c r="L80" s="1" t="str">
        <f t="shared" si="3"/>
        <v>variant</v>
      </c>
      <c r="M80" s="1">
        <f t="shared" si="4"/>
        <v>18</v>
      </c>
      <c r="N80" s="4" t="str">
        <f>IF(ISNA(M81),COUNTIFS($G$8:G80,G80,$L$8:L80,"main"),IF(M81=1,COUNTIFS($G$8:G80,G80,$L$8:L80,"main")," "))</f>
        <v xml:space="preserve"> </v>
      </c>
      <c r="O80" s="1" t="str">
        <f>VLOOKUP(A80,EstoreProductCatalog!$A$1:$BE$181,MATCH(O$7,EstoreProductCatalog!$A$1:$AR$1,0),0)</f>
        <v>BLACK/RED/WHITE</v>
      </c>
      <c r="P80" s="1" t="str">
        <f>VLOOKUP(A80,EstoreProductCatalog!$A$1:$BE$181,MATCH(P$7,EstoreProductCatalog!$A$1:$AR$1,0),0)</f>
        <v xml:space="preserve"> 256 GB</v>
      </c>
      <c r="Q80" s="1" t="str">
        <f t="shared" si="5"/>
        <v>SM-F721BLACK/RED/WHITE 256 GB</v>
      </c>
      <c r="R80" s="4">
        <f t="shared" si="6"/>
        <v>1</v>
      </c>
      <c r="S80" s="1" t="str">
        <f>VLOOKUP(A80,EstoreProductCatalog!$A$1:$BE$181,MATCH(S$7,EstoreProductCatalog!$A$1:$AR$1,0),0)</f>
        <v xml:space="preserve"> TOP_SKU</v>
      </c>
      <c r="T80" s="1" t="str">
        <f>VLOOKUP(A80,EstoreProductCatalog!$A$1:$BE$181,MATCH(T$7,EstoreProductCatalog!$A$1:$AR$1,0),0)</f>
        <v xml:space="preserve"> CUSTOM</v>
      </c>
      <c r="U80" s="1" t="str">
        <f>VLOOKUP(A80,EstoreProductCatalog!$A$1:$BE$181,MATCH(U$7,EstoreProductCatalog!$A$1:$AR$1,0),0)</f>
        <v xml:space="preserve"> 21</v>
      </c>
      <c r="V80" s="1" t="str">
        <f>VLOOKUP(A80,EstoreProductCatalog!$A$1:$BE$181,MATCH(V$7,EstoreProductCatalog!$A$1:$AR$1,0),0)</f>
        <v xml:space="preserve"> true</v>
      </c>
      <c r="W80" s="4" t="b">
        <f t="shared" si="7"/>
        <v>1</v>
      </c>
      <c r="X80" s="4" t="b">
        <f t="shared" si="8"/>
        <v>1</v>
      </c>
      <c r="Y80" s="4" t="b">
        <f t="shared" si="9"/>
        <v>1</v>
      </c>
      <c r="Z80" s="3" t="e">
        <f>VLOOKUP(A80,EstoreProductCatalog!$A$1:$BE$181,MATCH(Z$7,EstoreProductCatalog!$A$1:$AR$1,0),0)</f>
        <v>#N/A</v>
      </c>
      <c r="AA80" s="1" t="str">
        <f t="shared" si="10"/>
        <v xml:space="preserve"> </v>
      </c>
      <c r="AB80" s="4" t="e">
        <f t="shared" si="11"/>
        <v>#N/A</v>
      </c>
      <c r="AC80" s="4" t="b">
        <f>IF(ISNUMBER(MATCH(A80,'AEM register'!$C:$C,0)),TRUE,FALSE)</f>
        <v>0</v>
      </c>
    </row>
    <row r="81" spans="1:29" ht="14.25" customHeight="1">
      <c r="A81" s="1" t="str">
        <f>EstoreProductCatalog!A75</f>
        <v>SM-F721B2OHEUB</v>
      </c>
      <c r="B81" s="1" t="str">
        <f>VLOOKUP(A81,EstoreProductCatalog!$A$1:$BE$181,MATCH(B$7,EstoreProductCatalog!$A$1:$AR$1,0),0)</f>
        <v xml:space="preserve"> Galaxy Z Flip4 Bespoke Edition</v>
      </c>
      <c r="C81" s="1" t="str">
        <f>VLOOKUP(A81,EstoreProductCatalog!$A$1:$BE$181,MATCH(C$7,EstoreProductCatalog!$A$1:$AR$1,0),0)</f>
        <v>CHECK</v>
      </c>
      <c r="D81" s="1" t="str">
        <f>VLOOKUP(A81,EstoreProductCatalog!$A$1:$BE$181,MATCH(D$7,EstoreProductCatalog!$A$1:$AR$1,0),0)</f>
        <v>PDP_NOT_AVAILABLE</v>
      </c>
      <c r="E81" s="4" t="str">
        <f t="shared" si="0"/>
        <v>TRUE</v>
      </c>
      <c r="F81" s="4" t="str">
        <f t="shared" si="1"/>
        <v>TRUE</v>
      </c>
      <c r="G81" s="1" t="str">
        <f>VLOOKUP(A81,EstoreProductCatalog!$A$1:$BE$181,MATCH(G$7,EstoreProductCatalog!$A$1:$AR$1,0),0)</f>
        <v>SM-F721</v>
      </c>
      <c r="H81" s="1" t="str">
        <f>VLOOKUP(A81,EstoreProductCatalog!$A$1:$BE$181,MATCH(H$7,EstoreProductCatalog!$A$1:$AR$1,0),0)</f>
        <v xml:space="preserve"> </v>
      </c>
      <c r="I81" s="1" t="str">
        <f>VLOOKUP(A81,EstoreProductCatalog!$A$1:$BE$181,MATCH(I$7,EstoreProductCatalog!$A$1:$AR$1,0),0)</f>
        <v>true</v>
      </c>
      <c r="J81" s="4" t="str">
        <f t="shared" si="2"/>
        <v>TRUE</v>
      </c>
      <c r="K81" s="1" t="str">
        <f>VLOOKUP(A81,EstoreProductCatalog!$A$1:$BE$181,MATCH(K$7,EstoreProductCatalog!$A$1:$AR$1,0),0)</f>
        <v>false</v>
      </c>
      <c r="L81" s="1" t="str">
        <f t="shared" si="3"/>
        <v>variant</v>
      </c>
      <c r="M81" s="1">
        <f t="shared" si="4"/>
        <v>19</v>
      </c>
      <c r="N81" s="4" t="str">
        <f>IF(ISNA(M82),COUNTIFS($G$8:G81,G81,$L$8:L81,"main"),IF(M82=1,COUNTIFS($G$8:G81,G81,$L$8:L81,"main")," "))</f>
        <v xml:space="preserve"> </v>
      </c>
      <c r="O81" s="1" t="str">
        <f>VLOOKUP(A81,EstoreProductCatalog!$A$1:$BE$181,MATCH(O$7,EstoreProductCatalog!$A$1:$AR$1,0),0)</f>
        <v>BLACK/RED/YELLOW</v>
      </c>
      <c r="P81" s="1" t="str">
        <f>VLOOKUP(A81,EstoreProductCatalog!$A$1:$BE$181,MATCH(P$7,EstoreProductCatalog!$A$1:$AR$1,0),0)</f>
        <v xml:space="preserve"> 256 GB</v>
      </c>
      <c r="Q81" s="1" t="str">
        <f t="shared" si="5"/>
        <v>SM-F721BLACK/RED/YELLOW 256 GB</v>
      </c>
      <c r="R81" s="4">
        <f t="shared" si="6"/>
        <v>1</v>
      </c>
      <c r="S81" s="1" t="str">
        <f>VLOOKUP(A81,EstoreProductCatalog!$A$1:$BE$181,MATCH(S$7,EstoreProductCatalog!$A$1:$AR$1,0),0)</f>
        <v xml:space="preserve"> TOP_SKU</v>
      </c>
      <c r="T81" s="1" t="str">
        <f>VLOOKUP(A81,EstoreProductCatalog!$A$1:$BE$181,MATCH(T$7,EstoreProductCatalog!$A$1:$AR$1,0),0)</f>
        <v xml:space="preserve"> CUSTOM</v>
      </c>
      <c r="U81" s="1" t="str">
        <f>VLOOKUP(A81,EstoreProductCatalog!$A$1:$BE$181,MATCH(U$7,EstoreProductCatalog!$A$1:$AR$1,0),0)</f>
        <v xml:space="preserve"> 21</v>
      </c>
      <c r="V81" s="1" t="str">
        <f>VLOOKUP(A81,EstoreProductCatalog!$A$1:$BE$181,MATCH(V$7,EstoreProductCatalog!$A$1:$AR$1,0),0)</f>
        <v xml:space="preserve"> true</v>
      </c>
      <c r="W81" s="4" t="b">
        <f t="shared" si="7"/>
        <v>1</v>
      </c>
      <c r="X81" s="4" t="b">
        <f t="shared" si="8"/>
        <v>1</v>
      </c>
      <c r="Y81" s="4" t="b">
        <f t="shared" si="9"/>
        <v>1</v>
      </c>
      <c r="Z81" s="3" t="e">
        <f>VLOOKUP(A81,EstoreProductCatalog!$A$1:$BE$181,MATCH(Z$7,EstoreProductCatalog!$A$1:$AR$1,0),0)</f>
        <v>#N/A</v>
      </c>
      <c r="AA81" s="1" t="str">
        <f t="shared" si="10"/>
        <v xml:space="preserve"> </v>
      </c>
      <c r="AB81" s="4" t="e">
        <f t="shared" si="11"/>
        <v>#N/A</v>
      </c>
      <c r="AC81" s="4" t="b">
        <f>IF(ISNUMBER(MATCH(A81,'AEM register'!$C:$C,0)),TRUE,FALSE)</f>
        <v>0</v>
      </c>
    </row>
    <row r="82" spans="1:29" ht="14.25" customHeight="1">
      <c r="A82" s="1" t="str">
        <f>EstoreProductCatalog!A76</f>
        <v>SM-F721B2PHEUB</v>
      </c>
      <c r="B82" s="1" t="str">
        <f>VLOOKUP(A82,EstoreProductCatalog!$A$1:$BE$181,MATCH(B$7,EstoreProductCatalog!$A$1:$AR$1,0),0)</f>
        <v xml:space="preserve"> Galaxy Z Flip4 Bespoke Edition</v>
      </c>
      <c r="C82" s="1" t="str">
        <f>VLOOKUP(A82,EstoreProductCatalog!$A$1:$BE$181,MATCH(C$7,EstoreProductCatalog!$A$1:$AR$1,0),0)</f>
        <v>CHECK</v>
      </c>
      <c r="D82" s="1" t="str">
        <f>VLOOKUP(A82,EstoreProductCatalog!$A$1:$BE$181,MATCH(D$7,EstoreProductCatalog!$A$1:$AR$1,0),0)</f>
        <v>PDP_NOT_AVAILABLE</v>
      </c>
      <c r="E82" s="4" t="str">
        <f t="shared" si="0"/>
        <v>TRUE</v>
      </c>
      <c r="F82" s="4" t="str">
        <f t="shared" si="1"/>
        <v>TRUE</v>
      </c>
      <c r="G82" s="1" t="str">
        <f>VLOOKUP(A82,EstoreProductCatalog!$A$1:$BE$181,MATCH(G$7,EstoreProductCatalog!$A$1:$AR$1,0),0)</f>
        <v>SM-F721</v>
      </c>
      <c r="H82" s="1" t="str">
        <f>VLOOKUP(A82,EstoreProductCatalog!$A$1:$BE$181,MATCH(H$7,EstoreProductCatalog!$A$1:$AR$1,0),0)</f>
        <v xml:space="preserve"> </v>
      </c>
      <c r="I82" s="1" t="str">
        <f>VLOOKUP(A82,EstoreProductCatalog!$A$1:$BE$181,MATCH(I$7,EstoreProductCatalog!$A$1:$AR$1,0),0)</f>
        <v>true</v>
      </c>
      <c r="J82" s="4" t="str">
        <f t="shared" si="2"/>
        <v>TRUE</v>
      </c>
      <c r="K82" s="1" t="str">
        <f>VLOOKUP(A82,EstoreProductCatalog!$A$1:$BE$181,MATCH(K$7,EstoreProductCatalog!$A$1:$AR$1,0),0)</f>
        <v>false</v>
      </c>
      <c r="L82" s="1" t="str">
        <f t="shared" si="3"/>
        <v>variant</v>
      </c>
      <c r="M82" s="1">
        <f t="shared" si="4"/>
        <v>20</v>
      </c>
      <c r="N82" s="4" t="str">
        <f>IF(ISNA(M83),COUNTIFS($G$8:G82,G82,$L$8:L82,"main"),IF(M83=1,COUNTIFS($G$8:G82,G82,$L$8:L82,"main")," "))</f>
        <v xml:space="preserve"> </v>
      </c>
      <c r="O82" s="1" t="str">
        <f>VLOOKUP(A82,EstoreProductCatalog!$A$1:$BE$181,MATCH(O$7,EstoreProductCatalog!$A$1:$AR$1,0),0)</f>
        <v>BLACK/WHITE/KHAKI</v>
      </c>
      <c r="P82" s="1" t="str">
        <f>VLOOKUP(A82,EstoreProductCatalog!$A$1:$BE$181,MATCH(P$7,EstoreProductCatalog!$A$1:$AR$1,0),0)</f>
        <v xml:space="preserve"> 256 GB</v>
      </c>
      <c r="Q82" s="1" t="str">
        <f t="shared" si="5"/>
        <v>SM-F721BLACK/WHITE/KHAKI 256 GB</v>
      </c>
      <c r="R82" s="4">
        <f t="shared" si="6"/>
        <v>1</v>
      </c>
      <c r="S82" s="1" t="str">
        <f>VLOOKUP(A82,EstoreProductCatalog!$A$1:$BE$181,MATCH(S$7,EstoreProductCatalog!$A$1:$AR$1,0),0)</f>
        <v xml:space="preserve"> TOP_SKU</v>
      </c>
      <c r="T82" s="1" t="str">
        <f>VLOOKUP(A82,EstoreProductCatalog!$A$1:$BE$181,MATCH(T$7,EstoreProductCatalog!$A$1:$AR$1,0),0)</f>
        <v xml:space="preserve"> CUSTOM</v>
      </c>
      <c r="U82" s="1" t="str">
        <f>VLOOKUP(A82,EstoreProductCatalog!$A$1:$BE$181,MATCH(U$7,EstoreProductCatalog!$A$1:$AR$1,0),0)</f>
        <v xml:space="preserve"> 21</v>
      </c>
      <c r="V82" s="1" t="str">
        <f>VLOOKUP(A82,EstoreProductCatalog!$A$1:$BE$181,MATCH(V$7,EstoreProductCatalog!$A$1:$AR$1,0),0)</f>
        <v xml:space="preserve"> true</v>
      </c>
      <c r="W82" s="4" t="b">
        <f t="shared" si="7"/>
        <v>1</v>
      </c>
      <c r="X82" s="4" t="b">
        <f t="shared" si="8"/>
        <v>1</v>
      </c>
      <c r="Y82" s="4" t="b">
        <f t="shared" si="9"/>
        <v>1</v>
      </c>
      <c r="Z82" s="3" t="e">
        <f>VLOOKUP(A82,EstoreProductCatalog!$A$1:$BE$181,MATCH(Z$7,EstoreProductCatalog!$A$1:$AR$1,0),0)</f>
        <v>#N/A</v>
      </c>
      <c r="AA82" s="1" t="str">
        <f t="shared" si="10"/>
        <v xml:space="preserve"> </v>
      </c>
      <c r="AB82" s="4" t="e">
        <f t="shared" si="11"/>
        <v>#N/A</v>
      </c>
      <c r="AC82" s="4" t="b">
        <f>IF(ISNUMBER(MATCH(A82,'AEM register'!$C:$C,0)),TRUE,FALSE)</f>
        <v>0</v>
      </c>
    </row>
    <row r="83" spans="1:29" ht="14.25" customHeight="1">
      <c r="A83" s="1" t="str">
        <f>EstoreProductCatalog!A77</f>
        <v>SM-F721B2QHEUB</v>
      </c>
      <c r="B83" s="1" t="str">
        <f>VLOOKUP(A83,EstoreProductCatalog!$A$1:$BE$181,MATCH(B$7,EstoreProductCatalog!$A$1:$AR$1,0),0)</f>
        <v xml:space="preserve"> Galaxy Z Flip4 Bespoke Edition</v>
      </c>
      <c r="C83" s="1" t="str">
        <f>VLOOKUP(A83,EstoreProductCatalog!$A$1:$BE$181,MATCH(C$7,EstoreProductCatalog!$A$1:$AR$1,0),0)</f>
        <v>CHECK</v>
      </c>
      <c r="D83" s="1" t="str">
        <f>VLOOKUP(A83,EstoreProductCatalog!$A$1:$BE$181,MATCH(D$7,EstoreProductCatalog!$A$1:$AR$1,0),0)</f>
        <v>PDP_NOT_AVAILABLE</v>
      </c>
      <c r="E83" s="4" t="str">
        <f t="shared" si="0"/>
        <v>TRUE</v>
      </c>
      <c r="F83" s="4" t="str">
        <f t="shared" si="1"/>
        <v>TRUE</v>
      </c>
      <c r="G83" s="1" t="str">
        <f>VLOOKUP(A83,EstoreProductCatalog!$A$1:$BE$181,MATCH(G$7,EstoreProductCatalog!$A$1:$AR$1,0),0)</f>
        <v>SM-F721</v>
      </c>
      <c r="H83" s="1" t="str">
        <f>VLOOKUP(A83,EstoreProductCatalog!$A$1:$BE$181,MATCH(H$7,EstoreProductCatalog!$A$1:$AR$1,0),0)</f>
        <v xml:space="preserve"> </v>
      </c>
      <c r="I83" s="1" t="str">
        <f>VLOOKUP(A83,EstoreProductCatalog!$A$1:$BE$181,MATCH(I$7,EstoreProductCatalog!$A$1:$AR$1,0),0)</f>
        <v>true</v>
      </c>
      <c r="J83" s="4" t="str">
        <f t="shared" si="2"/>
        <v>TRUE</v>
      </c>
      <c r="K83" s="1" t="str">
        <f>VLOOKUP(A83,EstoreProductCatalog!$A$1:$BE$181,MATCH(K$7,EstoreProductCatalog!$A$1:$AR$1,0),0)</f>
        <v>false</v>
      </c>
      <c r="L83" s="1" t="str">
        <f t="shared" si="3"/>
        <v>variant</v>
      </c>
      <c r="M83" s="1">
        <f t="shared" si="4"/>
        <v>21</v>
      </c>
      <c r="N83" s="4" t="str">
        <f>IF(ISNA(M84),COUNTIFS($G$8:G83,G83,$L$8:L83,"main"),IF(M84=1,COUNTIFS($G$8:G83,G83,$L$8:L83,"main")," "))</f>
        <v xml:space="preserve"> </v>
      </c>
      <c r="O83" s="1" t="str">
        <f>VLOOKUP(A83,EstoreProductCatalog!$A$1:$BE$181,MATCH(O$7,EstoreProductCatalog!$A$1:$AR$1,0),0)</f>
        <v>BLACK/WHITE/NAVY</v>
      </c>
      <c r="P83" s="1" t="str">
        <f>VLOOKUP(A83,EstoreProductCatalog!$A$1:$BE$181,MATCH(P$7,EstoreProductCatalog!$A$1:$AR$1,0),0)</f>
        <v xml:space="preserve"> 256 GB</v>
      </c>
      <c r="Q83" s="1" t="str">
        <f t="shared" si="5"/>
        <v>SM-F721BLACK/WHITE/NAVY 256 GB</v>
      </c>
      <c r="R83" s="4">
        <f t="shared" si="6"/>
        <v>1</v>
      </c>
      <c r="S83" s="1" t="str">
        <f>VLOOKUP(A83,EstoreProductCatalog!$A$1:$BE$181,MATCH(S$7,EstoreProductCatalog!$A$1:$AR$1,0),0)</f>
        <v xml:space="preserve"> TOP_SKU</v>
      </c>
      <c r="T83" s="1" t="str">
        <f>VLOOKUP(A83,EstoreProductCatalog!$A$1:$BE$181,MATCH(T$7,EstoreProductCatalog!$A$1:$AR$1,0),0)</f>
        <v xml:space="preserve"> CUSTOM</v>
      </c>
      <c r="U83" s="1" t="str">
        <f>VLOOKUP(A83,EstoreProductCatalog!$A$1:$BE$181,MATCH(U$7,EstoreProductCatalog!$A$1:$AR$1,0),0)</f>
        <v xml:space="preserve"> 21</v>
      </c>
      <c r="V83" s="1" t="str">
        <f>VLOOKUP(A83,EstoreProductCatalog!$A$1:$BE$181,MATCH(V$7,EstoreProductCatalog!$A$1:$AR$1,0),0)</f>
        <v xml:space="preserve"> true</v>
      </c>
      <c r="W83" s="4" t="b">
        <f t="shared" si="7"/>
        <v>1</v>
      </c>
      <c r="X83" s="4" t="b">
        <f t="shared" si="8"/>
        <v>1</v>
      </c>
      <c r="Y83" s="4" t="b">
        <f t="shared" si="9"/>
        <v>1</v>
      </c>
      <c r="Z83" s="3" t="e">
        <f>VLOOKUP(A83,EstoreProductCatalog!$A$1:$BE$181,MATCH(Z$7,EstoreProductCatalog!$A$1:$AR$1,0),0)</f>
        <v>#N/A</v>
      </c>
      <c r="AA83" s="1" t="str">
        <f t="shared" si="10"/>
        <v xml:space="preserve"> </v>
      </c>
      <c r="AB83" s="4" t="e">
        <f t="shared" si="11"/>
        <v>#N/A</v>
      </c>
      <c r="AC83" s="4" t="b">
        <f>IF(ISNUMBER(MATCH(A83,'AEM register'!$C:$C,0)),TRUE,FALSE)</f>
        <v>0</v>
      </c>
    </row>
    <row r="84" spans="1:29" ht="14.25" customHeight="1">
      <c r="A84" s="1" t="str">
        <f>EstoreProductCatalog!A78</f>
        <v>SM-F721B2RHEUB</v>
      </c>
      <c r="B84" s="1" t="str">
        <f>VLOOKUP(A84,EstoreProductCatalog!$A$1:$BE$181,MATCH(B$7,EstoreProductCatalog!$A$1:$AR$1,0),0)</f>
        <v xml:space="preserve"> Galaxy Z Flip4 Bespoke Edition</v>
      </c>
      <c r="C84" s="1" t="str">
        <f>VLOOKUP(A84,EstoreProductCatalog!$A$1:$BE$181,MATCH(C$7,EstoreProductCatalog!$A$1:$AR$1,0),0)</f>
        <v>CHECK</v>
      </c>
      <c r="D84" s="1" t="str">
        <f>VLOOKUP(A84,EstoreProductCatalog!$A$1:$BE$181,MATCH(D$7,EstoreProductCatalog!$A$1:$AR$1,0),0)</f>
        <v>PDP_NOT_AVAILABLE</v>
      </c>
      <c r="E84" s="4" t="str">
        <f t="shared" si="0"/>
        <v>TRUE</v>
      </c>
      <c r="F84" s="4" t="str">
        <f t="shared" si="1"/>
        <v>TRUE</v>
      </c>
      <c r="G84" s="1" t="str">
        <f>VLOOKUP(A84,EstoreProductCatalog!$A$1:$BE$181,MATCH(G$7,EstoreProductCatalog!$A$1:$AR$1,0),0)</f>
        <v>SM-F721</v>
      </c>
      <c r="H84" s="1" t="str">
        <f>VLOOKUP(A84,EstoreProductCatalog!$A$1:$BE$181,MATCH(H$7,EstoreProductCatalog!$A$1:$AR$1,0),0)</f>
        <v xml:space="preserve"> </v>
      </c>
      <c r="I84" s="1" t="str">
        <f>VLOOKUP(A84,EstoreProductCatalog!$A$1:$BE$181,MATCH(I$7,EstoreProductCatalog!$A$1:$AR$1,0),0)</f>
        <v>true</v>
      </c>
      <c r="J84" s="4" t="str">
        <f t="shared" si="2"/>
        <v>TRUE</v>
      </c>
      <c r="K84" s="1" t="str">
        <f>VLOOKUP(A84,EstoreProductCatalog!$A$1:$BE$181,MATCH(K$7,EstoreProductCatalog!$A$1:$AR$1,0),0)</f>
        <v>false</v>
      </c>
      <c r="L84" s="1" t="str">
        <f t="shared" si="3"/>
        <v>variant</v>
      </c>
      <c r="M84" s="1">
        <f t="shared" si="4"/>
        <v>22</v>
      </c>
      <c r="N84" s="4" t="str">
        <f>IF(ISNA(M85),COUNTIFS($G$8:G84,G84,$L$8:L84,"main"),IF(M85=1,COUNTIFS($G$8:G84,G84,$L$8:L84,"main")," "))</f>
        <v xml:space="preserve"> </v>
      </c>
      <c r="O84" s="1" t="str">
        <f>VLOOKUP(A84,EstoreProductCatalog!$A$1:$BE$181,MATCH(O$7,EstoreProductCatalog!$A$1:$AR$1,0),0)</f>
        <v>BLACK/WHITE/RED</v>
      </c>
      <c r="P84" s="1" t="str">
        <f>VLOOKUP(A84,EstoreProductCatalog!$A$1:$BE$181,MATCH(P$7,EstoreProductCatalog!$A$1:$AR$1,0),0)</f>
        <v xml:space="preserve"> 256 GB</v>
      </c>
      <c r="Q84" s="1" t="str">
        <f t="shared" si="5"/>
        <v>SM-F721BLACK/WHITE/RED 256 GB</v>
      </c>
      <c r="R84" s="4">
        <f t="shared" si="6"/>
        <v>1</v>
      </c>
      <c r="S84" s="1" t="str">
        <f>VLOOKUP(A84,EstoreProductCatalog!$A$1:$BE$181,MATCH(S$7,EstoreProductCatalog!$A$1:$AR$1,0),0)</f>
        <v xml:space="preserve"> TOP_SKU</v>
      </c>
      <c r="T84" s="1" t="str">
        <f>VLOOKUP(A84,EstoreProductCatalog!$A$1:$BE$181,MATCH(T$7,EstoreProductCatalog!$A$1:$AR$1,0),0)</f>
        <v xml:space="preserve"> CUSTOM</v>
      </c>
      <c r="U84" s="1" t="str">
        <f>VLOOKUP(A84,EstoreProductCatalog!$A$1:$BE$181,MATCH(U$7,EstoreProductCatalog!$A$1:$AR$1,0),0)</f>
        <v xml:space="preserve"> 21</v>
      </c>
      <c r="V84" s="1" t="str">
        <f>VLOOKUP(A84,EstoreProductCatalog!$A$1:$BE$181,MATCH(V$7,EstoreProductCatalog!$A$1:$AR$1,0),0)</f>
        <v xml:space="preserve"> true</v>
      </c>
      <c r="W84" s="4" t="b">
        <f t="shared" si="7"/>
        <v>1</v>
      </c>
      <c r="X84" s="4" t="b">
        <f t="shared" si="8"/>
        <v>1</v>
      </c>
      <c r="Y84" s="4" t="b">
        <f t="shared" si="9"/>
        <v>1</v>
      </c>
      <c r="Z84" s="3" t="e">
        <f>VLOOKUP(A84,EstoreProductCatalog!$A$1:$BE$181,MATCH(Z$7,EstoreProductCatalog!$A$1:$AR$1,0),0)</f>
        <v>#N/A</v>
      </c>
      <c r="AA84" s="1" t="str">
        <f t="shared" si="10"/>
        <v xml:space="preserve"> </v>
      </c>
      <c r="AB84" s="4" t="e">
        <f t="shared" si="11"/>
        <v>#N/A</v>
      </c>
      <c r="AC84" s="4" t="b">
        <f>IF(ISNUMBER(MATCH(A84,'AEM register'!$C:$C,0)),TRUE,FALSE)</f>
        <v>0</v>
      </c>
    </row>
    <row r="85" spans="1:29" ht="14.25" customHeight="1">
      <c r="A85" s="1" t="str">
        <f>EstoreProductCatalog!A79</f>
        <v>SM-F721B2UHEUB</v>
      </c>
      <c r="B85" s="1" t="str">
        <f>VLOOKUP(A85,EstoreProductCatalog!$A$1:$BE$181,MATCH(B$7,EstoreProductCatalog!$A$1:$AR$1,0),0)</f>
        <v xml:space="preserve"> Galaxy Z Flip4 Bespoke Edition</v>
      </c>
      <c r="C85" s="1" t="str">
        <f>VLOOKUP(A85,EstoreProductCatalog!$A$1:$BE$181,MATCH(C$7,EstoreProductCatalog!$A$1:$AR$1,0),0)</f>
        <v>CHECK</v>
      </c>
      <c r="D85" s="1" t="str">
        <f>VLOOKUP(A85,EstoreProductCatalog!$A$1:$BE$181,MATCH(D$7,EstoreProductCatalog!$A$1:$AR$1,0),0)</f>
        <v>PDP_NOT_AVAILABLE</v>
      </c>
      <c r="E85" s="4" t="str">
        <f t="shared" si="0"/>
        <v>TRUE</v>
      </c>
      <c r="F85" s="4" t="str">
        <f t="shared" si="1"/>
        <v>TRUE</v>
      </c>
      <c r="G85" s="1" t="str">
        <f>VLOOKUP(A85,EstoreProductCatalog!$A$1:$BE$181,MATCH(G$7,EstoreProductCatalog!$A$1:$AR$1,0),0)</f>
        <v>SM-F721</v>
      </c>
      <c r="H85" s="1" t="str">
        <f>VLOOKUP(A85,EstoreProductCatalog!$A$1:$BE$181,MATCH(H$7,EstoreProductCatalog!$A$1:$AR$1,0),0)</f>
        <v xml:space="preserve"> </v>
      </c>
      <c r="I85" s="1" t="str">
        <f>VLOOKUP(A85,EstoreProductCatalog!$A$1:$BE$181,MATCH(I$7,EstoreProductCatalog!$A$1:$AR$1,0),0)</f>
        <v>true</v>
      </c>
      <c r="J85" s="4" t="str">
        <f t="shared" si="2"/>
        <v>TRUE</v>
      </c>
      <c r="K85" s="1" t="str">
        <f>VLOOKUP(A85,EstoreProductCatalog!$A$1:$BE$181,MATCH(K$7,EstoreProductCatalog!$A$1:$AR$1,0),0)</f>
        <v>false</v>
      </c>
      <c r="L85" s="1" t="str">
        <f t="shared" si="3"/>
        <v>variant</v>
      </c>
      <c r="M85" s="1">
        <f t="shared" si="4"/>
        <v>23</v>
      </c>
      <c r="N85" s="4" t="str">
        <f>IF(ISNA(M86),COUNTIFS($G$8:G85,G85,$L$8:L85,"main"),IF(M86=1,COUNTIFS($G$8:G85,G85,$L$8:L85,"main")," "))</f>
        <v xml:space="preserve"> </v>
      </c>
      <c r="O85" s="1" t="str">
        <f>VLOOKUP(A85,EstoreProductCatalog!$A$1:$BE$181,MATCH(O$7,EstoreProductCatalog!$A$1:$AR$1,0),0)</f>
        <v>BLACK/YELLOW/KHAKI</v>
      </c>
      <c r="P85" s="1" t="str">
        <f>VLOOKUP(A85,EstoreProductCatalog!$A$1:$BE$181,MATCH(P$7,EstoreProductCatalog!$A$1:$AR$1,0),0)</f>
        <v xml:space="preserve"> 256 GB</v>
      </c>
      <c r="Q85" s="1" t="str">
        <f t="shared" si="5"/>
        <v>SM-F721BLACK/YELLOW/KHAKI 256 GB</v>
      </c>
      <c r="R85" s="4">
        <f t="shared" si="6"/>
        <v>1</v>
      </c>
      <c r="S85" s="1" t="str">
        <f>VLOOKUP(A85,EstoreProductCatalog!$A$1:$BE$181,MATCH(S$7,EstoreProductCatalog!$A$1:$AR$1,0),0)</f>
        <v xml:space="preserve"> TOP_SKU</v>
      </c>
      <c r="T85" s="1" t="str">
        <f>VLOOKUP(A85,EstoreProductCatalog!$A$1:$BE$181,MATCH(T$7,EstoreProductCatalog!$A$1:$AR$1,0),0)</f>
        <v xml:space="preserve"> CUSTOM</v>
      </c>
      <c r="U85" s="1" t="str">
        <f>VLOOKUP(A85,EstoreProductCatalog!$A$1:$BE$181,MATCH(U$7,EstoreProductCatalog!$A$1:$AR$1,0),0)</f>
        <v xml:space="preserve"> 21</v>
      </c>
      <c r="V85" s="1" t="str">
        <f>VLOOKUP(A85,EstoreProductCatalog!$A$1:$BE$181,MATCH(V$7,EstoreProductCatalog!$A$1:$AR$1,0),0)</f>
        <v xml:space="preserve"> true</v>
      </c>
      <c r="W85" s="4" t="b">
        <f t="shared" si="7"/>
        <v>1</v>
      </c>
      <c r="X85" s="4" t="b">
        <f t="shared" si="8"/>
        <v>1</v>
      </c>
      <c r="Y85" s="4" t="b">
        <f t="shared" si="9"/>
        <v>1</v>
      </c>
      <c r="Z85" s="3" t="e">
        <f>VLOOKUP(A85,EstoreProductCatalog!$A$1:$BE$181,MATCH(Z$7,EstoreProductCatalog!$A$1:$AR$1,0),0)</f>
        <v>#N/A</v>
      </c>
      <c r="AA85" s="1" t="str">
        <f t="shared" si="10"/>
        <v xml:space="preserve"> </v>
      </c>
      <c r="AB85" s="4" t="e">
        <f t="shared" si="11"/>
        <v>#N/A</v>
      </c>
      <c r="AC85" s="4" t="b">
        <f>IF(ISNUMBER(MATCH(A85,'AEM register'!$C:$C,0)),TRUE,FALSE)</f>
        <v>0</v>
      </c>
    </row>
    <row r="86" spans="1:29" ht="14.25" customHeight="1">
      <c r="A86" s="1" t="str">
        <f>EstoreProductCatalog!A80</f>
        <v>SM-F721B2VHEUB</v>
      </c>
      <c r="B86" s="1" t="str">
        <f>VLOOKUP(A86,EstoreProductCatalog!$A$1:$BE$181,MATCH(B$7,EstoreProductCatalog!$A$1:$AR$1,0),0)</f>
        <v xml:space="preserve"> Galaxy Z Flip4 Bespoke Edition</v>
      </c>
      <c r="C86" s="1" t="str">
        <f>VLOOKUP(A86,EstoreProductCatalog!$A$1:$BE$181,MATCH(C$7,EstoreProductCatalog!$A$1:$AR$1,0),0)</f>
        <v>CHECK</v>
      </c>
      <c r="D86" s="1" t="str">
        <f>VLOOKUP(A86,EstoreProductCatalog!$A$1:$BE$181,MATCH(D$7,EstoreProductCatalog!$A$1:$AR$1,0),0)</f>
        <v>PDP_NOT_AVAILABLE</v>
      </c>
      <c r="E86" s="4" t="str">
        <f t="shared" si="0"/>
        <v>TRUE</v>
      </c>
      <c r="F86" s="4" t="str">
        <f t="shared" si="1"/>
        <v>TRUE</v>
      </c>
      <c r="G86" s="1" t="str">
        <f>VLOOKUP(A86,EstoreProductCatalog!$A$1:$BE$181,MATCH(G$7,EstoreProductCatalog!$A$1:$AR$1,0),0)</f>
        <v>SM-F721</v>
      </c>
      <c r="H86" s="1" t="str">
        <f>VLOOKUP(A86,EstoreProductCatalog!$A$1:$BE$181,MATCH(H$7,EstoreProductCatalog!$A$1:$AR$1,0),0)</f>
        <v xml:space="preserve"> </v>
      </c>
      <c r="I86" s="1" t="str">
        <f>VLOOKUP(A86,EstoreProductCatalog!$A$1:$BE$181,MATCH(I$7,EstoreProductCatalog!$A$1:$AR$1,0),0)</f>
        <v>true</v>
      </c>
      <c r="J86" s="4" t="str">
        <f t="shared" si="2"/>
        <v>TRUE</v>
      </c>
      <c r="K86" s="1" t="str">
        <f>VLOOKUP(A86,EstoreProductCatalog!$A$1:$BE$181,MATCH(K$7,EstoreProductCatalog!$A$1:$AR$1,0),0)</f>
        <v>false</v>
      </c>
      <c r="L86" s="1" t="str">
        <f t="shared" si="3"/>
        <v>variant</v>
      </c>
      <c r="M86" s="1">
        <f t="shared" si="4"/>
        <v>24</v>
      </c>
      <c r="N86" s="4" t="str">
        <f>IF(ISNA(M87),COUNTIFS($G$8:G86,G86,$L$8:L86,"main"),IF(M87=1,COUNTIFS($G$8:G86,G86,$L$8:L86,"main")," "))</f>
        <v xml:space="preserve"> </v>
      </c>
      <c r="O86" s="1" t="str">
        <f>VLOOKUP(A86,EstoreProductCatalog!$A$1:$BE$181,MATCH(O$7,EstoreProductCatalog!$A$1:$AR$1,0),0)</f>
        <v>BLACK/YELLOW/NAVY</v>
      </c>
      <c r="P86" s="1" t="str">
        <f>VLOOKUP(A86,EstoreProductCatalog!$A$1:$BE$181,MATCH(P$7,EstoreProductCatalog!$A$1:$AR$1,0),0)</f>
        <v xml:space="preserve"> 256 GB</v>
      </c>
      <c r="Q86" s="1" t="str">
        <f t="shared" si="5"/>
        <v>SM-F721BLACK/YELLOW/NAVY 256 GB</v>
      </c>
      <c r="R86" s="4">
        <f t="shared" si="6"/>
        <v>1</v>
      </c>
      <c r="S86" s="1" t="str">
        <f>VLOOKUP(A86,EstoreProductCatalog!$A$1:$BE$181,MATCH(S$7,EstoreProductCatalog!$A$1:$AR$1,0),0)</f>
        <v xml:space="preserve"> TOP_SKU</v>
      </c>
      <c r="T86" s="1" t="str">
        <f>VLOOKUP(A86,EstoreProductCatalog!$A$1:$BE$181,MATCH(T$7,EstoreProductCatalog!$A$1:$AR$1,0),0)</f>
        <v xml:space="preserve"> CUSTOM</v>
      </c>
      <c r="U86" s="1" t="str">
        <f>VLOOKUP(A86,EstoreProductCatalog!$A$1:$BE$181,MATCH(U$7,EstoreProductCatalog!$A$1:$AR$1,0),0)</f>
        <v xml:space="preserve"> 21</v>
      </c>
      <c r="V86" s="1" t="str">
        <f>VLOOKUP(A86,EstoreProductCatalog!$A$1:$BE$181,MATCH(V$7,EstoreProductCatalog!$A$1:$AR$1,0),0)</f>
        <v xml:space="preserve"> true</v>
      </c>
      <c r="W86" s="4" t="b">
        <f t="shared" si="7"/>
        <v>1</v>
      </c>
      <c r="X86" s="4" t="b">
        <f t="shared" si="8"/>
        <v>1</v>
      </c>
      <c r="Y86" s="4" t="b">
        <f t="shared" si="9"/>
        <v>1</v>
      </c>
      <c r="Z86" s="3" t="e">
        <f>VLOOKUP(A86,EstoreProductCatalog!$A$1:$BE$181,MATCH(Z$7,EstoreProductCatalog!$A$1:$AR$1,0),0)</f>
        <v>#N/A</v>
      </c>
      <c r="AA86" s="1" t="str">
        <f t="shared" si="10"/>
        <v xml:space="preserve"> </v>
      </c>
      <c r="AB86" s="4" t="e">
        <f t="shared" si="11"/>
        <v>#N/A</v>
      </c>
      <c r="AC86" s="4" t="b">
        <f>IF(ISNUMBER(MATCH(A86,'AEM register'!$C:$C,0)),TRUE,FALSE)</f>
        <v>0</v>
      </c>
    </row>
    <row r="87" spans="1:29" ht="14.25" customHeight="1">
      <c r="A87" s="1" t="str">
        <f>EstoreProductCatalog!A81</f>
        <v>SM-F721B2WHEUB</v>
      </c>
      <c r="B87" s="1" t="str">
        <f>VLOOKUP(A87,EstoreProductCatalog!$A$1:$BE$181,MATCH(B$7,EstoreProductCatalog!$A$1:$AR$1,0),0)</f>
        <v xml:space="preserve"> Galaxy Z Flip4 Bespoke Edition</v>
      </c>
      <c r="C87" s="1" t="str">
        <f>VLOOKUP(A87,EstoreProductCatalog!$A$1:$BE$181,MATCH(C$7,EstoreProductCatalog!$A$1:$AR$1,0),0)</f>
        <v>CHECK</v>
      </c>
      <c r="D87" s="1" t="str">
        <f>VLOOKUP(A87,EstoreProductCatalog!$A$1:$BE$181,MATCH(D$7,EstoreProductCatalog!$A$1:$AR$1,0),0)</f>
        <v>PDP_NOT_AVAILABLE</v>
      </c>
      <c r="E87" s="4" t="str">
        <f t="shared" si="0"/>
        <v>TRUE</v>
      </c>
      <c r="F87" s="4" t="str">
        <f t="shared" si="1"/>
        <v>TRUE</v>
      </c>
      <c r="G87" s="1" t="str">
        <f>VLOOKUP(A87,EstoreProductCatalog!$A$1:$BE$181,MATCH(G$7,EstoreProductCatalog!$A$1:$AR$1,0),0)</f>
        <v>SM-F721</v>
      </c>
      <c r="H87" s="1" t="str">
        <f>VLOOKUP(A87,EstoreProductCatalog!$A$1:$BE$181,MATCH(H$7,EstoreProductCatalog!$A$1:$AR$1,0),0)</f>
        <v xml:space="preserve"> </v>
      </c>
      <c r="I87" s="1" t="str">
        <f>VLOOKUP(A87,EstoreProductCatalog!$A$1:$BE$181,MATCH(I$7,EstoreProductCatalog!$A$1:$AR$1,0),0)</f>
        <v>true</v>
      </c>
      <c r="J87" s="4" t="str">
        <f t="shared" si="2"/>
        <v>TRUE</v>
      </c>
      <c r="K87" s="1" t="str">
        <f>VLOOKUP(A87,EstoreProductCatalog!$A$1:$BE$181,MATCH(K$7,EstoreProductCatalog!$A$1:$AR$1,0),0)</f>
        <v>false</v>
      </c>
      <c r="L87" s="1" t="str">
        <f t="shared" si="3"/>
        <v>variant</v>
      </c>
      <c r="M87" s="1">
        <f t="shared" si="4"/>
        <v>25</v>
      </c>
      <c r="N87" s="4" t="str">
        <f>IF(ISNA(M88),COUNTIFS($G$8:G87,G87,$L$8:L87,"main"),IF(M88=1,COUNTIFS($G$8:G87,G87,$L$8:L87,"main")," "))</f>
        <v xml:space="preserve"> </v>
      </c>
      <c r="O87" s="1" t="str">
        <f>VLOOKUP(A87,EstoreProductCatalog!$A$1:$BE$181,MATCH(O$7,EstoreProductCatalog!$A$1:$AR$1,0),0)</f>
        <v>BLACK/YELLOW/RED</v>
      </c>
      <c r="P87" s="1" t="str">
        <f>VLOOKUP(A87,EstoreProductCatalog!$A$1:$BE$181,MATCH(P$7,EstoreProductCatalog!$A$1:$AR$1,0),0)</f>
        <v xml:space="preserve"> 256 GB</v>
      </c>
      <c r="Q87" s="1" t="str">
        <f t="shared" si="5"/>
        <v>SM-F721BLACK/YELLOW/RED 256 GB</v>
      </c>
      <c r="R87" s="4">
        <f t="shared" si="6"/>
        <v>1</v>
      </c>
      <c r="S87" s="1" t="str">
        <f>VLOOKUP(A87,EstoreProductCatalog!$A$1:$BE$181,MATCH(S$7,EstoreProductCatalog!$A$1:$AR$1,0),0)</f>
        <v xml:space="preserve"> TOP_SKU</v>
      </c>
      <c r="T87" s="1" t="str">
        <f>VLOOKUP(A87,EstoreProductCatalog!$A$1:$BE$181,MATCH(T$7,EstoreProductCatalog!$A$1:$AR$1,0),0)</f>
        <v xml:space="preserve"> CUSTOM</v>
      </c>
      <c r="U87" s="1" t="str">
        <f>VLOOKUP(A87,EstoreProductCatalog!$A$1:$BE$181,MATCH(U$7,EstoreProductCatalog!$A$1:$AR$1,0),0)</f>
        <v xml:space="preserve"> 21</v>
      </c>
      <c r="V87" s="1" t="str">
        <f>VLOOKUP(A87,EstoreProductCatalog!$A$1:$BE$181,MATCH(V$7,EstoreProductCatalog!$A$1:$AR$1,0),0)</f>
        <v xml:space="preserve"> true</v>
      </c>
      <c r="W87" s="4" t="b">
        <f t="shared" si="7"/>
        <v>1</v>
      </c>
      <c r="X87" s="4" t="b">
        <f t="shared" si="8"/>
        <v>1</v>
      </c>
      <c r="Y87" s="4" t="b">
        <f t="shared" si="9"/>
        <v>1</v>
      </c>
      <c r="Z87" s="3" t="e">
        <f>VLOOKUP(A87,EstoreProductCatalog!$A$1:$BE$181,MATCH(Z$7,EstoreProductCatalog!$A$1:$AR$1,0),0)</f>
        <v>#N/A</v>
      </c>
      <c r="AA87" s="1" t="str">
        <f t="shared" si="10"/>
        <v xml:space="preserve"> </v>
      </c>
      <c r="AB87" s="4" t="e">
        <f t="shared" si="11"/>
        <v>#N/A</v>
      </c>
      <c r="AC87" s="4" t="b">
        <f>IF(ISNUMBER(MATCH(A87,'AEM register'!$C:$C,0)),TRUE,FALSE)</f>
        <v>0</v>
      </c>
    </row>
    <row r="88" spans="1:29" ht="14.25" customHeight="1">
      <c r="A88" s="1" t="str">
        <f>EstoreProductCatalog!A82</f>
        <v>SM-F721B4SHEUB</v>
      </c>
      <c r="B88" s="1" t="str">
        <f>VLOOKUP(A88,EstoreProductCatalog!$A$1:$BE$181,MATCH(B$7,EstoreProductCatalog!$A$1:$AR$1,0),0)</f>
        <v xml:space="preserve"> Galaxy Z Flip4 Bespoke Edition</v>
      </c>
      <c r="C88" s="1" t="str">
        <f>VLOOKUP(A88,EstoreProductCatalog!$A$1:$BE$181,MATCH(C$7,EstoreProductCatalog!$A$1:$AR$1,0),0)</f>
        <v>CHECK</v>
      </c>
      <c r="D88" s="1" t="str">
        <f>VLOOKUP(A88,EstoreProductCatalog!$A$1:$BE$181,MATCH(D$7,EstoreProductCatalog!$A$1:$AR$1,0),0)</f>
        <v>PDP_NOT_AVAILABLE</v>
      </c>
      <c r="E88" s="4" t="str">
        <f t="shared" si="0"/>
        <v>TRUE</v>
      </c>
      <c r="F88" s="4" t="str">
        <f t="shared" si="1"/>
        <v>TRUE</v>
      </c>
      <c r="G88" s="1" t="str">
        <f>VLOOKUP(A88,EstoreProductCatalog!$A$1:$BE$181,MATCH(G$7,EstoreProductCatalog!$A$1:$AR$1,0),0)</f>
        <v>SM-F721</v>
      </c>
      <c r="H88" s="1" t="str">
        <f>VLOOKUP(A88,EstoreProductCatalog!$A$1:$BE$181,MATCH(H$7,EstoreProductCatalog!$A$1:$AR$1,0),0)</f>
        <v xml:space="preserve"> </v>
      </c>
      <c r="I88" s="1" t="str">
        <f>VLOOKUP(A88,EstoreProductCatalog!$A$1:$BE$181,MATCH(I$7,EstoreProductCatalog!$A$1:$AR$1,0),0)</f>
        <v>true</v>
      </c>
      <c r="J88" s="4" t="str">
        <f t="shared" si="2"/>
        <v>TRUE</v>
      </c>
      <c r="K88" s="1" t="str">
        <f>VLOOKUP(A88,EstoreProductCatalog!$A$1:$BE$181,MATCH(K$7,EstoreProductCatalog!$A$1:$AR$1,0),0)</f>
        <v>true</v>
      </c>
      <c r="L88" s="1" t="str">
        <f t="shared" si="3"/>
        <v>main</v>
      </c>
      <c r="M88" s="1">
        <f t="shared" si="4"/>
        <v>26</v>
      </c>
      <c r="N88" s="4" t="str">
        <f>IF(ISNA(M89),COUNTIFS($G$8:G88,G88,$L$8:L88,"main"),IF(M89=1,COUNTIFS($G$8:G88,G88,$L$8:L88,"main")," "))</f>
        <v xml:space="preserve"> </v>
      </c>
      <c r="O88" s="1" t="str">
        <f>VLOOKUP(A88,EstoreProductCatalog!$A$1:$BE$181,MATCH(O$7,EstoreProductCatalog!$A$1:$AR$1,0),0)</f>
        <v>SILVER/WHITE/WHITE</v>
      </c>
      <c r="P88" s="1" t="str">
        <f>VLOOKUP(A88,EstoreProductCatalog!$A$1:$BE$181,MATCH(P$7,EstoreProductCatalog!$A$1:$AR$1,0),0)</f>
        <v xml:space="preserve"> 256 GB</v>
      </c>
      <c r="Q88" s="1" t="str">
        <f t="shared" si="5"/>
        <v>SM-F721SILVER/WHITE/WHITE 256 GB</v>
      </c>
      <c r="R88" s="4">
        <f t="shared" si="6"/>
        <v>1</v>
      </c>
      <c r="S88" s="1" t="str">
        <f>VLOOKUP(A88,EstoreProductCatalog!$A$1:$BE$181,MATCH(S$7,EstoreProductCatalog!$A$1:$AR$1,0),0)</f>
        <v xml:space="preserve"> TOP_SKU</v>
      </c>
      <c r="T88" s="1" t="str">
        <f>VLOOKUP(A88,EstoreProductCatalog!$A$1:$BE$181,MATCH(T$7,EstoreProductCatalog!$A$1:$AR$1,0),0)</f>
        <v xml:space="preserve"> CUSTOM</v>
      </c>
      <c r="U88" s="1" t="str">
        <f>VLOOKUP(A88,EstoreProductCatalog!$A$1:$BE$181,MATCH(U$7,EstoreProductCatalog!$A$1:$AR$1,0),0)</f>
        <v xml:space="preserve"> 21</v>
      </c>
      <c r="V88" s="1" t="str">
        <f>VLOOKUP(A88,EstoreProductCatalog!$A$1:$BE$181,MATCH(V$7,EstoreProductCatalog!$A$1:$AR$1,0),0)</f>
        <v xml:space="preserve"> true</v>
      </c>
      <c r="W88" s="4" t="b">
        <f t="shared" si="7"/>
        <v>1</v>
      </c>
      <c r="X88" s="4" t="b">
        <f t="shared" si="8"/>
        <v>1</v>
      </c>
      <c r="Y88" s="4" t="b">
        <f t="shared" si="9"/>
        <v>1</v>
      </c>
      <c r="Z88" s="3" t="e">
        <f>VLOOKUP(A88,EstoreProductCatalog!$A$1:$BE$181,MATCH(Z$7,EstoreProductCatalog!$A$1:$AR$1,0),0)</f>
        <v>#N/A</v>
      </c>
      <c r="AA88" s="1" t="str">
        <f t="shared" si="10"/>
        <v xml:space="preserve"> </v>
      </c>
      <c r="AB88" s="4" t="e">
        <f t="shared" si="11"/>
        <v>#N/A</v>
      </c>
      <c r="AC88" s="4" t="b">
        <f>IF(ISNUMBER(MATCH(A88,'AEM register'!$C:$C,0)),TRUE,FALSE)</f>
        <v>0</v>
      </c>
    </row>
    <row r="89" spans="1:29" ht="14.25" customHeight="1">
      <c r="A89" s="1" t="str">
        <f>EstoreProductCatalog!A83</f>
        <v>SM-F721B4THEUB</v>
      </c>
      <c r="B89" s="1" t="str">
        <f>VLOOKUP(A89,EstoreProductCatalog!$A$1:$BE$181,MATCH(B$7,EstoreProductCatalog!$A$1:$AR$1,0),0)</f>
        <v xml:space="preserve"> Galaxy Z Flip4 Bespoke Edition</v>
      </c>
      <c r="C89" s="1" t="str">
        <f>VLOOKUP(A89,EstoreProductCatalog!$A$1:$BE$181,MATCH(C$7,EstoreProductCatalog!$A$1:$AR$1,0),0)</f>
        <v>CHECK</v>
      </c>
      <c r="D89" s="1" t="str">
        <f>VLOOKUP(A89,EstoreProductCatalog!$A$1:$BE$181,MATCH(D$7,EstoreProductCatalog!$A$1:$AR$1,0),0)</f>
        <v>PDP_NOT_AVAILABLE</v>
      </c>
      <c r="E89" s="4" t="str">
        <f t="shared" si="0"/>
        <v>TRUE</v>
      </c>
      <c r="F89" s="4" t="str">
        <f t="shared" si="1"/>
        <v>TRUE</v>
      </c>
      <c r="G89" s="1" t="str">
        <f>VLOOKUP(A89,EstoreProductCatalog!$A$1:$BE$181,MATCH(G$7,EstoreProductCatalog!$A$1:$AR$1,0),0)</f>
        <v>SM-F721</v>
      </c>
      <c r="H89" s="1" t="str">
        <f>VLOOKUP(A89,EstoreProductCatalog!$A$1:$BE$181,MATCH(H$7,EstoreProductCatalog!$A$1:$AR$1,0),0)</f>
        <v xml:space="preserve"> </v>
      </c>
      <c r="I89" s="1" t="str">
        <f>VLOOKUP(A89,EstoreProductCatalog!$A$1:$BE$181,MATCH(I$7,EstoreProductCatalog!$A$1:$AR$1,0),0)</f>
        <v>true</v>
      </c>
      <c r="J89" s="4" t="str">
        <f t="shared" si="2"/>
        <v>TRUE</v>
      </c>
      <c r="K89" s="1" t="str">
        <f>VLOOKUP(A89,EstoreProductCatalog!$A$1:$BE$181,MATCH(K$7,EstoreProductCatalog!$A$1:$AR$1,0),0)</f>
        <v>false</v>
      </c>
      <c r="L89" s="1" t="str">
        <f t="shared" si="3"/>
        <v>variant</v>
      </c>
      <c r="M89" s="1">
        <f t="shared" si="4"/>
        <v>27</v>
      </c>
      <c r="N89" s="4" t="str">
        <f>IF(ISNA(M90),COUNTIFS($G$8:G89,G89,$L$8:L89,"main"),IF(M90=1,COUNTIFS($G$8:G89,G89,$L$8:L89,"main")," "))</f>
        <v xml:space="preserve"> </v>
      </c>
      <c r="O89" s="1" t="str">
        <f>VLOOKUP(A89,EstoreProductCatalog!$A$1:$BE$181,MATCH(O$7,EstoreProductCatalog!$A$1:$AR$1,0),0)</f>
        <v>SILVER/WHITE/YELLOW</v>
      </c>
      <c r="P89" s="1" t="str">
        <f>VLOOKUP(A89,EstoreProductCatalog!$A$1:$BE$181,MATCH(P$7,EstoreProductCatalog!$A$1:$AR$1,0),0)</f>
        <v xml:space="preserve"> 256 GB</v>
      </c>
      <c r="Q89" s="1" t="str">
        <f t="shared" si="5"/>
        <v>SM-F721SILVER/WHITE/YELLOW 256 GB</v>
      </c>
      <c r="R89" s="4">
        <f t="shared" si="6"/>
        <v>1</v>
      </c>
      <c r="S89" s="1" t="str">
        <f>VLOOKUP(A89,EstoreProductCatalog!$A$1:$BE$181,MATCH(S$7,EstoreProductCatalog!$A$1:$AR$1,0),0)</f>
        <v xml:space="preserve"> TOP_SKU</v>
      </c>
      <c r="T89" s="1" t="str">
        <f>VLOOKUP(A89,EstoreProductCatalog!$A$1:$BE$181,MATCH(T$7,EstoreProductCatalog!$A$1:$AR$1,0),0)</f>
        <v xml:space="preserve"> CUSTOM</v>
      </c>
      <c r="U89" s="1" t="str">
        <f>VLOOKUP(A89,EstoreProductCatalog!$A$1:$BE$181,MATCH(U$7,EstoreProductCatalog!$A$1:$AR$1,0),0)</f>
        <v xml:space="preserve"> 21</v>
      </c>
      <c r="V89" s="1" t="str">
        <f>VLOOKUP(A89,EstoreProductCatalog!$A$1:$BE$181,MATCH(V$7,EstoreProductCatalog!$A$1:$AR$1,0),0)</f>
        <v xml:space="preserve"> true</v>
      </c>
      <c r="W89" s="4" t="b">
        <f t="shared" si="7"/>
        <v>1</v>
      </c>
      <c r="X89" s="4" t="b">
        <f t="shared" si="8"/>
        <v>1</v>
      </c>
      <c r="Y89" s="4" t="b">
        <f t="shared" si="9"/>
        <v>1</v>
      </c>
      <c r="Z89" s="3" t="e">
        <f>VLOOKUP(A89,EstoreProductCatalog!$A$1:$BE$181,MATCH(Z$7,EstoreProductCatalog!$A$1:$AR$1,0),0)</f>
        <v>#N/A</v>
      </c>
      <c r="AA89" s="1" t="str">
        <f t="shared" si="10"/>
        <v xml:space="preserve"> </v>
      </c>
      <c r="AB89" s="4" t="e">
        <f t="shared" si="11"/>
        <v>#N/A</v>
      </c>
      <c r="AC89" s="4" t="b">
        <f>IF(ISNUMBER(MATCH(A89,'AEM register'!$C:$C,0)),TRUE,FALSE)</f>
        <v>0</v>
      </c>
    </row>
    <row r="90" spans="1:29" ht="14.25" customHeight="1">
      <c r="A90" s="1" t="str">
        <f>EstoreProductCatalog!A84</f>
        <v>SM-F721B4XHEUB</v>
      </c>
      <c r="B90" s="1" t="str">
        <f>VLOOKUP(A90,EstoreProductCatalog!$A$1:$BE$181,MATCH(B$7,EstoreProductCatalog!$A$1:$AR$1,0),0)</f>
        <v xml:space="preserve"> Galaxy Z Flip4 Bespoke Edition</v>
      </c>
      <c r="C90" s="1" t="str">
        <f>VLOOKUP(A90,EstoreProductCatalog!$A$1:$BE$181,MATCH(C$7,EstoreProductCatalog!$A$1:$AR$1,0),0)</f>
        <v>CHECK</v>
      </c>
      <c r="D90" s="1" t="str">
        <f>VLOOKUP(A90,EstoreProductCatalog!$A$1:$BE$181,MATCH(D$7,EstoreProductCatalog!$A$1:$AR$1,0),0)</f>
        <v>PDP_NOT_AVAILABLE</v>
      </c>
      <c r="E90" s="4" t="str">
        <f t="shared" si="0"/>
        <v>TRUE</v>
      </c>
      <c r="F90" s="4" t="str">
        <f t="shared" si="1"/>
        <v>TRUE</v>
      </c>
      <c r="G90" s="1" t="str">
        <f>VLOOKUP(A90,EstoreProductCatalog!$A$1:$BE$181,MATCH(G$7,EstoreProductCatalog!$A$1:$AR$1,0),0)</f>
        <v>SM-F721</v>
      </c>
      <c r="H90" s="1" t="str">
        <f>VLOOKUP(A90,EstoreProductCatalog!$A$1:$BE$181,MATCH(H$7,EstoreProductCatalog!$A$1:$AR$1,0),0)</f>
        <v xml:space="preserve"> </v>
      </c>
      <c r="I90" s="1" t="str">
        <f>VLOOKUP(A90,EstoreProductCatalog!$A$1:$BE$181,MATCH(I$7,EstoreProductCatalog!$A$1:$AR$1,0),0)</f>
        <v>true</v>
      </c>
      <c r="J90" s="4" t="str">
        <f t="shared" si="2"/>
        <v>TRUE</v>
      </c>
      <c r="K90" s="1" t="str">
        <f>VLOOKUP(A90,EstoreProductCatalog!$A$1:$BE$181,MATCH(K$7,EstoreProductCatalog!$A$1:$AR$1,0),0)</f>
        <v>false</v>
      </c>
      <c r="L90" s="1" t="str">
        <f t="shared" si="3"/>
        <v>variant</v>
      </c>
      <c r="M90" s="1">
        <f t="shared" si="4"/>
        <v>28</v>
      </c>
      <c r="N90" s="4" t="str">
        <f>IF(ISNA(M91),COUNTIFS($G$8:G90,G90,$L$8:L90,"main"),IF(M91=1,COUNTIFS($G$8:G90,G90,$L$8:L90,"main")," "))</f>
        <v xml:space="preserve"> </v>
      </c>
      <c r="O90" s="1" t="str">
        <f>VLOOKUP(A90,EstoreProductCatalog!$A$1:$BE$181,MATCH(O$7,EstoreProductCatalog!$A$1:$AR$1,0),0)</f>
        <v>SILVER/YELLOW/WHITE</v>
      </c>
      <c r="P90" s="1" t="str">
        <f>VLOOKUP(A90,EstoreProductCatalog!$A$1:$BE$181,MATCH(P$7,EstoreProductCatalog!$A$1:$AR$1,0),0)</f>
        <v xml:space="preserve"> 256 GB</v>
      </c>
      <c r="Q90" s="1" t="str">
        <f t="shared" si="5"/>
        <v>SM-F721SILVER/YELLOW/WHITE 256 GB</v>
      </c>
      <c r="R90" s="4">
        <f t="shared" si="6"/>
        <v>1</v>
      </c>
      <c r="S90" s="1" t="str">
        <f>VLOOKUP(A90,EstoreProductCatalog!$A$1:$BE$181,MATCH(S$7,EstoreProductCatalog!$A$1:$AR$1,0),0)</f>
        <v xml:space="preserve"> TOP_SKU</v>
      </c>
      <c r="T90" s="1" t="str">
        <f>VLOOKUP(A90,EstoreProductCatalog!$A$1:$BE$181,MATCH(T$7,EstoreProductCatalog!$A$1:$AR$1,0),0)</f>
        <v xml:space="preserve"> CUSTOM</v>
      </c>
      <c r="U90" s="1" t="str">
        <f>VLOOKUP(A90,EstoreProductCatalog!$A$1:$BE$181,MATCH(U$7,EstoreProductCatalog!$A$1:$AR$1,0),0)</f>
        <v xml:space="preserve"> 21</v>
      </c>
      <c r="V90" s="1" t="str">
        <f>VLOOKUP(A90,EstoreProductCatalog!$A$1:$BE$181,MATCH(V$7,EstoreProductCatalog!$A$1:$AR$1,0),0)</f>
        <v xml:space="preserve"> true</v>
      </c>
      <c r="W90" s="4" t="b">
        <f t="shared" si="7"/>
        <v>1</v>
      </c>
      <c r="X90" s="4" t="b">
        <f t="shared" si="8"/>
        <v>1</v>
      </c>
      <c r="Y90" s="4" t="b">
        <f t="shared" si="9"/>
        <v>1</v>
      </c>
      <c r="Z90" s="3" t="e">
        <f>VLOOKUP(A90,EstoreProductCatalog!$A$1:$BE$181,MATCH(Z$7,EstoreProductCatalog!$A$1:$AR$1,0),0)</f>
        <v>#N/A</v>
      </c>
      <c r="AA90" s="1" t="str">
        <f t="shared" si="10"/>
        <v xml:space="preserve"> </v>
      </c>
      <c r="AB90" s="4" t="e">
        <f t="shared" si="11"/>
        <v>#N/A</v>
      </c>
      <c r="AC90" s="4" t="b">
        <f>IF(ISNUMBER(MATCH(A90,'AEM register'!$C:$C,0)),TRUE,FALSE)</f>
        <v>0</v>
      </c>
    </row>
    <row r="91" spans="1:29" ht="14.25" customHeight="1">
      <c r="A91" s="1" t="str">
        <f>EstoreProductCatalog!A85</f>
        <v>SM-F721B4YHEUB</v>
      </c>
      <c r="B91" s="1" t="str">
        <f>VLOOKUP(A91,EstoreProductCatalog!$A$1:$BE$181,MATCH(B$7,EstoreProductCatalog!$A$1:$AR$1,0),0)</f>
        <v xml:space="preserve"> Galaxy Z Flip4 Bespoke Edition</v>
      </c>
      <c r="C91" s="1" t="str">
        <f>VLOOKUP(A91,EstoreProductCatalog!$A$1:$BE$181,MATCH(C$7,EstoreProductCatalog!$A$1:$AR$1,0),0)</f>
        <v>CHECK</v>
      </c>
      <c r="D91" s="1" t="str">
        <f>VLOOKUP(A91,EstoreProductCatalog!$A$1:$BE$181,MATCH(D$7,EstoreProductCatalog!$A$1:$AR$1,0),0)</f>
        <v>PDP_NOT_AVAILABLE</v>
      </c>
      <c r="E91" s="4" t="str">
        <f t="shared" si="0"/>
        <v>TRUE</v>
      </c>
      <c r="F91" s="4" t="str">
        <f t="shared" si="1"/>
        <v>TRUE</v>
      </c>
      <c r="G91" s="1" t="str">
        <f>VLOOKUP(A91,EstoreProductCatalog!$A$1:$BE$181,MATCH(G$7,EstoreProductCatalog!$A$1:$AR$1,0),0)</f>
        <v>SM-F721</v>
      </c>
      <c r="H91" s="1" t="str">
        <f>VLOOKUP(A91,EstoreProductCatalog!$A$1:$BE$181,MATCH(H$7,EstoreProductCatalog!$A$1:$AR$1,0),0)</f>
        <v xml:space="preserve"> </v>
      </c>
      <c r="I91" s="1" t="str">
        <f>VLOOKUP(A91,EstoreProductCatalog!$A$1:$BE$181,MATCH(I$7,EstoreProductCatalog!$A$1:$AR$1,0),0)</f>
        <v>true</v>
      </c>
      <c r="J91" s="4" t="str">
        <f t="shared" si="2"/>
        <v>TRUE</v>
      </c>
      <c r="K91" s="1" t="str">
        <f>VLOOKUP(A91,EstoreProductCatalog!$A$1:$BE$181,MATCH(K$7,EstoreProductCatalog!$A$1:$AR$1,0),0)</f>
        <v>false</v>
      </c>
      <c r="L91" s="1" t="str">
        <f t="shared" si="3"/>
        <v>variant</v>
      </c>
      <c r="M91" s="1">
        <f t="shared" si="4"/>
        <v>29</v>
      </c>
      <c r="N91" s="4" t="str">
        <f>IF(ISNA(M92),COUNTIFS($G$8:G91,G91,$L$8:L91,"main"),IF(M92=1,COUNTIFS($G$8:G91,G91,$L$8:L91,"main")," "))</f>
        <v xml:space="preserve"> </v>
      </c>
      <c r="O91" s="1" t="str">
        <f>VLOOKUP(A91,EstoreProductCatalog!$A$1:$BE$181,MATCH(O$7,EstoreProductCatalog!$A$1:$AR$1,0),0)</f>
        <v>SILVER/YELLOW/YELLOW</v>
      </c>
      <c r="P91" s="1" t="str">
        <f>VLOOKUP(A91,EstoreProductCatalog!$A$1:$BE$181,MATCH(P$7,EstoreProductCatalog!$A$1:$AR$1,0),0)</f>
        <v xml:space="preserve"> 256 GB</v>
      </c>
      <c r="Q91" s="1" t="str">
        <f t="shared" si="5"/>
        <v>SM-F721SILVER/YELLOW/YELLOW 256 GB</v>
      </c>
      <c r="R91" s="4">
        <f t="shared" si="6"/>
        <v>1</v>
      </c>
      <c r="S91" s="1" t="str">
        <f>VLOOKUP(A91,EstoreProductCatalog!$A$1:$BE$181,MATCH(S$7,EstoreProductCatalog!$A$1:$AR$1,0),0)</f>
        <v xml:space="preserve"> TOP_SKU</v>
      </c>
      <c r="T91" s="1" t="str">
        <f>VLOOKUP(A91,EstoreProductCatalog!$A$1:$BE$181,MATCH(T$7,EstoreProductCatalog!$A$1:$AR$1,0),0)</f>
        <v xml:space="preserve"> CUSTOM</v>
      </c>
      <c r="U91" s="1" t="str">
        <f>VLOOKUP(A91,EstoreProductCatalog!$A$1:$BE$181,MATCH(U$7,EstoreProductCatalog!$A$1:$AR$1,0),0)</f>
        <v xml:space="preserve"> 21</v>
      </c>
      <c r="V91" s="1" t="str">
        <f>VLOOKUP(A91,EstoreProductCatalog!$A$1:$BE$181,MATCH(V$7,EstoreProductCatalog!$A$1:$AR$1,0),0)</f>
        <v xml:space="preserve"> true</v>
      </c>
      <c r="W91" s="4" t="b">
        <f t="shared" si="7"/>
        <v>1</v>
      </c>
      <c r="X91" s="4" t="b">
        <f t="shared" si="8"/>
        <v>1</v>
      </c>
      <c r="Y91" s="4" t="b">
        <f t="shared" si="9"/>
        <v>1</v>
      </c>
      <c r="Z91" s="3" t="e">
        <f>VLOOKUP(A91,EstoreProductCatalog!$A$1:$BE$181,MATCH(Z$7,EstoreProductCatalog!$A$1:$AR$1,0),0)</f>
        <v>#N/A</v>
      </c>
      <c r="AA91" s="1" t="str">
        <f t="shared" si="10"/>
        <v xml:space="preserve"> </v>
      </c>
      <c r="AB91" s="4" t="e">
        <f t="shared" si="11"/>
        <v>#N/A</v>
      </c>
      <c r="AC91" s="4" t="b">
        <f>IF(ISNUMBER(MATCH(A91,'AEM register'!$C:$C,0)),TRUE,FALSE)</f>
        <v>0</v>
      </c>
    </row>
    <row r="92" spans="1:29" ht="14.25" customHeight="1">
      <c r="A92" s="1" t="str">
        <f>EstoreProductCatalog!A86</f>
        <v>SM-F721B5AHEUB</v>
      </c>
      <c r="B92" s="1" t="str">
        <f>VLOOKUP(A92,EstoreProductCatalog!$A$1:$BE$181,MATCH(B$7,EstoreProductCatalog!$A$1:$AR$1,0),0)</f>
        <v xml:space="preserve"> Galaxy Z Flip4 Bespoke Edition</v>
      </c>
      <c r="C92" s="1" t="str">
        <f>VLOOKUP(A92,EstoreProductCatalog!$A$1:$BE$181,MATCH(C$7,EstoreProductCatalog!$A$1:$AR$1,0),0)</f>
        <v>CHECK</v>
      </c>
      <c r="D92" s="1" t="str">
        <f>VLOOKUP(A92,EstoreProductCatalog!$A$1:$BE$181,MATCH(D$7,EstoreProductCatalog!$A$1:$AR$1,0),0)</f>
        <v>PDP_NOT_AVAILABLE</v>
      </c>
      <c r="E92" s="4" t="str">
        <f t="shared" si="0"/>
        <v>TRUE</v>
      </c>
      <c r="F92" s="4" t="str">
        <f t="shared" si="1"/>
        <v>TRUE</v>
      </c>
      <c r="G92" s="1" t="str">
        <f>VLOOKUP(A92,EstoreProductCatalog!$A$1:$BE$181,MATCH(G$7,EstoreProductCatalog!$A$1:$AR$1,0),0)</f>
        <v>SM-F721</v>
      </c>
      <c r="H92" s="1" t="str">
        <f>VLOOKUP(A92,EstoreProductCatalog!$A$1:$BE$181,MATCH(H$7,EstoreProductCatalog!$A$1:$AR$1,0),0)</f>
        <v xml:space="preserve"> </v>
      </c>
      <c r="I92" s="1" t="str">
        <f>VLOOKUP(A92,EstoreProductCatalog!$A$1:$BE$181,MATCH(I$7,EstoreProductCatalog!$A$1:$AR$1,0),0)</f>
        <v>true</v>
      </c>
      <c r="J92" s="4" t="str">
        <f t="shared" si="2"/>
        <v>TRUE</v>
      </c>
      <c r="K92" s="1" t="str">
        <f>VLOOKUP(A92,EstoreProductCatalog!$A$1:$BE$181,MATCH(K$7,EstoreProductCatalog!$A$1:$AR$1,0),0)</f>
        <v>false</v>
      </c>
      <c r="L92" s="1" t="str">
        <f t="shared" si="3"/>
        <v>variant</v>
      </c>
      <c r="M92" s="1">
        <f t="shared" si="4"/>
        <v>30</v>
      </c>
      <c r="N92" s="4" t="str">
        <f>IF(ISNA(M93),COUNTIFS($G$8:G92,G92,$L$8:L92,"main"),IF(M93=1,COUNTIFS($G$8:G92,G92,$L$8:L92,"main")," "))</f>
        <v xml:space="preserve"> </v>
      </c>
      <c r="O92" s="1" t="str">
        <f>VLOOKUP(A92,EstoreProductCatalog!$A$1:$BE$181,MATCH(O$7,EstoreProductCatalog!$A$1:$AR$1,0),0)</f>
        <v>SILVER/KHAKI/KHAKI</v>
      </c>
      <c r="P92" s="1" t="str">
        <f>VLOOKUP(A92,EstoreProductCatalog!$A$1:$BE$181,MATCH(P$7,EstoreProductCatalog!$A$1:$AR$1,0),0)</f>
        <v xml:space="preserve"> 256 GB</v>
      </c>
      <c r="Q92" s="1" t="str">
        <f t="shared" si="5"/>
        <v>SM-F721SILVER/KHAKI/KHAKI 256 GB</v>
      </c>
      <c r="R92" s="4">
        <f t="shared" si="6"/>
        <v>1</v>
      </c>
      <c r="S92" s="1" t="str">
        <f>VLOOKUP(A92,EstoreProductCatalog!$A$1:$BE$181,MATCH(S$7,EstoreProductCatalog!$A$1:$AR$1,0),0)</f>
        <v xml:space="preserve"> TOP_SKU</v>
      </c>
      <c r="T92" s="1" t="str">
        <f>VLOOKUP(A92,EstoreProductCatalog!$A$1:$BE$181,MATCH(T$7,EstoreProductCatalog!$A$1:$AR$1,0),0)</f>
        <v xml:space="preserve"> CUSTOM</v>
      </c>
      <c r="U92" s="1" t="str">
        <f>VLOOKUP(A92,EstoreProductCatalog!$A$1:$BE$181,MATCH(U$7,EstoreProductCatalog!$A$1:$AR$1,0),0)</f>
        <v xml:space="preserve"> 21</v>
      </c>
      <c r="V92" s="1" t="str">
        <f>VLOOKUP(A92,EstoreProductCatalog!$A$1:$BE$181,MATCH(V$7,EstoreProductCatalog!$A$1:$AR$1,0),0)</f>
        <v xml:space="preserve"> true</v>
      </c>
      <c r="W92" s="4" t="b">
        <f t="shared" si="7"/>
        <v>1</v>
      </c>
      <c r="X92" s="4" t="b">
        <f t="shared" si="8"/>
        <v>1</v>
      </c>
      <c r="Y92" s="4" t="b">
        <f t="shared" si="9"/>
        <v>1</v>
      </c>
      <c r="Z92" s="3" t="e">
        <f>VLOOKUP(A92,EstoreProductCatalog!$A$1:$BE$181,MATCH(Z$7,EstoreProductCatalog!$A$1:$AR$1,0),0)</f>
        <v>#N/A</v>
      </c>
      <c r="AA92" s="1" t="str">
        <f t="shared" si="10"/>
        <v xml:space="preserve"> </v>
      </c>
      <c r="AB92" s="4" t="e">
        <f t="shared" si="11"/>
        <v>#N/A</v>
      </c>
      <c r="AC92" s="4" t="b">
        <f>IF(ISNUMBER(MATCH(A92,'AEM register'!$C:$C,0)),TRUE,FALSE)</f>
        <v>0</v>
      </c>
    </row>
    <row r="93" spans="1:29" ht="14.25" customHeight="1">
      <c r="A93" s="1" t="str">
        <f>EstoreProductCatalog!A87</f>
        <v>SM-F721B5BHEUB</v>
      </c>
      <c r="B93" s="1" t="str">
        <f>VLOOKUP(A93,EstoreProductCatalog!$A$1:$BE$181,MATCH(B$7,EstoreProductCatalog!$A$1:$AR$1,0),0)</f>
        <v xml:space="preserve"> Galaxy Z Flip4 Bespoke Edition</v>
      </c>
      <c r="C93" s="1" t="str">
        <f>VLOOKUP(A93,EstoreProductCatalog!$A$1:$BE$181,MATCH(C$7,EstoreProductCatalog!$A$1:$AR$1,0),0)</f>
        <v>CHECK</v>
      </c>
      <c r="D93" s="1" t="str">
        <f>VLOOKUP(A93,EstoreProductCatalog!$A$1:$BE$181,MATCH(D$7,EstoreProductCatalog!$A$1:$AR$1,0),0)</f>
        <v>PDP_NOT_AVAILABLE</v>
      </c>
      <c r="E93" s="4" t="str">
        <f t="shared" si="0"/>
        <v>TRUE</v>
      </c>
      <c r="F93" s="4" t="str">
        <f t="shared" si="1"/>
        <v>TRUE</v>
      </c>
      <c r="G93" s="1" t="str">
        <f>VLOOKUP(A93,EstoreProductCatalog!$A$1:$BE$181,MATCH(G$7,EstoreProductCatalog!$A$1:$AR$1,0),0)</f>
        <v>SM-F721</v>
      </c>
      <c r="H93" s="1" t="str">
        <f>VLOOKUP(A93,EstoreProductCatalog!$A$1:$BE$181,MATCH(H$7,EstoreProductCatalog!$A$1:$AR$1,0),0)</f>
        <v xml:space="preserve"> </v>
      </c>
      <c r="I93" s="1" t="str">
        <f>VLOOKUP(A93,EstoreProductCatalog!$A$1:$BE$181,MATCH(I$7,EstoreProductCatalog!$A$1:$AR$1,0),0)</f>
        <v>true</v>
      </c>
      <c r="J93" s="4" t="str">
        <f t="shared" si="2"/>
        <v>TRUE</v>
      </c>
      <c r="K93" s="1" t="str">
        <f>VLOOKUP(A93,EstoreProductCatalog!$A$1:$BE$181,MATCH(K$7,EstoreProductCatalog!$A$1:$AR$1,0),0)</f>
        <v>false</v>
      </c>
      <c r="L93" s="1" t="str">
        <f t="shared" si="3"/>
        <v>variant</v>
      </c>
      <c r="M93" s="1">
        <f t="shared" si="4"/>
        <v>31</v>
      </c>
      <c r="N93" s="4" t="str">
        <f>IF(ISNA(M94),COUNTIFS($G$8:G93,G93,$L$8:L93,"main"),IF(M94=1,COUNTIFS($G$8:G93,G93,$L$8:L93,"main")," "))</f>
        <v xml:space="preserve"> </v>
      </c>
      <c r="O93" s="1" t="str">
        <f>VLOOKUP(A93,EstoreProductCatalog!$A$1:$BE$181,MATCH(O$7,EstoreProductCatalog!$A$1:$AR$1,0),0)</f>
        <v>SILVER/KHAKI/NAVY</v>
      </c>
      <c r="P93" s="1" t="str">
        <f>VLOOKUP(A93,EstoreProductCatalog!$A$1:$BE$181,MATCH(P$7,EstoreProductCatalog!$A$1:$AR$1,0),0)</f>
        <v xml:space="preserve"> 256 GB</v>
      </c>
      <c r="Q93" s="1" t="str">
        <f t="shared" si="5"/>
        <v>SM-F721SILVER/KHAKI/NAVY 256 GB</v>
      </c>
      <c r="R93" s="4">
        <f t="shared" si="6"/>
        <v>1</v>
      </c>
      <c r="S93" s="1" t="str">
        <f>VLOOKUP(A93,EstoreProductCatalog!$A$1:$BE$181,MATCH(S$7,EstoreProductCatalog!$A$1:$AR$1,0),0)</f>
        <v xml:space="preserve"> TOP_SKU</v>
      </c>
      <c r="T93" s="1" t="str">
        <f>VLOOKUP(A93,EstoreProductCatalog!$A$1:$BE$181,MATCH(T$7,EstoreProductCatalog!$A$1:$AR$1,0),0)</f>
        <v xml:space="preserve"> CUSTOM</v>
      </c>
      <c r="U93" s="1" t="str">
        <f>VLOOKUP(A93,EstoreProductCatalog!$A$1:$BE$181,MATCH(U$7,EstoreProductCatalog!$A$1:$AR$1,0),0)</f>
        <v xml:space="preserve"> 21</v>
      </c>
      <c r="V93" s="1" t="str">
        <f>VLOOKUP(A93,EstoreProductCatalog!$A$1:$BE$181,MATCH(V$7,EstoreProductCatalog!$A$1:$AR$1,0),0)</f>
        <v xml:space="preserve"> true</v>
      </c>
      <c r="W93" s="4" t="b">
        <f t="shared" si="7"/>
        <v>1</v>
      </c>
      <c r="X93" s="4" t="b">
        <f t="shared" si="8"/>
        <v>1</v>
      </c>
      <c r="Y93" s="4" t="b">
        <f t="shared" si="9"/>
        <v>1</v>
      </c>
      <c r="Z93" s="3" t="e">
        <f>VLOOKUP(A93,EstoreProductCatalog!$A$1:$BE$181,MATCH(Z$7,EstoreProductCatalog!$A$1:$AR$1,0),0)</f>
        <v>#N/A</v>
      </c>
      <c r="AA93" s="1" t="str">
        <f t="shared" si="10"/>
        <v xml:space="preserve"> </v>
      </c>
      <c r="AB93" s="4" t="e">
        <f t="shared" si="11"/>
        <v>#N/A</v>
      </c>
      <c r="AC93" s="4" t="b">
        <f>IF(ISNUMBER(MATCH(A93,'AEM register'!$C:$C,0)),TRUE,FALSE)</f>
        <v>0</v>
      </c>
    </row>
    <row r="94" spans="1:29" ht="14.25" customHeight="1">
      <c r="A94" s="1" t="str">
        <f>EstoreProductCatalog!A88</f>
        <v>SM-F721B5CHEUB</v>
      </c>
      <c r="B94" s="1" t="str">
        <f>VLOOKUP(A94,EstoreProductCatalog!$A$1:$BE$181,MATCH(B$7,EstoreProductCatalog!$A$1:$AR$1,0),0)</f>
        <v xml:space="preserve"> Galaxy Z Flip4 Bespoke Edition</v>
      </c>
      <c r="C94" s="1" t="str">
        <f>VLOOKUP(A94,EstoreProductCatalog!$A$1:$BE$181,MATCH(C$7,EstoreProductCatalog!$A$1:$AR$1,0),0)</f>
        <v>CHECK</v>
      </c>
      <c r="D94" s="1" t="str">
        <f>VLOOKUP(A94,EstoreProductCatalog!$A$1:$BE$181,MATCH(D$7,EstoreProductCatalog!$A$1:$AR$1,0),0)</f>
        <v>PDP_NOT_AVAILABLE</v>
      </c>
      <c r="E94" s="4" t="str">
        <f t="shared" si="0"/>
        <v>TRUE</v>
      </c>
      <c r="F94" s="4" t="str">
        <f t="shared" si="1"/>
        <v>TRUE</v>
      </c>
      <c r="G94" s="1" t="str">
        <f>VLOOKUP(A94,EstoreProductCatalog!$A$1:$BE$181,MATCH(G$7,EstoreProductCatalog!$A$1:$AR$1,0),0)</f>
        <v>SM-F721</v>
      </c>
      <c r="H94" s="1" t="str">
        <f>VLOOKUP(A94,EstoreProductCatalog!$A$1:$BE$181,MATCH(H$7,EstoreProductCatalog!$A$1:$AR$1,0),0)</f>
        <v xml:space="preserve"> </v>
      </c>
      <c r="I94" s="1" t="str">
        <f>VLOOKUP(A94,EstoreProductCatalog!$A$1:$BE$181,MATCH(I$7,EstoreProductCatalog!$A$1:$AR$1,0),0)</f>
        <v>true</v>
      </c>
      <c r="J94" s="4" t="str">
        <f t="shared" si="2"/>
        <v>TRUE</v>
      </c>
      <c r="K94" s="1" t="str">
        <f>VLOOKUP(A94,EstoreProductCatalog!$A$1:$BE$181,MATCH(K$7,EstoreProductCatalog!$A$1:$AR$1,0),0)</f>
        <v>false</v>
      </c>
      <c r="L94" s="1" t="str">
        <f t="shared" si="3"/>
        <v>variant</v>
      </c>
      <c r="M94" s="1">
        <f t="shared" si="4"/>
        <v>32</v>
      </c>
      <c r="N94" s="4" t="str">
        <f>IF(ISNA(M95),COUNTIFS($G$8:G94,G94,$L$8:L94,"main"),IF(M95=1,COUNTIFS($G$8:G94,G94,$L$8:L94,"main")," "))</f>
        <v xml:space="preserve"> </v>
      </c>
      <c r="O94" s="1" t="str">
        <f>VLOOKUP(A94,EstoreProductCatalog!$A$1:$BE$181,MATCH(O$7,EstoreProductCatalog!$A$1:$AR$1,0),0)</f>
        <v>SILVER/KHAKI/RED</v>
      </c>
      <c r="P94" s="1" t="str">
        <f>VLOOKUP(A94,EstoreProductCatalog!$A$1:$BE$181,MATCH(P$7,EstoreProductCatalog!$A$1:$AR$1,0),0)</f>
        <v xml:space="preserve"> 256 GB</v>
      </c>
      <c r="Q94" s="1" t="str">
        <f t="shared" si="5"/>
        <v>SM-F721SILVER/KHAKI/RED 256 GB</v>
      </c>
      <c r="R94" s="4">
        <f t="shared" si="6"/>
        <v>1</v>
      </c>
      <c r="S94" s="1" t="str">
        <f>VLOOKUP(A94,EstoreProductCatalog!$A$1:$BE$181,MATCH(S$7,EstoreProductCatalog!$A$1:$AR$1,0),0)</f>
        <v xml:space="preserve"> TOP_SKU</v>
      </c>
      <c r="T94" s="1" t="str">
        <f>VLOOKUP(A94,EstoreProductCatalog!$A$1:$BE$181,MATCH(T$7,EstoreProductCatalog!$A$1:$AR$1,0),0)</f>
        <v xml:space="preserve"> CUSTOM</v>
      </c>
      <c r="U94" s="1" t="str">
        <f>VLOOKUP(A94,EstoreProductCatalog!$A$1:$BE$181,MATCH(U$7,EstoreProductCatalog!$A$1:$AR$1,0),0)</f>
        <v xml:space="preserve"> 21</v>
      </c>
      <c r="V94" s="1" t="str">
        <f>VLOOKUP(A94,EstoreProductCatalog!$A$1:$BE$181,MATCH(V$7,EstoreProductCatalog!$A$1:$AR$1,0),0)</f>
        <v xml:space="preserve"> true</v>
      </c>
      <c r="W94" s="4" t="b">
        <f t="shared" si="7"/>
        <v>1</v>
      </c>
      <c r="X94" s="4" t="b">
        <f t="shared" si="8"/>
        <v>1</v>
      </c>
      <c r="Y94" s="4" t="b">
        <f t="shared" si="9"/>
        <v>1</v>
      </c>
      <c r="Z94" s="3" t="e">
        <f>VLOOKUP(A94,EstoreProductCatalog!$A$1:$BE$181,MATCH(Z$7,EstoreProductCatalog!$A$1:$AR$1,0),0)</f>
        <v>#N/A</v>
      </c>
      <c r="AA94" s="1" t="str">
        <f t="shared" si="10"/>
        <v xml:space="preserve"> </v>
      </c>
      <c r="AB94" s="4" t="e">
        <f t="shared" si="11"/>
        <v>#N/A</v>
      </c>
      <c r="AC94" s="4" t="b">
        <f>IF(ISNUMBER(MATCH(A94,'AEM register'!$C:$C,0)),TRUE,FALSE)</f>
        <v>0</v>
      </c>
    </row>
    <row r="95" spans="1:29" ht="14.25" customHeight="1">
      <c r="A95" s="1" t="str">
        <f>EstoreProductCatalog!A89</f>
        <v>SM-F721B5DHEUB</v>
      </c>
      <c r="B95" s="1" t="str">
        <f>VLOOKUP(A95,EstoreProductCatalog!$A$1:$BE$181,MATCH(B$7,EstoreProductCatalog!$A$1:$AR$1,0),0)</f>
        <v xml:space="preserve"> Galaxy Z Flip4 Bespoke Edition</v>
      </c>
      <c r="C95" s="1" t="str">
        <f>VLOOKUP(A95,EstoreProductCatalog!$A$1:$BE$181,MATCH(C$7,EstoreProductCatalog!$A$1:$AR$1,0),0)</f>
        <v>CHECK</v>
      </c>
      <c r="D95" s="1" t="str">
        <f>VLOOKUP(A95,EstoreProductCatalog!$A$1:$BE$181,MATCH(D$7,EstoreProductCatalog!$A$1:$AR$1,0),0)</f>
        <v>PDP_NOT_AVAILABLE</v>
      </c>
      <c r="E95" s="4" t="str">
        <f t="shared" si="0"/>
        <v>TRUE</v>
      </c>
      <c r="F95" s="4" t="str">
        <f t="shared" si="1"/>
        <v>TRUE</v>
      </c>
      <c r="G95" s="1" t="str">
        <f>VLOOKUP(A95,EstoreProductCatalog!$A$1:$BE$181,MATCH(G$7,EstoreProductCatalog!$A$1:$AR$1,0),0)</f>
        <v>SM-F721</v>
      </c>
      <c r="H95" s="1" t="str">
        <f>VLOOKUP(A95,EstoreProductCatalog!$A$1:$BE$181,MATCH(H$7,EstoreProductCatalog!$A$1:$AR$1,0),0)</f>
        <v xml:space="preserve"> </v>
      </c>
      <c r="I95" s="1" t="str">
        <f>VLOOKUP(A95,EstoreProductCatalog!$A$1:$BE$181,MATCH(I$7,EstoreProductCatalog!$A$1:$AR$1,0),0)</f>
        <v>true</v>
      </c>
      <c r="J95" s="4" t="str">
        <f t="shared" si="2"/>
        <v>TRUE</v>
      </c>
      <c r="K95" s="1" t="str">
        <f>VLOOKUP(A95,EstoreProductCatalog!$A$1:$BE$181,MATCH(K$7,EstoreProductCatalog!$A$1:$AR$1,0),0)</f>
        <v>false</v>
      </c>
      <c r="L95" s="1" t="str">
        <f t="shared" si="3"/>
        <v>variant</v>
      </c>
      <c r="M95" s="1">
        <f t="shared" si="4"/>
        <v>33</v>
      </c>
      <c r="N95" s="4" t="str">
        <f>IF(ISNA(M96),COUNTIFS($G$8:G95,G95,$L$8:L95,"main"),IF(M96=1,COUNTIFS($G$8:G95,G95,$L$8:L95,"main")," "))</f>
        <v xml:space="preserve"> </v>
      </c>
      <c r="O95" s="1" t="str">
        <f>VLOOKUP(A95,EstoreProductCatalog!$A$1:$BE$181,MATCH(O$7,EstoreProductCatalog!$A$1:$AR$1,0),0)</f>
        <v>SILVER/KHAKI/WHITE</v>
      </c>
      <c r="P95" s="1" t="str">
        <f>VLOOKUP(A95,EstoreProductCatalog!$A$1:$BE$181,MATCH(P$7,EstoreProductCatalog!$A$1:$AR$1,0),0)</f>
        <v xml:space="preserve"> 256 GB</v>
      </c>
      <c r="Q95" s="1" t="str">
        <f t="shared" si="5"/>
        <v>SM-F721SILVER/KHAKI/WHITE 256 GB</v>
      </c>
      <c r="R95" s="4">
        <f t="shared" si="6"/>
        <v>1</v>
      </c>
      <c r="S95" s="1" t="str">
        <f>VLOOKUP(A95,EstoreProductCatalog!$A$1:$BE$181,MATCH(S$7,EstoreProductCatalog!$A$1:$AR$1,0),0)</f>
        <v xml:space="preserve"> TOP_SKU</v>
      </c>
      <c r="T95" s="1" t="str">
        <f>VLOOKUP(A95,EstoreProductCatalog!$A$1:$BE$181,MATCH(T$7,EstoreProductCatalog!$A$1:$AR$1,0),0)</f>
        <v xml:space="preserve"> CUSTOM</v>
      </c>
      <c r="U95" s="1" t="str">
        <f>VLOOKUP(A95,EstoreProductCatalog!$A$1:$BE$181,MATCH(U$7,EstoreProductCatalog!$A$1:$AR$1,0),0)</f>
        <v xml:space="preserve"> 21</v>
      </c>
      <c r="V95" s="1" t="str">
        <f>VLOOKUP(A95,EstoreProductCatalog!$A$1:$BE$181,MATCH(V$7,EstoreProductCatalog!$A$1:$AR$1,0),0)</f>
        <v xml:space="preserve"> true</v>
      </c>
      <c r="W95" s="4" t="b">
        <f t="shared" si="7"/>
        <v>1</v>
      </c>
      <c r="X95" s="4" t="b">
        <f t="shared" si="8"/>
        <v>1</v>
      </c>
      <c r="Y95" s="4" t="b">
        <f t="shared" si="9"/>
        <v>1</v>
      </c>
      <c r="Z95" s="3" t="e">
        <f>VLOOKUP(A95,EstoreProductCatalog!$A$1:$BE$181,MATCH(Z$7,EstoreProductCatalog!$A$1:$AR$1,0),0)</f>
        <v>#N/A</v>
      </c>
      <c r="AA95" s="1" t="str">
        <f t="shared" si="10"/>
        <v xml:space="preserve"> </v>
      </c>
      <c r="AB95" s="4" t="e">
        <f t="shared" si="11"/>
        <v>#N/A</v>
      </c>
      <c r="AC95" s="4" t="b">
        <f>IF(ISNUMBER(MATCH(A95,'AEM register'!$C:$C,0)),TRUE,FALSE)</f>
        <v>0</v>
      </c>
    </row>
    <row r="96" spans="1:29" ht="14.25" customHeight="1">
      <c r="A96" s="1" t="str">
        <f>EstoreProductCatalog!A90</f>
        <v>SM-F721B5EHEUB</v>
      </c>
      <c r="B96" s="1" t="str">
        <f>VLOOKUP(A96,EstoreProductCatalog!$A$1:$BE$181,MATCH(B$7,EstoreProductCatalog!$A$1:$AR$1,0),0)</f>
        <v xml:space="preserve"> Galaxy Z Flip4 Bespoke Edition</v>
      </c>
      <c r="C96" s="1" t="str">
        <f>VLOOKUP(A96,EstoreProductCatalog!$A$1:$BE$181,MATCH(C$7,EstoreProductCatalog!$A$1:$AR$1,0),0)</f>
        <v>CHECK</v>
      </c>
      <c r="D96" s="1" t="str">
        <f>VLOOKUP(A96,EstoreProductCatalog!$A$1:$BE$181,MATCH(D$7,EstoreProductCatalog!$A$1:$AR$1,0),0)</f>
        <v>PDP_NOT_AVAILABLE</v>
      </c>
      <c r="E96" s="4" t="str">
        <f t="shared" si="0"/>
        <v>TRUE</v>
      </c>
      <c r="F96" s="4" t="str">
        <f t="shared" si="1"/>
        <v>TRUE</v>
      </c>
      <c r="G96" s="1" t="str">
        <f>VLOOKUP(A96,EstoreProductCatalog!$A$1:$BE$181,MATCH(G$7,EstoreProductCatalog!$A$1:$AR$1,0),0)</f>
        <v>SM-F721</v>
      </c>
      <c r="H96" s="1" t="str">
        <f>VLOOKUP(A96,EstoreProductCatalog!$A$1:$BE$181,MATCH(H$7,EstoreProductCatalog!$A$1:$AR$1,0),0)</f>
        <v xml:space="preserve"> </v>
      </c>
      <c r="I96" s="1" t="str">
        <f>VLOOKUP(A96,EstoreProductCatalog!$A$1:$BE$181,MATCH(I$7,EstoreProductCatalog!$A$1:$AR$1,0),0)</f>
        <v>true</v>
      </c>
      <c r="J96" s="4" t="str">
        <f t="shared" si="2"/>
        <v>TRUE</v>
      </c>
      <c r="K96" s="1" t="str">
        <f>VLOOKUP(A96,EstoreProductCatalog!$A$1:$BE$181,MATCH(K$7,EstoreProductCatalog!$A$1:$AR$1,0),0)</f>
        <v>false</v>
      </c>
      <c r="L96" s="1" t="str">
        <f t="shared" si="3"/>
        <v>variant</v>
      </c>
      <c r="M96" s="1">
        <f t="shared" si="4"/>
        <v>34</v>
      </c>
      <c r="N96" s="4" t="str">
        <f>IF(ISNA(M97),COUNTIFS($G$8:G96,G96,$L$8:L96,"main"),IF(M97=1,COUNTIFS($G$8:G96,G96,$L$8:L96,"main")," "))</f>
        <v xml:space="preserve"> </v>
      </c>
      <c r="O96" s="1" t="str">
        <f>VLOOKUP(A96,EstoreProductCatalog!$A$1:$BE$181,MATCH(O$7,EstoreProductCatalog!$A$1:$AR$1,0),0)</f>
        <v>SILVER/KHAKI/YELLOW</v>
      </c>
      <c r="P96" s="1" t="str">
        <f>VLOOKUP(A96,EstoreProductCatalog!$A$1:$BE$181,MATCH(P$7,EstoreProductCatalog!$A$1:$AR$1,0),0)</f>
        <v xml:space="preserve"> 256 GB</v>
      </c>
      <c r="Q96" s="1" t="str">
        <f t="shared" si="5"/>
        <v>SM-F721SILVER/KHAKI/YELLOW 256 GB</v>
      </c>
      <c r="R96" s="4">
        <f t="shared" si="6"/>
        <v>1</v>
      </c>
      <c r="S96" s="1" t="str">
        <f>VLOOKUP(A96,EstoreProductCatalog!$A$1:$BE$181,MATCH(S$7,EstoreProductCatalog!$A$1:$AR$1,0),0)</f>
        <v xml:space="preserve"> TOP_SKU</v>
      </c>
      <c r="T96" s="1" t="str">
        <f>VLOOKUP(A96,EstoreProductCatalog!$A$1:$BE$181,MATCH(T$7,EstoreProductCatalog!$A$1:$AR$1,0),0)</f>
        <v xml:space="preserve"> CUSTOM</v>
      </c>
      <c r="U96" s="1" t="str">
        <f>VLOOKUP(A96,EstoreProductCatalog!$A$1:$BE$181,MATCH(U$7,EstoreProductCatalog!$A$1:$AR$1,0),0)</f>
        <v xml:space="preserve"> 21</v>
      </c>
      <c r="V96" s="1" t="str">
        <f>VLOOKUP(A96,EstoreProductCatalog!$A$1:$BE$181,MATCH(V$7,EstoreProductCatalog!$A$1:$AR$1,0),0)</f>
        <v xml:space="preserve"> true</v>
      </c>
      <c r="W96" s="4" t="b">
        <f t="shared" si="7"/>
        <v>1</v>
      </c>
      <c r="X96" s="4" t="b">
        <f t="shared" si="8"/>
        <v>1</v>
      </c>
      <c r="Y96" s="4" t="b">
        <f t="shared" si="9"/>
        <v>1</v>
      </c>
      <c r="Z96" s="3" t="e">
        <f>VLOOKUP(A96,EstoreProductCatalog!$A$1:$BE$181,MATCH(Z$7,EstoreProductCatalog!$A$1:$AR$1,0),0)</f>
        <v>#N/A</v>
      </c>
      <c r="AA96" s="1" t="str">
        <f t="shared" si="10"/>
        <v xml:space="preserve"> </v>
      </c>
      <c r="AB96" s="4" t="e">
        <f t="shared" si="11"/>
        <v>#N/A</v>
      </c>
      <c r="AC96" s="4" t="b">
        <f>IF(ISNUMBER(MATCH(A96,'AEM register'!$C:$C,0)),TRUE,FALSE)</f>
        <v>0</v>
      </c>
    </row>
    <row r="97" spans="1:29" ht="14.25" customHeight="1">
      <c r="A97" s="1" t="str">
        <f>EstoreProductCatalog!A91</f>
        <v>SM-F721B5FHEUB</v>
      </c>
      <c r="B97" s="1" t="str">
        <f>VLOOKUP(A97,EstoreProductCatalog!$A$1:$BE$181,MATCH(B$7,EstoreProductCatalog!$A$1:$AR$1,0),0)</f>
        <v xml:space="preserve"> Galaxy Z Flip4 Bespoke Edition</v>
      </c>
      <c r="C97" s="1" t="str">
        <f>VLOOKUP(A97,EstoreProductCatalog!$A$1:$BE$181,MATCH(C$7,EstoreProductCatalog!$A$1:$AR$1,0),0)</f>
        <v>CHECK</v>
      </c>
      <c r="D97" s="1" t="str">
        <f>VLOOKUP(A97,EstoreProductCatalog!$A$1:$BE$181,MATCH(D$7,EstoreProductCatalog!$A$1:$AR$1,0),0)</f>
        <v>PDP_NOT_AVAILABLE</v>
      </c>
      <c r="E97" s="4" t="str">
        <f t="shared" si="0"/>
        <v>TRUE</v>
      </c>
      <c r="F97" s="4" t="str">
        <f t="shared" si="1"/>
        <v>TRUE</v>
      </c>
      <c r="G97" s="1" t="str">
        <f>VLOOKUP(A97,EstoreProductCatalog!$A$1:$BE$181,MATCH(G$7,EstoreProductCatalog!$A$1:$AR$1,0),0)</f>
        <v>SM-F721</v>
      </c>
      <c r="H97" s="1" t="str">
        <f>VLOOKUP(A97,EstoreProductCatalog!$A$1:$BE$181,MATCH(H$7,EstoreProductCatalog!$A$1:$AR$1,0),0)</f>
        <v xml:space="preserve"> </v>
      </c>
      <c r="I97" s="1" t="str">
        <f>VLOOKUP(A97,EstoreProductCatalog!$A$1:$BE$181,MATCH(I$7,EstoreProductCatalog!$A$1:$AR$1,0),0)</f>
        <v>true</v>
      </c>
      <c r="J97" s="4" t="str">
        <f t="shared" si="2"/>
        <v>TRUE</v>
      </c>
      <c r="K97" s="1" t="str">
        <f>VLOOKUP(A97,EstoreProductCatalog!$A$1:$BE$181,MATCH(K$7,EstoreProductCatalog!$A$1:$AR$1,0),0)</f>
        <v>false</v>
      </c>
      <c r="L97" s="1" t="str">
        <f t="shared" si="3"/>
        <v>variant</v>
      </c>
      <c r="M97" s="1">
        <f t="shared" si="4"/>
        <v>35</v>
      </c>
      <c r="N97" s="4" t="str">
        <f>IF(ISNA(M98),COUNTIFS($G$8:G97,G97,$L$8:L97,"main"),IF(M98=1,COUNTIFS($G$8:G97,G97,$L$8:L97,"main")," "))</f>
        <v xml:space="preserve"> </v>
      </c>
      <c r="O97" s="1" t="str">
        <f>VLOOKUP(A97,EstoreProductCatalog!$A$1:$BE$181,MATCH(O$7,EstoreProductCatalog!$A$1:$AR$1,0),0)</f>
        <v>SILVER/NAVY/KHAKI</v>
      </c>
      <c r="P97" s="1" t="str">
        <f>VLOOKUP(A97,EstoreProductCatalog!$A$1:$BE$181,MATCH(P$7,EstoreProductCatalog!$A$1:$AR$1,0),0)</f>
        <v xml:space="preserve"> 256 GB</v>
      </c>
      <c r="Q97" s="1" t="str">
        <f t="shared" si="5"/>
        <v>SM-F721SILVER/NAVY/KHAKI 256 GB</v>
      </c>
      <c r="R97" s="4">
        <f t="shared" si="6"/>
        <v>1</v>
      </c>
      <c r="S97" s="1" t="str">
        <f>VLOOKUP(A97,EstoreProductCatalog!$A$1:$BE$181,MATCH(S$7,EstoreProductCatalog!$A$1:$AR$1,0),0)</f>
        <v xml:space="preserve"> TOP_SKU</v>
      </c>
      <c r="T97" s="1" t="str">
        <f>VLOOKUP(A97,EstoreProductCatalog!$A$1:$BE$181,MATCH(T$7,EstoreProductCatalog!$A$1:$AR$1,0),0)</f>
        <v xml:space="preserve"> CUSTOM</v>
      </c>
      <c r="U97" s="1" t="str">
        <f>VLOOKUP(A97,EstoreProductCatalog!$A$1:$BE$181,MATCH(U$7,EstoreProductCatalog!$A$1:$AR$1,0),0)</f>
        <v xml:space="preserve"> 21</v>
      </c>
      <c r="V97" s="1" t="str">
        <f>VLOOKUP(A97,EstoreProductCatalog!$A$1:$BE$181,MATCH(V$7,EstoreProductCatalog!$A$1:$AR$1,0),0)</f>
        <v xml:space="preserve"> true</v>
      </c>
      <c r="W97" s="4" t="b">
        <f t="shared" si="7"/>
        <v>1</v>
      </c>
      <c r="X97" s="4" t="b">
        <f t="shared" si="8"/>
        <v>1</v>
      </c>
      <c r="Y97" s="4" t="b">
        <f t="shared" si="9"/>
        <v>1</v>
      </c>
      <c r="Z97" s="3" t="e">
        <f>VLOOKUP(A97,EstoreProductCatalog!$A$1:$BE$181,MATCH(Z$7,EstoreProductCatalog!$A$1:$AR$1,0),0)</f>
        <v>#N/A</v>
      </c>
      <c r="AA97" s="1" t="str">
        <f t="shared" si="10"/>
        <v xml:space="preserve"> </v>
      </c>
      <c r="AB97" s="4" t="e">
        <f t="shared" si="11"/>
        <v>#N/A</v>
      </c>
      <c r="AC97" s="4" t="b">
        <f>IF(ISNUMBER(MATCH(A97,'AEM register'!$C:$C,0)),TRUE,FALSE)</f>
        <v>0</v>
      </c>
    </row>
    <row r="98" spans="1:29" ht="14.25" customHeight="1">
      <c r="A98" s="1" t="str">
        <f>EstoreProductCatalog!A92</f>
        <v>SM-F721B5GHEUB</v>
      </c>
      <c r="B98" s="1" t="str">
        <f>VLOOKUP(A98,EstoreProductCatalog!$A$1:$BE$181,MATCH(B$7,EstoreProductCatalog!$A$1:$AR$1,0),0)</f>
        <v xml:space="preserve"> Galaxy Z Flip4 Bespoke Edition</v>
      </c>
      <c r="C98" s="1" t="str">
        <f>VLOOKUP(A98,EstoreProductCatalog!$A$1:$BE$181,MATCH(C$7,EstoreProductCatalog!$A$1:$AR$1,0),0)</f>
        <v>CHECK</v>
      </c>
      <c r="D98" s="1" t="str">
        <f>VLOOKUP(A98,EstoreProductCatalog!$A$1:$BE$181,MATCH(D$7,EstoreProductCatalog!$A$1:$AR$1,0),0)</f>
        <v>PDP_NOT_AVAILABLE</v>
      </c>
      <c r="E98" s="4" t="str">
        <f t="shared" si="0"/>
        <v>TRUE</v>
      </c>
      <c r="F98" s="4" t="str">
        <f t="shared" si="1"/>
        <v>TRUE</v>
      </c>
      <c r="G98" s="1" t="str">
        <f>VLOOKUP(A98,EstoreProductCatalog!$A$1:$BE$181,MATCH(G$7,EstoreProductCatalog!$A$1:$AR$1,0),0)</f>
        <v>SM-F721</v>
      </c>
      <c r="H98" s="1" t="str">
        <f>VLOOKUP(A98,EstoreProductCatalog!$A$1:$BE$181,MATCH(H$7,EstoreProductCatalog!$A$1:$AR$1,0),0)</f>
        <v xml:space="preserve"> </v>
      </c>
      <c r="I98" s="1" t="str">
        <f>VLOOKUP(A98,EstoreProductCatalog!$A$1:$BE$181,MATCH(I$7,EstoreProductCatalog!$A$1:$AR$1,0),0)</f>
        <v>true</v>
      </c>
      <c r="J98" s="4" t="str">
        <f t="shared" si="2"/>
        <v>TRUE</v>
      </c>
      <c r="K98" s="1" t="str">
        <f>VLOOKUP(A98,EstoreProductCatalog!$A$1:$BE$181,MATCH(K$7,EstoreProductCatalog!$A$1:$AR$1,0),0)</f>
        <v>true</v>
      </c>
      <c r="L98" s="1" t="str">
        <f t="shared" si="3"/>
        <v>main</v>
      </c>
      <c r="M98" s="1">
        <f t="shared" si="4"/>
        <v>36</v>
      </c>
      <c r="N98" s="4" t="str">
        <f>IF(ISNA(M99),COUNTIFS($G$8:G98,G98,$L$8:L98,"main"),IF(M99=1,COUNTIFS($G$8:G98,G98,$L$8:L98,"main")," "))</f>
        <v xml:space="preserve"> </v>
      </c>
      <c r="O98" s="1" t="str">
        <f>VLOOKUP(A98,EstoreProductCatalog!$A$1:$BE$181,MATCH(O$7,EstoreProductCatalog!$A$1:$AR$1,0),0)</f>
        <v>SILVER/NAVY/NAVY</v>
      </c>
      <c r="P98" s="1" t="str">
        <f>VLOOKUP(A98,EstoreProductCatalog!$A$1:$BE$181,MATCH(P$7,EstoreProductCatalog!$A$1:$AR$1,0),0)</f>
        <v xml:space="preserve"> 256 GB</v>
      </c>
      <c r="Q98" s="1" t="str">
        <f t="shared" si="5"/>
        <v>SM-F721SILVER/NAVY/NAVY 256 GB</v>
      </c>
      <c r="R98" s="4">
        <f t="shared" si="6"/>
        <v>1</v>
      </c>
      <c r="S98" s="1" t="str">
        <f>VLOOKUP(A98,EstoreProductCatalog!$A$1:$BE$181,MATCH(S$7,EstoreProductCatalog!$A$1:$AR$1,0),0)</f>
        <v xml:space="preserve"> TOP_SKU</v>
      </c>
      <c r="T98" s="1" t="str">
        <f>VLOOKUP(A98,EstoreProductCatalog!$A$1:$BE$181,MATCH(T$7,EstoreProductCatalog!$A$1:$AR$1,0),0)</f>
        <v xml:space="preserve"> CUSTOM</v>
      </c>
      <c r="U98" s="1" t="str">
        <f>VLOOKUP(A98,EstoreProductCatalog!$A$1:$BE$181,MATCH(U$7,EstoreProductCatalog!$A$1:$AR$1,0),0)</f>
        <v xml:space="preserve"> 21</v>
      </c>
      <c r="V98" s="1" t="str">
        <f>VLOOKUP(A98,EstoreProductCatalog!$A$1:$BE$181,MATCH(V$7,EstoreProductCatalog!$A$1:$AR$1,0),0)</f>
        <v xml:space="preserve"> true</v>
      </c>
      <c r="W98" s="4" t="b">
        <f t="shared" si="7"/>
        <v>1</v>
      </c>
      <c r="X98" s="4" t="b">
        <f t="shared" si="8"/>
        <v>1</v>
      </c>
      <c r="Y98" s="4" t="b">
        <f t="shared" si="9"/>
        <v>1</v>
      </c>
      <c r="Z98" s="3" t="e">
        <f>VLOOKUP(A98,EstoreProductCatalog!$A$1:$BE$181,MATCH(Z$7,EstoreProductCatalog!$A$1:$AR$1,0),0)</f>
        <v>#N/A</v>
      </c>
      <c r="AA98" s="1" t="str">
        <f t="shared" si="10"/>
        <v xml:space="preserve"> </v>
      </c>
      <c r="AB98" s="4" t="e">
        <f t="shared" si="11"/>
        <v>#N/A</v>
      </c>
      <c r="AC98" s="4" t="b">
        <f>IF(ISNUMBER(MATCH(A98,'AEM register'!$C:$C,0)),TRUE,FALSE)</f>
        <v>0</v>
      </c>
    </row>
    <row r="99" spans="1:29" ht="14.25" customHeight="1">
      <c r="A99" s="1" t="str">
        <f>EstoreProductCatalog!A93</f>
        <v>SM-F721B5HHEUB</v>
      </c>
      <c r="B99" s="1" t="str">
        <f>VLOOKUP(A99,EstoreProductCatalog!$A$1:$BE$181,MATCH(B$7,EstoreProductCatalog!$A$1:$AR$1,0),0)</f>
        <v xml:space="preserve"> Galaxy Z Flip4 Bespoke Edition</v>
      </c>
      <c r="C99" s="1" t="str">
        <f>VLOOKUP(A99,EstoreProductCatalog!$A$1:$BE$181,MATCH(C$7,EstoreProductCatalog!$A$1:$AR$1,0),0)</f>
        <v>CHECK</v>
      </c>
      <c r="D99" s="1" t="str">
        <f>VLOOKUP(A99,EstoreProductCatalog!$A$1:$BE$181,MATCH(D$7,EstoreProductCatalog!$A$1:$AR$1,0),0)</f>
        <v>PDP_NOT_AVAILABLE</v>
      </c>
      <c r="E99" s="4" t="str">
        <f t="shared" si="0"/>
        <v>TRUE</v>
      </c>
      <c r="F99" s="4" t="str">
        <f t="shared" si="1"/>
        <v>TRUE</v>
      </c>
      <c r="G99" s="1" t="str">
        <f>VLOOKUP(A99,EstoreProductCatalog!$A$1:$BE$181,MATCH(G$7,EstoreProductCatalog!$A$1:$AR$1,0),0)</f>
        <v>SM-F721</v>
      </c>
      <c r="H99" s="1" t="str">
        <f>VLOOKUP(A99,EstoreProductCatalog!$A$1:$BE$181,MATCH(H$7,EstoreProductCatalog!$A$1:$AR$1,0),0)</f>
        <v xml:space="preserve"> </v>
      </c>
      <c r="I99" s="1" t="str">
        <f>VLOOKUP(A99,EstoreProductCatalog!$A$1:$BE$181,MATCH(I$7,EstoreProductCatalog!$A$1:$AR$1,0),0)</f>
        <v>true</v>
      </c>
      <c r="J99" s="4" t="str">
        <f t="shared" si="2"/>
        <v>TRUE</v>
      </c>
      <c r="K99" s="1" t="str">
        <f>VLOOKUP(A99,EstoreProductCatalog!$A$1:$BE$181,MATCH(K$7,EstoreProductCatalog!$A$1:$AR$1,0),0)</f>
        <v>false</v>
      </c>
      <c r="L99" s="1" t="str">
        <f t="shared" si="3"/>
        <v>variant</v>
      </c>
      <c r="M99" s="1">
        <f t="shared" si="4"/>
        <v>37</v>
      </c>
      <c r="N99" s="4" t="str">
        <f>IF(ISNA(M100),COUNTIFS($G$8:G99,G99,$L$8:L99,"main"),IF(M100=1,COUNTIFS($G$8:G99,G99,$L$8:L99,"main")," "))</f>
        <v xml:space="preserve"> </v>
      </c>
      <c r="O99" s="1" t="str">
        <f>VLOOKUP(A99,EstoreProductCatalog!$A$1:$BE$181,MATCH(O$7,EstoreProductCatalog!$A$1:$AR$1,0),0)</f>
        <v>SILVER/NAVY/RED</v>
      </c>
      <c r="P99" s="1" t="str">
        <f>VLOOKUP(A99,EstoreProductCatalog!$A$1:$BE$181,MATCH(P$7,EstoreProductCatalog!$A$1:$AR$1,0),0)</f>
        <v xml:space="preserve"> 256 GB</v>
      </c>
      <c r="Q99" s="1" t="str">
        <f t="shared" si="5"/>
        <v>SM-F721SILVER/NAVY/RED 256 GB</v>
      </c>
      <c r="R99" s="4">
        <f t="shared" si="6"/>
        <v>1</v>
      </c>
      <c r="S99" s="1" t="str">
        <f>VLOOKUP(A99,EstoreProductCatalog!$A$1:$BE$181,MATCH(S$7,EstoreProductCatalog!$A$1:$AR$1,0),0)</f>
        <v xml:space="preserve"> TOP_SKU</v>
      </c>
      <c r="T99" s="1" t="str">
        <f>VLOOKUP(A99,EstoreProductCatalog!$A$1:$BE$181,MATCH(T$7,EstoreProductCatalog!$A$1:$AR$1,0),0)</f>
        <v xml:space="preserve"> CUSTOM</v>
      </c>
      <c r="U99" s="1" t="str">
        <f>VLOOKUP(A99,EstoreProductCatalog!$A$1:$BE$181,MATCH(U$7,EstoreProductCatalog!$A$1:$AR$1,0),0)</f>
        <v xml:space="preserve"> 21</v>
      </c>
      <c r="V99" s="1" t="str">
        <f>VLOOKUP(A99,EstoreProductCatalog!$A$1:$BE$181,MATCH(V$7,EstoreProductCatalog!$A$1:$AR$1,0),0)</f>
        <v xml:space="preserve"> true</v>
      </c>
      <c r="W99" s="4" t="b">
        <f t="shared" si="7"/>
        <v>1</v>
      </c>
      <c r="X99" s="4" t="b">
        <f t="shared" si="8"/>
        <v>1</v>
      </c>
      <c r="Y99" s="4" t="b">
        <f t="shared" si="9"/>
        <v>1</v>
      </c>
      <c r="Z99" s="3" t="e">
        <f>VLOOKUP(A99,EstoreProductCatalog!$A$1:$BE$181,MATCH(Z$7,EstoreProductCatalog!$A$1:$AR$1,0),0)</f>
        <v>#N/A</v>
      </c>
      <c r="AA99" s="1" t="str">
        <f t="shared" si="10"/>
        <v xml:space="preserve"> </v>
      </c>
      <c r="AB99" s="4" t="e">
        <f t="shared" si="11"/>
        <v>#N/A</v>
      </c>
      <c r="AC99" s="4" t="b">
        <f>IF(ISNUMBER(MATCH(A99,'AEM register'!$C:$C,0)),TRUE,FALSE)</f>
        <v>0</v>
      </c>
    </row>
    <row r="100" spans="1:29" ht="14.25" customHeight="1">
      <c r="A100" s="1" t="str">
        <f>EstoreProductCatalog!A94</f>
        <v>SM-F721B5IHEUB</v>
      </c>
      <c r="B100" s="1" t="str">
        <f>VLOOKUP(A100,EstoreProductCatalog!$A$1:$BE$181,MATCH(B$7,EstoreProductCatalog!$A$1:$AR$1,0),0)</f>
        <v xml:space="preserve"> Galaxy Z Flip4 Bespoke Edition</v>
      </c>
      <c r="C100" s="1" t="str">
        <f>VLOOKUP(A100,EstoreProductCatalog!$A$1:$BE$181,MATCH(C$7,EstoreProductCatalog!$A$1:$AR$1,0),0)</f>
        <v>CHECK</v>
      </c>
      <c r="D100" s="1" t="str">
        <f>VLOOKUP(A100,EstoreProductCatalog!$A$1:$BE$181,MATCH(D$7,EstoreProductCatalog!$A$1:$AR$1,0),0)</f>
        <v>PDP_NOT_AVAILABLE</v>
      </c>
      <c r="E100" s="4" t="str">
        <f t="shared" si="0"/>
        <v>TRUE</v>
      </c>
      <c r="F100" s="4" t="str">
        <f t="shared" si="1"/>
        <v>TRUE</v>
      </c>
      <c r="G100" s="1" t="str">
        <f>VLOOKUP(A100,EstoreProductCatalog!$A$1:$BE$181,MATCH(G$7,EstoreProductCatalog!$A$1:$AR$1,0),0)</f>
        <v>SM-F721</v>
      </c>
      <c r="H100" s="1" t="str">
        <f>VLOOKUP(A100,EstoreProductCatalog!$A$1:$BE$181,MATCH(H$7,EstoreProductCatalog!$A$1:$AR$1,0),0)</f>
        <v xml:space="preserve"> </v>
      </c>
      <c r="I100" s="1" t="str">
        <f>VLOOKUP(A100,EstoreProductCatalog!$A$1:$BE$181,MATCH(I$7,EstoreProductCatalog!$A$1:$AR$1,0),0)</f>
        <v>true</v>
      </c>
      <c r="J100" s="4" t="str">
        <f t="shared" si="2"/>
        <v>TRUE</v>
      </c>
      <c r="K100" s="1" t="str">
        <f>VLOOKUP(A100,EstoreProductCatalog!$A$1:$BE$181,MATCH(K$7,EstoreProductCatalog!$A$1:$AR$1,0),0)</f>
        <v>false</v>
      </c>
      <c r="L100" s="1" t="str">
        <f t="shared" si="3"/>
        <v>variant</v>
      </c>
      <c r="M100" s="1">
        <f t="shared" si="4"/>
        <v>38</v>
      </c>
      <c r="N100" s="4" t="str">
        <f>IF(ISNA(M101),COUNTIFS($G$8:G100,G100,$L$8:L100,"main"),IF(M101=1,COUNTIFS($G$8:G100,G100,$L$8:L100,"main")," "))</f>
        <v xml:space="preserve"> </v>
      </c>
      <c r="O100" s="1" t="str">
        <f>VLOOKUP(A100,EstoreProductCatalog!$A$1:$BE$181,MATCH(O$7,EstoreProductCatalog!$A$1:$AR$1,0),0)</f>
        <v>SILVER/NAVY/WHITE</v>
      </c>
      <c r="P100" s="1" t="str">
        <f>VLOOKUP(A100,EstoreProductCatalog!$A$1:$BE$181,MATCH(P$7,EstoreProductCatalog!$A$1:$AR$1,0),0)</f>
        <v xml:space="preserve"> 256 GB</v>
      </c>
      <c r="Q100" s="1" t="str">
        <f t="shared" si="5"/>
        <v>SM-F721SILVER/NAVY/WHITE 256 GB</v>
      </c>
      <c r="R100" s="4">
        <f t="shared" si="6"/>
        <v>1</v>
      </c>
      <c r="S100" s="1" t="str">
        <f>VLOOKUP(A100,EstoreProductCatalog!$A$1:$BE$181,MATCH(S$7,EstoreProductCatalog!$A$1:$AR$1,0),0)</f>
        <v xml:space="preserve"> TOP_SKU</v>
      </c>
      <c r="T100" s="1" t="str">
        <f>VLOOKUP(A100,EstoreProductCatalog!$A$1:$BE$181,MATCH(T$7,EstoreProductCatalog!$A$1:$AR$1,0),0)</f>
        <v xml:space="preserve"> CUSTOM</v>
      </c>
      <c r="U100" s="1" t="str">
        <f>VLOOKUP(A100,EstoreProductCatalog!$A$1:$BE$181,MATCH(U$7,EstoreProductCatalog!$A$1:$AR$1,0),0)</f>
        <v xml:space="preserve"> 21</v>
      </c>
      <c r="V100" s="1" t="str">
        <f>VLOOKUP(A100,EstoreProductCatalog!$A$1:$BE$181,MATCH(V$7,EstoreProductCatalog!$A$1:$AR$1,0),0)</f>
        <v xml:space="preserve"> true</v>
      </c>
      <c r="W100" s="4" t="b">
        <f t="shared" si="7"/>
        <v>1</v>
      </c>
      <c r="X100" s="4" t="b">
        <f t="shared" si="8"/>
        <v>1</v>
      </c>
      <c r="Y100" s="4" t="b">
        <f t="shared" si="9"/>
        <v>1</v>
      </c>
      <c r="Z100" s="3" t="e">
        <f>VLOOKUP(A100,EstoreProductCatalog!$A$1:$BE$181,MATCH(Z$7,EstoreProductCatalog!$A$1:$AR$1,0),0)</f>
        <v>#N/A</v>
      </c>
      <c r="AA100" s="1" t="str">
        <f t="shared" si="10"/>
        <v xml:space="preserve"> </v>
      </c>
      <c r="AB100" s="4" t="e">
        <f t="shared" si="11"/>
        <v>#N/A</v>
      </c>
      <c r="AC100" s="4" t="b">
        <f>IF(ISNUMBER(MATCH(A100,'AEM register'!$C:$C,0)),TRUE,FALSE)</f>
        <v>0</v>
      </c>
    </row>
    <row r="101" spans="1:29" ht="14.25" customHeight="1">
      <c r="A101" s="1" t="str">
        <f>EstoreProductCatalog!A95</f>
        <v>SM-F721B5JHEUB</v>
      </c>
      <c r="B101" s="1" t="str">
        <f>VLOOKUP(A101,EstoreProductCatalog!$A$1:$BE$181,MATCH(B$7,EstoreProductCatalog!$A$1:$AR$1,0),0)</f>
        <v xml:space="preserve"> Galaxy Z Flip4 Bespoke Edition</v>
      </c>
      <c r="C101" s="1" t="str">
        <f>VLOOKUP(A101,EstoreProductCatalog!$A$1:$BE$181,MATCH(C$7,EstoreProductCatalog!$A$1:$AR$1,0),0)</f>
        <v>CHECK</v>
      </c>
      <c r="D101" s="1" t="str">
        <f>VLOOKUP(A101,EstoreProductCatalog!$A$1:$BE$181,MATCH(D$7,EstoreProductCatalog!$A$1:$AR$1,0),0)</f>
        <v>PDP_NOT_AVAILABLE</v>
      </c>
      <c r="E101" s="4" t="str">
        <f t="shared" si="0"/>
        <v>TRUE</v>
      </c>
      <c r="F101" s="4" t="str">
        <f t="shared" si="1"/>
        <v>TRUE</v>
      </c>
      <c r="G101" s="1" t="str">
        <f>VLOOKUP(A101,EstoreProductCatalog!$A$1:$BE$181,MATCH(G$7,EstoreProductCatalog!$A$1:$AR$1,0),0)</f>
        <v>SM-F721</v>
      </c>
      <c r="H101" s="1" t="str">
        <f>VLOOKUP(A101,EstoreProductCatalog!$A$1:$BE$181,MATCH(H$7,EstoreProductCatalog!$A$1:$AR$1,0),0)</f>
        <v xml:space="preserve"> </v>
      </c>
      <c r="I101" s="1" t="str">
        <f>VLOOKUP(A101,EstoreProductCatalog!$A$1:$BE$181,MATCH(I$7,EstoreProductCatalog!$A$1:$AR$1,0),0)</f>
        <v>true</v>
      </c>
      <c r="J101" s="4" t="str">
        <f t="shared" si="2"/>
        <v>TRUE</v>
      </c>
      <c r="K101" s="1" t="str">
        <f>VLOOKUP(A101,EstoreProductCatalog!$A$1:$BE$181,MATCH(K$7,EstoreProductCatalog!$A$1:$AR$1,0),0)</f>
        <v>false</v>
      </c>
      <c r="L101" s="1" t="str">
        <f t="shared" si="3"/>
        <v>variant</v>
      </c>
      <c r="M101" s="1">
        <f t="shared" si="4"/>
        <v>39</v>
      </c>
      <c r="N101" s="4" t="str">
        <f>IF(ISNA(M102),COUNTIFS($G$8:G101,G101,$L$8:L101,"main"),IF(M102=1,COUNTIFS($G$8:G101,G101,$L$8:L101,"main")," "))</f>
        <v xml:space="preserve"> </v>
      </c>
      <c r="O101" s="1" t="str">
        <f>VLOOKUP(A101,EstoreProductCatalog!$A$1:$BE$181,MATCH(O$7,EstoreProductCatalog!$A$1:$AR$1,0),0)</f>
        <v>SILVER/NAVY/YELLOW</v>
      </c>
      <c r="P101" s="1" t="str">
        <f>VLOOKUP(A101,EstoreProductCatalog!$A$1:$BE$181,MATCH(P$7,EstoreProductCatalog!$A$1:$AR$1,0),0)</f>
        <v xml:space="preserve"> 256 GB</v>
      </c>
      <c r="Q101" s="1" t="str">
        <f t="shared" si="5"/>
        <v>SM-F721SILVER/NAVY/YELLOW 256 GB</v>
      </c>
      <c r="R101" s="4">
        <f t="shared" si="6"/>
        <v>1</v>
      </c>
      <c r="S101" s="1" t="str">
        <f>VLOOKUP(A101,EstoreProductCatalog!$A$1:$BE$181,MATCH(S$7,EstoreProductCatalog!$A$1:$AR$1,0),0)</f>
        <v xml:space="preserve"> TOP_SKU</v>
      </c>
      <c r="T101" s="1" t="str">
        <f>VLOOKUP(A101,EstoreProductCatalog!$A$1:$BE$181,MATCH(T$7,EstoreProductCatalog!$A$1:$AR$1,0),0)</f>
        <v xml:space="preserve"> CUSTOM</v>
      </c>
      <c r="U101" s="1" t="str">
        <f>VLOOKUP(A101,EstoreProductCatalog!$A$1:$BE$181,MATCH(U$7,EstoreProductCatalog!$A$1:$AR$1,0),0)</f>
        <v xml:space="preserve"> 21</v>
      </c>
      <c r="V101" s="1" t="str">
        <f>VLOOKUP(A101,EstoreProductCatalog!$A$1:$BE$181,MATCH(V$7,EstoreProductCatalog!$A$1:$AR$1,0),0)</f>
        <v xml:space="preserve"> true</v>
      </c>
      <c r="W101" s="4" t="b">
        <f t="shared" si="7"/>
        <v>1</v>
      </c>
      <c r="X101" s="4" t="b">
        <f t="shared" si="8"/>
        <v>1</v>
      </c>
      <c r="Y101" s="4" t="b">
        <f t="shared" si="9"/>
        <v>1</v>
      </c>
      <c r="Z101" s="3" t="e">
        <f>VLOOKUP(A101,EstoreProductCatalog!$A$1:$BE$181,MATCH(Z$7,EstoreProductCatalog!$A$1:$AR$1,0),0)</f>
        <v>#N/A</v>
      </c>
      <c r="AA101" s="1" t="str">
        <f t="shared" si="10"/>
        <v xml:space="preserve"> </v>
      </c>
      <c r="AB101" s="4" t="e">
        <f t="shared" si="11"/>
        <v>#N/A</v>
      </c>
      <c r="AC101" s="4" t="b">
        <f>IF(ISNUMBER(MATCH(A101,'AEM register'!$C:$C,0)),TRUE,FALSE)</f>
        <v>0</v>
      </c>
    </row>
    <row r="102" spans="1:29" ht="14.25" customHeight="1">
      <c r="A102" s="1" t="str">
        <f>EstoreProductCatalog!A96</f>
        <v>SM-F721B5KHEUB</v>
      </c>
      <c r="B102" s="1" t="str">
        <f>VLOOKUP(A102,EstoreProductCatalog!$A$1:$BE$181,MATCH(B$7,EstoreProductCatalog!$A$1:$AR$1,0),0)</f>
        <v xml:space="preserve"> Galaxy Z Flip4 Bespoke Edition</v>
      </c>
      <c r="C102" s="1" t="str">
        <f>VLOOKUP(A102,EstoreProductCatalog!$A$1:$BE$181,MATCH(C$7,EstoreProductCatalog!$A$1:$AR$1,0),0)</f>
        <v>CHECK</v>
      </c>
      <c r="D102" s="1" t="str">
        <f>VLOOKUP(A102,EstoreProductCatalog!$A$1:$BE$181,MATCH(D$7,EstoreProductCatalog!$A$1:$AR$1,0),0)</f>
        <v>PDP_NOT_AVAILABLE</v>
      </c>
      <c r="E102" s="4" t="str">
        <f t="shared" si="0"/>
        <v>TRUE</v>
      </c>
      <c r="F102" s="4" t="str">
        <f t="shared" si="1"/>
        <v>TRUE</v>
      </c>
      <c r="G102" s="1" t="str">
        <f>VLOOKUP(A102,EstoreProductCatalog!$A$1:$BE$181,MATCH(G$7,EstoreProductCatalog!$A$1:$AR$1,0),0)</f>
        <v>SM-F721</v>
      </c>
      <c r="H102" s="1" t="str">
        <f>VLOOKUP(A102,EstoreProductCatalog!$A$1:$BE$181,MATCH(H$7,EstoreProductCatalog!$A$1:$AR$1,0),0)</f>
        <v xml:space="preserve"> </v>
      </c>
      <c r="I102" s="1" t="str">
        <f>VLOOKUP(A102,EstoreProductCatalog!$A$1:$BE$181,MATCH(I$7,EstoreProductCatalog!$A$1:$AR$1,0),0)</f>
        <v>true</v>
      </c>
      <c r="J102" s="4" t="str">
        <f t="shared" si="2"/>
        <v>TRUE</v>
      </c>
      <c r="K102" s="1" t="str">
        <f>VLOOKUP(A102,EstoreProductCatalog!$A$1:$BE$181,MATCH(K$7,EstoreProductCatalog!$A$1:$AR$1,0),0)</f>
        <v>false</v>
      </c>
      <c r="L102" s="1" t="str">
        <f t="shared" si="3"/>
        <v>variant</v>
      </c>
      <c r="M102" s="1">
        <f t="shared" si="4"/>
        <v>40</v>
      </c>
      <c r="N102" s="4" t="str">
        <f>IF(ISNA(M103),COUNTIFS($G$8:G102,G102,$L$8:L102,"main"),IF(M103=1,COUNTIFS($G$8:G102,G102,$L$8:L102,"main")," "))</f>
        <v xml:space="preserve"> </v>
      </c>
      <c r="O102" s="1" t="str">
        <f>VLOOKUP(A102,EstoreProductCatalog!$A$1:$BE$181,MATCH(O$7,EstoreProductCatalog!$A$1:$AR$1,0),0)</f>
        <v>SILVER/RED/KHAKI</v>
      </c>
      <c r="P102" s="1" t="str">
        <f>VLOOKUP(A102,EstoreProductCatalog!$A$1:$BE$181,MATCH(P$7,EstoreProductCatalog!$A$1:$AR$1,0),0)</f>
        <v xml:space="preserve"> 256 GB</v>
      </c>
      <c r="Q102" s="1" t="str">
        <f t="shared" si="5"/>
        <v>SM-F721SILVER/RED/KHAKI 256 GB</v>
      </c>
      <c r="R102" s="4">
        <f t="shared" si="6"/>
        <v>1</v>
      </c>
      <c r="S102" s="1" t="str">
        <f>VLOOKUP(A102,EstoreProductCatalog!$A$1:$BE$181,MATCH(S$7,EstoreProductCatalog!$A$1:$AR$1,0),0)</f>
        <v xml:space="preserve"> TOP_SKU</v>
      </c>
      <c r="T102" s="1" t="str">
        <f>VLOOKUP(A102,EstoreProductCatalog!$A$1:$BE$181,MATCH(T$7,EstoreProductCatalog!$A$1:$AR$1,0),0)</f>
        <v xml:space="preserve"> CUSTOM</v>
      </c>
      <c r="U102" s="1" t="str">
        <f>VLOOKUP(A102,EstoreProductCatalog!$A$1:$BE$181,MATCH(U$7,EstoreProductCatalog!$A$1:$AR$1,0),0)</f>
        <v xml:space="preserve"> 21</v>
      </c>
      <c r="V102" s="1" t="str">
        <f>VLOOKUP(A102,EstoreProductCatalog!$A$1:$BE$181,MATCH(V$7,EstoreProductCatalog!$A$1:$AR$1,0),0)</f>
        <v xml:space="preserve"> true</v>
      </c>
      <c r="W102" s="4" t="b">
        <f t="shared" si="7"/>
        <v>1</v>
      </c>
      <c r="X102" s="4" t="b">
        <f t="shared" si="8"/>
        <v>1</v>
      </c>
      <c r="Y102" s="4" t="b">
        <f t="shared" si="9"/>
        <v>1</v>
      </c>
      <c r="Z102" s="3" t="e">
        <f>VLOOKUP(A102,EstoreProductCatalog!$A$1:$BE$181,MATCH(Z$7,EstoreProductCatalog!$A$1:$AR$1,0),0)</f>
        <v>#N/A</v>
      </c>
      <c r="AA102" s="1" t="str">
        <f t="shared" si="10"/>
        <v xml:space="preserve"> </v>
      </c>
      <c r="AB102" s="4" t="e">
        <f t="shared" si="11"/>
        <v>#N/A</v>
      </c>
      <c r="AC102" s="4" t="b">
        <f>IF(ISNUMBER(MATCH(A102,'AEM register'!$C:$C,0)),TRUE,FALSE)</f>
        <v>0</v>
      </c>
    </row>
    <row r="103" spans="1:29" ht="14.25" customHeight="1">
      <c r="A103" s="1" t="str">
        <f>EstoreProductCatalog!A97</f>
        <v>SM-F721B5LHEUB</v>
      </c>
      <c r="B103" s="1" t="str">
        <f>VLOOKUP(A103,EstoreProductCatalog!$A$1:$BE$181,MATCH(B$7,EstoreProductCatalog!$A$1:$AR$1,0),0)</f>
        <v xml:space="preserve"> Galaxy Z Flip4 Bespoke Edition</v>
      </c>
      <c r="C103" s="1" t="str">
        <f>VLOOKUP(A103,EstoreProductCatalog!$A$1:$BE$181,MATCH(C$7,EstoreProductCatalog!$A$1:$AR$1,0),0)</f>
        <v>CHECK</v>
      </c>
      <c r="D103" s="1" t="str">
        <f>VLOOKUP(A103,EstoreProductCatalog!$A$1:$BE$181,MATCH(D$7,EstoreProductCatalog!$A$1:$AR$1,0),0)</f>
        <v>PDP_NOT_AVAILABLE</v>
      </c>
      <c r="E103" s="4" t="str">
        <f t="shared" si="0"/>
        <v>TRUE</v>
      </c>
      <c r="F103" s="4" t="str">
        <f t="shared" si="1"/>
        <v>TRUE</v>
      </c>
      <c r="G103" s="1" t="str">
        <f>VLOOKUP(A103,EstoreProductCatalog!$A$1:$BE$181,MATCH(G$7,EstoreProductCatalog!$A$1:$AR$1,0),0)</f>
        <v>SM-F721</v>
      </c>
      <c r="H103" s="1" t="str">
        <f>VLOOKUP(A103,EstoreProductCatalog!$A$1:$BE$181,MATCH(H$7,EstoreProductCatalog!$A$1:$AR$1,0),0)</f>
        <v xml:space="preserve"> </v>
      </c>
      <c r="I103" s="1" t="str">
        <f>VLOOKUP(A103,EstoreProductCatalog!$A$1:$BE$181,MATCH(I$7,EstoreProductCatalog!$A$1:$AR$1,0),0)</f>
        <v>true</v>
      </c>
      <c r="J103" s="4" t="str">
        <f t="shared" si="2"/>
        <v>TRUE</v>
      </c>
      <c r="K103" s="1" t="str">
        <f>VLOOKUP(A103,EstoreProductCatalog!$A$1:$BE$181,MATCH(K$7,EstoreProductCatalog!$A$1:$AR$1,0),0)</f>
        <v>false</v>
      </c>
      <c r="L103" s="1" t="str">
        <f t="shared" si="3"/>
        <v>variant</v>
      </c>
      <c r="M103" s="1">
        <f t="shared" si="4"/>
        <v>41</v>
      </c>
      <c r="N103" s="4" t="str">
        <f>IF(ISNA(M104),COUNTIFS($G$8:G103,G103,$L$8:L103,"main"),IF(M104=1,COUNTIFS($G$8:G103,G103,$L$8:L103,"main")," "))</f>
        <v xml:space="preserve"> </v>
      </c>
      <c r="O103" s="1" t="str">
        <f>VLOOKUP(A103,EstoreProductCatalog!$A$1:$BE$181,MATCH(O$7,EstoreProductCatalog!$A$1:$AR$1,0),0)</f>
        <v>SILVER/RED/NAVY</v>
      </c>
      <c r="P103" s="1" t="str">
        <f>VLOOKUP(A103,EstoreProductCatalog!$A$1:$BE$181,MATCH(P$7,EstoreProductCatalog!$A$1:$AR$1,0),0)</f>
        <v xml:space="preserve"> 256 GB</v>
      </c>
      <c r="Q103" s="1" t="str">
        <f t="shared" si="5"/>
        <v>SM-F721SILVER/RED/NAVY 256 GB</v>
      </c>
      <c r="R103" s="4">
        <f t="shared" si="6"/>
        <v>1</v>
      </c>
      <c r="S103" s="1" t="str">
        <f>VLOOKUP(A103,EstoreProductCatalog!$A$1:$BE$181,MATCH(S$7,EstoreProductCatalog!$A$1:$AR$1,0),0)</f>
        <v xml:space="preserve"> TOP_SKU</v>
      </c>
      <c r="T103" s="1" t="str">
        <f>VLOOKUP(A103,EstoreProductCatalog!$A$1:$BE$181,MATCH(T$7,EstoreProductCatalog!$A$1:$AR$1,0),0)</f>
        <v xml:space="preserve"> CUSTOM</v>
      </c>
      <c r="U103" s="1" t="str">
        <f>VLOOKUP(A103,EstoreProductCatalog!$A$1:$BE$181,MATCH(U$7,EstoreProductCatalog!$A$1:$AR$1,0),0)</f>
        <v xml:space="preserve"> 21</v>
      </c>
      <c r="V103" s="1" t="str">
        <f>VLOOKUP(A103,EstoreProductCatalog!$A$1:$BE$181,MATCH(V$7,EstoreProductCatalog!$A$1:$AR$1,0),0)</f>
        <v xml:space="preserve"> true</v>
      </c>
      <c r="W103" s="4" t="b">
        <f t="shared" si="7"/>
        <v>1</v>
      </c>
      <c r="X103" s="4" t="b">
        <f t="shared" si="8"/>
        <v>1</v>
      </c>
      <c r="Y103" s="4" t="b">
        <f t="shared" si="9"/>
        <v>1</v>
      </c>
      <c r="Z103" s="3" t="e">
        <f>VLOOKUP(A103,EstoreProductCatalog!$A$1:$BE$181,MATCH(Z$7,EstoreProductCatalog!$A$1:$AR$1,0),0)</f>
        <v>#N/A</v>
      </c>
      <c r="AA103" s="1" t="str">
        <f t="shared" si="10"/>
        <v xml:space="preserve"> </v>
      </c>
      <c r="AB103" s="4" t="e">
        <f t="shared" si="11"/>
        <v>#N/A</v>
      </c>
      <c r="AC103" s="4" t="b">
        <f>IF(ISNUMBER(MATCH(A103,'AEM register'!$C:$C,0)),TRUE,FALSE)</f>
        <v>0</v>
      </c>
    </row>
    <row r="104" spans="1:29" ht="14.25" customHeight="1">
      <c r="A104" s="1" t="str">
        <f>EstoreProductCatalog!A98</f>
        <v>SM-F721B5MHEUB</v>
      </c>
      <c r="B104" s="1" t="str">
        <f>VLOOKUP(A104,EstoreProductCatalog!$A$1:$BE$181,MATCH(B$7,EstoreProductCatalog!$A$1:$AR$1,0),0)</f>
        <v xml:space="preserve"> Galaxy Z Flip4 Bespoke Edition</v>
      </c>
      <c r="C104" s="1" t="str">
        <f>VLOOKUP(A104,EstoreProductCatalog!$A$1:$BE$181,MATCH(C$7,EstoreProductCatalog!$A$1:$AR$1,0),0)</f>
        <v>CHECK</v>
      </c>
      <c r="D104" s="1" t="str">
        <f>VLOOKUP(A104,EstoreProductCatalog!$A$1:$BE$181,MATCH(D$7,EstoreProductCatalog!$A$1:$AR$1,0),0)</f>
        <v>PDP_NOT_AVAILABLE</v>
      </c>
      <c r="E104" s="4" t="str">
        <f t="shared" si="0"/>
        <v>TRUE</v>
      </c>
      <c r="F104" s="4" t="str">
        <f t="shared" si="1"/>
        <v>TRUE</v>
      </c>
      <c r="G104" s="1" t="str">
        <f>VLOOKUP(A104,EstoreProductCatalog!$A$1:$BE$181,MATCH(G$7,EstoreProductCatalog!$A$1:$AR$1,0),0)</f>
        <v>SM-F721</v>
      </c>
      <c r="H104" s="1" t="str">
        <f>VLOOKUP(A104,EstoreProductCatalog!$A$1:$BE$181,MATCH(H$7,EstoreProductCatalog!$A$1:$AR$1,0),0)</f>
        <v xml:space="preserve"> </v>
      </c>
      <c r="I104" s="1" t="str">
        <f>VLOOKUP(A104,EstoreProductCatalog!$A$1:$BE$181,MATCH(I$7,EstoreProductCatalog!$A$1:$AR$1,0),0)</f>
        <v>true</v>
      </c>
      <c r="J104" s="4" t="str">
        <f t="shared" si="2"/>
        <v>TRUE</v>
      </c>
      <c r="K104" s="1" t="str">
        <f>VLOOKUP(A104,EstoreProductCatalog!$A$1:$BE$181,MATCH(K$7,EstoreProductCatalog!$A$1:$AR$1,0),0)</f>
        <v>false</v>
      </c>
      <c r="L104" s="1" t="str">
        <f t="shared" si="3"/>
        <v>variant</v>
      </c>
      <c r="M104" s="1">
        <f t="shared" si="4"/>
        <v>42</v>
      </c>
      <c r="N104" s="4" t="str">
        <f>IF(ISNA(M105),COUNTIFS($G$8:G104,G104,$L$8:L104,"main"),IF(M105=1,COUNTIFS($G$8:G104,G104,$L$8:L104,"main")," "))</f>
        <v xml:space="preserve"> </v>
      </c>
      <c r="O104" s="1" t="str">
        <f>VLOOKUP(A104,EstoreProductCatalog!$A$1:$BE$181,MATCH(O$7,EstoreProductCatalog!$A$1:$AR$1,0),0)</f>
        <v>SILVER/RED/RED</v>
      </c>
      <c r="P104" s="1" t="str">
        <f>VLOOKUP(A104,EstoreProductCatalog!$A$1:$BE$181,MATCH(P$7,EstoreProductCatalog!$A$1:$AR$1,0),0)</f>
        <v xml:space="preserve"> 256 GB</v>
      </c>
      <c r="Q104" s="1" t="str">
        <f t="shared" si="5"/>
        <v>SM-F721SILVER/RED/RED 256 GB</v>
      </c>
      <c r="R104" s="4">
        <f t="shared" si="6"/>
        <v>1</v>
      </c>
      <c r="S104" s="1" t="str">
        <f>VLOOKUP(A104,EstoreProductCatalog!$A$1:$BE$181,MATCH(S$7,EstoreProductCatalog!$A$1:$AR$1,0),0)</f>
        <v xml:space="preserve"> TOP_SKU</v>
      </c>
      <c r="T104" s="1" t="str">
        <f>VLOOKUP(A104,EstoreProductCatalog!$A$1:$BE$181,MATCH(T$7,EstoreProductCatalog!$A$1:$AR$1,0),0)</f>
        <v xml:space="preserve"> CUSTOM</v>
      </c>
      <c r="U104" s="1" t="str">
        <f>VLOOKUP(A104,EstoreProductCatalog!$A$1:$BE$181,MATCH(U$7,EstoreProductCatalog!$A$1:$AR$1,0),0)</f>
        <v xml:space="preserve"> 21</v>
      </c>
      <c r="V104" s="1" t="str">
        <f>VLOOKUP(A104,EstoreProductCatalog!$A$1:$BE$181,MATCH(V$7,EstoreProductCatalog!$A$1:$AR$1,0),0)</f>
        <v xml:space="preserve"> true</v>
      </c>
      <c r="W104" s="4" t="b">
        <f t="shared" si="7"/>
        <v>1</v>
      </c>
      <c r="X104" s="4" t="b">
        <f t="shared" si="8"/>
        <v>1</v>
      </c>
      <c r="Y104" s="4" t="b">
        <f t="shared" si="9"/>
        <v>1</v>
      </c>
      <c r="Z104" s="3" t="e">
        <f>VLOOKUP(A104,EstoreProductCatalog!$A$1:$BE$181,MATCH(Z$7,EstoreProductCatalog!$A$1:$AR$1,0),0)</f>
        <v>#N/A</v>
      </c>
      <c r="AA104" s="1" t="str">
        <f t="shared" si="10"/>
        <v xml:space="preserve"> </v>
      </c>
      <c r="AB104" s="4" t="e">
        <f t="shared" si="11"/>
        <v>#N/A</v>
      </c>
      <c r="AC104" s="4" t="b">
        <f>IF(ISNUMBER(MATCH(A104,'AEM register'!$C:$C,0)),TRUE,FALSE)</f>
        <v>0</v>
      </c>
    </row>
    <row r="105" spans="1:29" ht="14.25" customHeight="1">
      <c r="A105" s="1" t="str">
        <f>EstoreProductCatalog!A99</f>
        <v>SM-F721B5NHEUB</v>
      </c>
      <c r="B105" s="1" t="str">
        <f>VLOOKUP(A105,EstoreProductCatalog!$A$1:$BE$181,MATCH(B$7,EstoreProductCatalog!$A$1:$AR$1,0),0)</f>
        <v xml:space="preserve"> Galaxy Z Flip4 Bespoke Edition</v>
      </c>
      <c r="C105" s="1" t="str">
        <f>VLOOKUP(A105,EstoreProductCatalog!$A$1:$BE$181,MATCH(C$7,EstoreProductCatalog!$A$1:$AR$1,0),0)</f>
        <v>CHECK</v>
      </c>
      <c r="D105" s="1" t="str">
        <f>VLOOKUP(A105,EstoreProductCatalog!$A$1:$BE$181,MATCH(D$7,EstoreProductCatalog!$A$1:$AR$1,0),0)</f>
        <v>PDP_NOT_AVAILABLE</v>
      </c>
      <c r="E105" s="4" t="str">
        <f t="shared" si="0"/>
        <v>TRUE</v>
      </c>
      <c r="F105" s="4" t="str">
        <f t="shared" si="1"/>
        <v>TRUE</v>
      </c>
      <c r="G105" s="1" t="str">
        <f>VLOOKUP(A105,EstoreProductCatalog!$A$1:$BE$181,MATCH(G$7,EstoreProductCatalog!$A$1:$AR$1,0),0)</f>
        <v>SM-F721</v>
      </c>
      <c r="H105" s="1" t="str">
        <f>VLOOKUP(A105,EstoreProductCatalog!$A$1:$BE$181,MATCH(H$7,EstoreProductCatalog!$A$1:$AR$1,0),0)</f>
        <v xml:space="preserve"> </v>
      </c>
      <c r="I105" s="1" t="str">
        <f>VLOOKUP(A105,EstoreProductCatalog!$A$1:$BE$181,MATCH(I$7,EstoreProductCatalog!$A$1:$AR$1,0),0)</f>
        <v>true</v>
      </c>
      <c r="J105" s="4" t="str">
        <f t="shared" si="2"/>
        <v>TRUE</v>
      </c>
      <c r="K105" s="1" t="str">
        <f>VLOOKUP(A105,EstoreProductCatalog!$A$1:$BE$181,MATCH(K$7,EstoreProductCatalog!$A$1:$AR$1,0),0)</f>
        <v>false</v>
      </c>
      <c r="L105" s="1" t="str">
        <f t="shared" si="3"/>
        <v>variant</v>
      </c>
      <c r="M105" s="1">
        <f t="shared" si="4"/>
        <v>43</v>
      </c>
      <c r="N105" s="4" t="str">
        <f>IF(ISNA(M106),COUNTIFS($G$8:G105,G105,$L$8:L105,"main"),IF(M106=1,COUNTIFS($G$8:G105,G105,$L$8:L105,"main")," "))</f>
        <v xml:space="preserve"> </v>
      </c>
      <c r="O105" s="1" t="str">
        <f>VLOOKUP(A105,EstoreProductCatalog!$A$1:$BE$181,MATCH(O$7,EstoreProductCatalog!$A$1:$AR$1,0),0)</f>
        <v>SILVER/RED/WHITE</v>
      </c>
      <c r="P105" s="1" t="str">
        <f>VLOOKUP(A105,EstoreProductCatalog!$A$1:$BE$181,MATCH(P$7,EstoreProductCatalog!$A$1:$AR$1,0),0)</f>
        <v xml:space="preserve"> 256 GB</v>
      </c>
      <c r="Q105" s="1" t="str">
        <f t="shared" si="5"/>
        <v>SM-F721SILVER/RED/WHITE 256 GB</v>
      </c>
      <c r="R105" s="4">
        <f t="shared" si="6"/>
        <v>1</v>
      </c>
      <c r="S105" s="1" t="str">
        <f>VLOOKUP(A105,EstoreProductCatalog!$A$1:$BE$181,MATCH(S$7,EstoreProductCatalog!$A$1:$AR$1,0),0)</f>
        <v xml:space="preserve"> TOP_SKU</v>
      </c>
      <c r="T105" s="1" t="str">
        <f>VLOOKUP(A105,EstoreProductCatalog!$A$1:$BE$181,MATCH(T$7,EstoreProductCatalog!$A$1:$AR$1,0),0)</f>
        <v xml:space="preserve"> CUSTOM</v>
      </c>
      <c r="U105" s="1" t="str">
        <f>VLOOKUP(A105,EstoreProductCatalog!$A$1:$BE$181,MATCH(U$7,EstoreProductCatalog!$A$1:$AR$1,0),0)</f>
        <v xml:space="preserve"> 21</v>
      </c>
      <c r="V105" s="1" t="str">
        <f>VLOOKUP(A105,EstoreProductCatalog!$A$1:$BE$181,MATCH(V$7,EstoreProductCatalog!$A$1:$AR$1,0),0)</f>
        <v xml:space="preserve"> true</v>
      </c>
      <c r="W105" s="4" t="b">
        <f t="shared" si="7"/>
        <v>1</v>
      </c>
      <c r="X105" s="4" t="b">
        <f t="shared" si="8"/>
        <v>1</v>
      </c>
      <c r="Y105" s="4" t="b">
        <f t="shared" si="9"/>
        <v>1</v>
      </c>
      <c r="Z105" s="3" t="e">
        <f>VLOOKUP(A105,EstoreProductCatalog!$A$1:$BE$181,MATCH(Z$7,EstoreProductCatalog!$A$1:$AR$1,0),0)</f>
        <v>#N/A</v>
      </c>
      <c r="AA105" s="1" t="str">
        <f t="shared" si="10"/>
        <v xml:space="preserve"> </v>
      </c>
      <c r="AB105" s="4" t="e">
        <f t="shared" si="11"/>
        <v>#N/A</v>
      </c>
      <c r="AC105" s="4" t="b">
        <f>IF(ISNUMBER(MATCH(A105,'AEM register'!$C:$C,0)),TRUE,FALSE)</f>
        <v>0</v>
      </c>
    </row>
    <row r="106" spans="1:29" ht="14.25" customHeight="1">
      <c r="A106" s="1" t="str">
        <f>EstoreProductCatalog!A100</f>
        <v>SM-F721B5OHEUB</v>
      </c>
      <c r="B106" s="1" t="str">
        <f>VLOOKUP(A106,EstoreProductCatalog!$A$1:$BE$181,MATCH(B$7,EstoreProductCatalog!$A$1:$AR$1,0),0)</f>
        <v xml:space="preserve"> Galaxy Z Flip4 Bespoke Edition</v>
      </c>
      <c r="C106" s="1" t="str">
        <f>VLOOKUP(A106,EstoreProductCatalog!$A$1:$BE$181,MATCH(C$7,EstoreProductCatalog!$A$1:$AR$1,0),0)</f>
        <v>CHECK</v>
      </c>
      <c r="D106" s="1" t="str">
        <f>VLOOKUP(A106,EstoreProductCatalog!$A$1:$BE$181,MATCH(D$7,EstoreProductCatalog!$A$1:$AR$1,0),0)</f>
        <v>PDP_NOT_AVAILABLE</v>
      </c>
      <c r="E106" s="4" t="str">
        <f t="shared" si="0"/>
        <v>TRUE</v>
      </c>
      <c r="F106" s="4" t="str">
        <f t="shared" si="1"/>
        <v>TRUE</v>
      </c>
      <c r="G106" s="1" t="str">
        <f>VLOOKUP(A106,EstoreProductCatalog!$A$1:$BE$181,MATCH(G$7,EstoreProductCatalog!$A$1:$AR$1,0),0)</f>
        <v>SM-F721</v>
      </c>
      <c r="H106" s="1" t="str">
        <f>VLOOKUP(A106,EstoreProductCatalog!$A$1:$BE$181,MATCH(H$7,EstoreProductCatalog!$A$1:$AR$1,0),0)</f>
        <v xml:space="preserve"> </v>
      </c>
      <c r="I106" s="1" t="str">
        <f>VLOOKUP(A106,EstoreProductCatalog!$A$1:$BE$181,MATCH(I$7,EstoreProductCatalog!$A$1:$AR$1,0),0)</f>
        <v>true</v>
      </c>
      <c r="J106" s="4" t="str">
        <f t="shared" si="2"/>
        <v>TRUE</v>
      </c>
      <c r="K106" s="1" t="str">
        <f>VLOOKUP(A106,EstoreProductCatalog!$A$1:$BE$181,MATCH(K$7,EstoreProductCatalog!$A$1:$AR$1,0),0)</f>
        <v>false</v>
      </c>
      <c r="L106" s="1" t="str">
        <f t="shared" si="3"/>
        <v>variant</v>
      </c>
      <c r="M106" s="1">
        <f t="shared" si="4"/>
        <v>44</v>
      </c>
      <c r="N106" s="4" t="str">
        <f>IF(ISNA(M107),COUNTIFS($G$8:G106,G106,$L$8:L106,"main"),IF(M107=1,COUNTIFS($G$8:G106,G106,$L$8:L106,"main")," "))</f>
        <v xml:space="preserve"> </v>
      </c>
      <c r="O106" s="1" t="str">
        <f>VLOOKUP(A106,EstoreProductCatalog!$A$1:$BE$181,MATCH(O$7,EstoreProductCatalog!$A$1:$AR$1,0),0)</f>
        <v>SILVER/RED/YELLOW</v>
      </c>
      <c r="P106" s="1" t="str">
        <f>VLOOKUP(A106,EstoreProductCatalog!$A$1:$BE$181,MATCH(P$7,EstoreProductCatalog!$A$1:$AR$1,0),0)</f>
        <v xml:space="preserve"> 256 GB</v>
      </c>
      <c r="Q106" s="1" t="str">
        <f t="shared" si="5"/>
        <v>SM-F721SILVER/RED/YELLOW 256 GB</v>
      </c>
      <c r="R106" s="4">
        <f t="shared" si="6"/>
        <v>1</v>
      </c>
      <c r="S106" s="1" t="str">
        <f>VLOOKUP(A106,EstoreProductCatalog!$A$1:$BE$181,MATCH(S$7,EstoreProductCatalog!$A$1:$AR$1,0),0)</f>
        <v xml:space="preserve"> TOP_SKU</v>
      </c>
      <c r="T106" s="1" t="str">
        <f>VLOOKUP(A106,EstoreProductCatalog!$A$1:$BE$181,MATCH(T$7,EstoreProductCatalog!$A$1:$AR$1,0),0)</f>
        <v xml:space="preserve"> CUSTOM</v>
      </c>
      <c r="U106" s="1" t="str">
        <f>VLOOKUP(A106,EstoreProductCatalog!$A$1:$BE$181,MATCH(U$7,EstoreProductCatalog!$A$1:$AR$1,0),0)</f>
        <v xml:space="preserve"> 21</v>
      </c>
      <c r="V106" s="1" t="str">
        <f>VLOOKUP(A106,EstoreProductCatalog!$A$1:$BE$181,MATCH(V$7,EstoreProductCatalog!$A$1:$AR$1,0),0)</f>
        <v xml:space="preserve"> true</v>
      </c>
      <c r="W106" s="4" t="b">
        <f t="shared" si="7"/>
        <v>1</v>
      </c>
      <c r="X106" s="4" t="b">
        <f t="shared" si="8"/>
        <v>1</v>
      </c>
      <c r="Y106" s="4" t="b">
        <f t="shared" si="9"/>
        <v>1</v>
      </c>
      <c r="Z106" s="3" t="e">
        <f>VLOOKUP(A106,EstoreProductCatalog!$A$1:$BE$181,MATCH(Z$7,EstoreProductCatalog!$A$1:$AR$1,0),0)</f>
        <v>#N/A</v>
      </c>
      <c r="AA106" s="1" t="str">
        <f t="shared" si="10"/>
        <v xml:space="preserve"> </v>
      </c>
      <c r="AB106" s="4" t="e">
        <f t="shared" si="11"/>
        <v>#N/A</v>
      </c>
      <c r="AC106" s="4" t="b">
        <f>IF(ISNUMBER(MATCH(A106,'AEM register'!$C:$C,0)),TRUE,FALSE)</f>
        <v>0</v>
      </c>
    </row>
    <row r="107" spans="1:29" ht="14.25" customHeight="1">
      <c r="A107" s="1" t="str">
        <f>EstoreProductCatalog!A101</f>
        <v>SM-F721B5PHEUB</v>
      </c>
      <c r="B107" s="1" t="str">
        <f>VLOOKUP(A107,EstoreProductCatalog!$A$1:$BE$181,MATCH(B$7,EstoreProductCatalog!$A$1:$AR$1,0),0)</f>
        <v xml:space="preserve"> Galaxy Z Flip4 Bespoke Edition</v>
      </c>
      <c r="C107" s="1" t="str">
        <f>VLOOKUP(A107,EstoreProductCatalog!$A$1:$BE$181,MATCH(C$7,EstoreProductCatalog!$A$1:$AR$1,0),0)</f>
        <v>CHECK</v>
      </c>
      <c r="D107" s="1" t="str">
        <f>VLOOKUP(A107,EstoreProductCatalog!$A$1:$BE$181,MATCH(D$7,EstoreProductCatalog!$A$1:$AR$1,0),0)</f>
        <v>PDP_NOT_AVAILABLE</v>
      </c>
      <c r="E107" s="4" t="str">
        <f t="shared" si="0"/>
        <v>TRUE</v>
      </c>
      <c r="F107" s="4" t="str">
        <f t="shared" si="1"/>
        <v>TRUE</v>
      </c>
      <c r="G107" s="1" t="str">
        <f>VLOOKUP(A107,EstoreProductCatalog!$A$1:$BE$181,MATCH(G$7,EstoreProductCatalog!$A$1:$AR$1,0),0)</f>
        <v>SM-F721</v>
      </c>
      <c r="H107" s="1" t="str">
        <f>VLOOKUP(A107,EstoreProductCatalog!$A$1:$BE$181,MATCH(H$7,EstoreProductCatalog!$A$1:$AR$1,0),0)</f>
        <v xml:space="preserve"> </v>
      </c>
      <c r="I107" s="1" t="str">
        <f>VLOOKUP(A107,EstoreProductCatalog!$A$1:$BE$181,MATCH(I$7,EstoreProductCatalog!$A$1:$AR$1,0),0)</f>
        <v>true</v>
      </c>
      <c r="J107" s="4" t="str">
        <f t="shared" si="2"/>
        <v>TRUE</v>
      </c>
      <c r="K107" s="1" t="str">
        <f>VLOOKUP(A107,EstoreProductCatalog!$A$1:$BE$181,MATCH(K$7,EstoreProductCatalog!$A$1:$AR$1,0),0)</f>
        <v>false</v>
      </c>
      <c r="L107" s="1" t="str">
        <f t="shared" si="3"/>
        <v>variant</v>
      </c>
      <c r="M107" s="1">
        <f t="shared" si="4"/>
        <v>45</v>
      </c>
      <c r="N107" s="4" t="str">
        <f>IF(ISNA(M108),COUNTIFS($G$8:G107,G107,$L$8:L107,"main"),IF(M108=1,COUNTIFS($G$8:G107,G107,$L$8:L107,"main")," "))</f>
        <v xml:space="preserve"> </v>
      </c>
      <c r="O107" s="1" t="str">
        <f>VLOOKUP(A107,EstoreProductCatalog!$A$1:$BE$181,MATCH(O$7,EstoreProductCatalog!$A$1:$AR$1,0),0)</f>
        <v>SILVER/WHITE/KHAKI</v>
      </c>
      <c r="P107" s="1" t="str">
        <f>VLOOKUP(A107,EstoreProductCatalog!$A$1:$BE$181,MATCH(P$7,EstoreProductCatalog!$A$1:$AR$1,0),0)</f>
        <v xml:space="preserve"> 256 GB</v>
      </c>
      <c r="Q107" s="1" t="str">
        <f t="shared" si="5"/>
        <v>SM-F721SILVER/WHITE/KHAKI 256 GB</v>
      </c>
      <c r="R107" s="4">
        <f t="shared" si="6"/>
        <v>1</v>
      </c>
      <c r="S107" s="1" t="str">
        <f>VLOOKUP(A107,EstoreProductCatalog!$A$1:$BE$181,MATCH(S$7,EstoreProductCatalog!$A$1:$AR$1,0),0)</f>
        <v xml:space="preserve"> TOP_SKU</v>
      </c>
      <c r="T107" s="1" t="str">
        <f>VLOOKUP(A107,EstoreProductCatalog!$A$1:$BE$181,MATCH(T$7,EstoreProductCatalog!$A$1:$AR$1,0),0)</f>
        <v xml:space="preserve"> CUSTOM</v>
      </c>
      <c r="U107" s="1" t="str">
        <f>VLOOKUP(A107,EstoreProductCatalog!$A$1:$BE$181,MATCH(U$7,EstoreProductCatalog!$A$1:$AR$1,0),0)</f>
        <v xml:space="preserve"> 21</v>
      </c>
      <c r="V107" s="1" t="str">
        <f>VLOOKUP(A107,EstoreProductCatalog!$A$1:$BE$181,MATCH(V$7,EstoreProductCatalog!$A$1:$AR$1,0),0)</f>
        <v xml:space="preserve"> true</v>
      </c>
      <c r="W107" s="4" t="b">
        <f t="shared" si="7"/>
        <v>1</v>
      </c>
      <c r="X107" s="4" t="b">
        <f t="shared" si="8"/>
        <v>1</v>
      </c>
      <c r="Y107" s="4" t="b">
        <f t="shared" si="9"/>
        <v>1</v>
      </c>
      <c r="Z107" s="3" t="e">
        <f>VLOOKUP(A107,EstoreProductCatalog!$A$1:$BE$181,MATCH(Z$7,EstoreProductCatalog!$A$1:$AR$1,0),0)</f>
        <v>#N/A</v>
      </c>
      <c r="AA107" s="1" t="str">
        <f t="shared" si="10"/>
        <v xml:space="preserve"> </v>
      </c>
      <c r="AB107" s="4" t="e">
        <f t="shared" si="11"/>
        <v>#N/A</v>
      </c>
      <c r="AC107" s="4" t="b">
        <f>IF(ISNUMBER(MATCH(A107,'AEM register'!$C:$C,0)),TRUE,FALSE)</f>
        <v>0</v>
      </c>
    </row>
    <row r="108" spans="1:29" ht="14.25" customHeight="1">
      <c r="A108" s="1" t="str">
        <f>EstoreProductCatalog!A102</f>
        <v>SM-F721B5QHEUB</v>
      </c>
      <c r="B108" s="1" t="str">
        <f>VLOOKUP(A108,EstoreProductCatalog!$A$1:$BE$181,MATCH(B$7,EstoreProductCatalog!$A$1:$AR$1,0),0)</f>
        <v xml:space="preserve"> Galaxy Z Flip4 Bespoke Edition</v>
      </c>
      <c r="C108" s="1" t="str">
        <f>VLOOKUP(A108,EstoreProductCatalog!$A$1:$BE$181,MATCH(C$7,EstoreProductCatalog!$A$1:$AR$1,0),0)</f>
        <v>CHECK</v>
      </c>
      <c r="D108" s="1" t="str">
        <f>VLOOKUP(A108,EstoreProductCatalog!$A$1:$BE$181,MATCH(D$7,EstoreProductCatalog!$A$1:$AR$1,0),0)</f>
        <v>PDP_NOT_AVAILABLE</v>
      </c>
      <c r="E108" s="4" t="str">
        <f t="shared" si="0"/>
        <v>TRUE</v>
      </c>
      <c r="F108" s="4" t="str">
        <f t="shared" si="1"/>
        <v>TRUE</v>
      </c>
      <c r="G108" s="1" t="str">
        <f>VLOOKUP(A108,EstoreProductCatalog!$A$1:$BE$181,MATCH(G$7,EstoreProductCatalog!$A$1:$AR$1,0),0)</f>
        <v>SM-F721</v>
      </c>
      <c r="H108" s="1" t="str">
        <f>VLOOKUP(A108,EstoreProductCatalog!$A$1:$BE$181,MATCH(H$7,EstoreProductCatalog!$A$1:$AR$1,0),0)</f>
        <v xml:space="preserve"> </v>
      </c>
      <c r="I108" s="1" t="str">
        <f>VLOOKUP(A108,EstoreProductCatalog!$A$1:$BE$181,MATCH(I$7,EstoreProductCatalog!$A$1:$AR$1,0),0)</f>
        <v>true</v>
      </c>
      <c r="J108" s="4" t="str">
        <f t="shared" si="2"/>
        <v>TRUE</v>
      </c>
      <c r="K108" s="1" t="str">
        <f>VLOOKUP(A108,EstoreProductCatalog!$A$1:$BE$181,MATCH(K$7,EstoreProductCatalog!$A$1:$AR$1,0),0)</f>
        <v>false</v>
      </c>
      <c r="L108" s="1" t="str">
        <f t="shared" si="3"/>
        <v>variant</v>
      </c>
      <c r="M108" s="1">
        <f t="shared" si="4"/>
        <v>46</v>
      </c>
      <c r="N108" s="4" t="str">
        <f>IF(ISNA(M109),COUNTIFS($G$8:G108,G108,$L$8:L108,"main"),IF(M109=1,COUNTIFS($G$8:G108,G108,$L$8:L108,"main")," "))</f>
        <v xml:space="preserve"> </v>
      </c>
      <c r="O108" s="1" t="str">
        <f>VLOOKUP(A108,EstoreProductCatalog!$A$1:$BE$181,MATCH(O$7,EstoreProductCatalog!$A$1:$AR$1,0),0)</f>
        <v>SILVER/WHITE/NAVY</v>
      </c>
      <c r="P108" s="1" t="str">
        <f>VLOOKUP(A108,EstoreProductCatalog!$A$1:$BE$181,MATCH(P$7,EstoreProductCatalog!$A$1:$AR$1,0),0)</f>
        <v xml:space="preserve"> 256 GB</v>
      </c>
      <c r="Q108" s="1" t="str">
        <f t="shared" si="5"/>
        <v>SM-F721SILVER/WHITE/NAVY 256 GB</v>
      </c>
      <c r="R108" s="4">
        <f t="shared" si="6"/>
        <v>1</v>
      </c>
      <c r="S108" s="1" t="str">
        <f>VLOOKUP(A108,EstoreProductCatalog!$A$1:$BE$181,MATCH(S$7,EstoreProductCatalog!$A$1:$AR$1,0),0)</f>
        <v xml:space="preserve"> TOP_SKU</v>
      </c>
      <c r="T108" s="1" t="str">
        <f>VLOOKUP(A108,EstoreProductCatalog!$A$1:$BE$181,MATCH(T$7,EstoreProductCatalog!$A$1:$AR$1,0),0)</f>
        <v xml:space="preserve"> CUSTOM</v>
      </c>
      <c r="U108" s="1" t="str">
        <f>VLOOKUP(A108,EstoreProductCatalog!$A$1:$BE$181,MATCH(U$7,EstoreProductCatalog!$A$1:$AR$1,0),0)</f>
        <v xml:space="preserve"> 21</v>
      </c>
      <c r="V108" s="1" t="str">
        <f>VLOOKUP(A108,EstoreProductCatalog!$A$1:$BE$181,MATCH(V$7,EstoreProductCatalog!$A$1:$AR$1,0),0)</f>
        <v xml:space="preserve"> true</v>
      </c>
      <c r="W108" s="4" t="b">
        <f t="shared" si="7"/>
        <v>1</v>
      </c>
      <c r="X108" s="4" t="b">
        <f t="shared" si="8"/>
        <v>1</v>
      </c>
      <c r="Y108" s="4" t="b">
        <f t="shared" si="9"/>
        <v>1</v>
      </c>
      <c r="Z108" s="3" t="e">
        <f>VLOOKUP(A108,EstoreProductCatalog!$A$1:$BE$181,MATCH(Z$7,EstoreProductCatalog!$A$1:$AR$1,0),0)</f>
        <v>#N/A</v>
      </c>
      <c r="AA108" s="1" t="str">
        <f t="shared" si="10"/>
        <v xml:space="preserve"> </v>
      </c>
      <c r="AB108" s="4" t="e">
        <f t="shared" si="11"/>
        <v>#N/A</v>
      </c>
      <c r="AC108" s="4" t="b">
        <f>IF(ISNUMBER(MATCH(A108,'AEM register'!$C:$C,0)),TRUE,FALSE)</f>
        <v>0</v>
      </c>
    </row>
    <row r="109" spans="1:29" ht="14.25" customHeight="1">
      <c r="A109" s="1" t="str">
        <f>EstoreProductCatalog!A103</f>
        <v>SM-F721B5RHEUB</v>
      </c>
      <c r="B109" s="1" t="str">
        <f>VLOOKUP(A109,EstoreProductCatalog!$A$1:$BE$181,MATCH(B$7,EstoreProductCatalog!$A$1:$AR$1,0),0)</f>
        <v xml:space="preserve"> Galaxy Z Flip4 Bespoke Edition</v>
      </c>
      <c r="C109" s="1" t="str">
        <f>VLOOKUP(A109,EstoreProductCatalog!$A$1:$BE$181,MATCH(C$7,EstoreProductCatalog!$A$1:$AR$1,0),0)</f>
        <v>CHECK</v>
      </c>
      <c r="D109" s="1" t="str">
        <f>VLOOKUP(A109,EstoreProductCatalog!$A$1:$BE$181,MATCH(D$7,EstoreProductCatalog!$A$1:$AR$1,0),0)</f>
        <v>PDP_NOT_AVAILABLE</v>
      </c>
      <c r="E109" s="4" t="str">
        <f t="shared" si="0"/>
        <v>TRUE</v>
      </c>
      <c r="F109" s="4" t="str">
        <f t="shared" si="1"/>
        <v>TRUE</v>
      </c>
      <c r="G109" s="1" t="str">
        <f>VLOOKUP(A109,EstoreProductCatalog!$A$1:$BE$181,MATCH(G$7,EstoreProductCatalog!$A$1:$AR$1,0),0)</f>
        <v>SM-F721</v>
      </c>
      <c r="H109" s="1" t="str">
        <f>VLOOKUP(A109,EstoreProductCatalog!$A$1:$BE$181,MATCH(H$7,EstoreProductCatalog!$A$1:$AR$1,0),0)</f>
        <v xml:space="preserve"> </v>
      </c>
      <c r="I109" s="1" t="str">
        <f>VLOOKUP(A109,EstoreProductCatalog!$A$1:$BE$181,MATCH(I$7,EstoreProductCatalog!$A$1:$AR$1,0),0)</f>
        <v>true</v>
      </c>
      <c r="J109" s="4" t="str">
        <f t="shared" si="2"/>
        <v>TRUE</v>
      </c>
      <c r="K109" s="1" t="str">
        <f>VLOOKUP(A109,EstoreProductCatalog!$A$1:$BE$181,MATCH(K$7,EstoreProductCatalog!$A$1:$AR$1,0),0)</f>
        <v>false</v>
      </c>
      <c r="L109" s="1" t="str">
        <f t="shared" si="3"/>
        <v>variant</v>
      </c>
      <c r="M109" s="1">
        <f t="shared" si="4"/>
        <v>47</v>
      </c>
      <c r="N109" s="4" t="str">
        <f>IF(ISNA(M110),COUNTIFS($G$8:G109,G109,$L$8:L109,"main"),IF(M110=1,COUNTIFS($G$8:G109,G109,$L$8:L109,"main")," "))</f>
        <v xml:space="preserve"> </v>
      </c>
      <c r="O109" s="1" t="str">
        <f>VLOOKUP(A109,EstoreProductCatalog!$A$1:$BE$181,MATCH(O$7,EstoreProductCatalog!$A$1:$AR$1,0),0)</f>
        <v>SILVER/WHITE/RED</v>
      </c>
      <c r="P109" s="1" t="str">
        <f>VLOOKUP(A109,EstoreProductCatalog!$A$1:$BE$181,MATCH(P$7,EstoreProductCatalog!$A$1:$AR$1,0),0)</f>
        <v xml:space="preserve"> 256 GB</v>
      </c>
      <c r="Q109" s="1" t="str">
        <f t="shared" si="5"/>
        <v>SM-F721SILVER/WHITE/RED 256 GB</v>
      </c>
      <c r="R109" s="4">
        <f t="shared" si="6"/>
        <v>1</v>
      </c>
      <c r="S109" s="1" t="str">
        <f>VLOOKUP(A109,EstoreProductCatalog!$A$1:$BE$181,MATCH(S$7,EstoreProductCatalog!$A$1:$AR$1,0),0)</f>
        <v xml:space="preserve"> TOP_SKU</v>
      </c>
      <c r="T109" s="1" t="str">
        <f>VLOOKUP(A109,EstoreProductCatalog!$A$1:$BE$181,MATCH(T$7,EstoreProductCatalog!$A$1:$AR$1,0),0)</f>
        <v xml:space="preserve"> CUSTOM</v>
      </c>
      <c r="U109" s="1" t="str">
        <f>VLOOKUP(A109,EstoreProductCatalog!$A$1:$BE$181,MATCH(U$7,EstoreProductCatalog!$A$1:$AR$1,0),0)</f>
        <v xml:space="preserve"> 21</v>
      </c>
      <c r="V109" s="1" t="str">
        <f>VLOOKUP(A109,EstoreProductCatalog!$A$1:$BE$181,MATCH(V$7,EstoreProductCatalog!$A$1:$AR$1,0),0)</f>
        <v xml:space="preserve"> true</v>
      </c>
      <c r="W109" s="4" t="b">
        <f t="shared" si="7"/>
        <v>1</v>
      </c>
      <c r="X109" s="4" t="b">
        <f t="shared" si="8"/>
        <v>1</v>
      </c>
      <c r="Y109" s="4" t="b">
        <f t="shared" si="9"/>
        <v>1</v>
      </c>
      <c r="Z109" s="3" t="e">
        <f>VLOOKUP(A109,EstoreProductCatalog!$A$1:$BE$181,MATCH(Z$7,EstoreProductCatalog!$A$1:$AR$1,0),0)</f>
        <v>#N/A</v>
      </c>
      <c r="AA109" s="1" t="str">
        <f t="shared" si="10"/>
        <v xml:space="preserve"> </v>
      </c>
      <c r="AB109" s="4" t="e">
        <f t="shared" si="11"/>
        <v>#N/A</v>
      </c>
      <c r="AC109" s="4" t="b">
        <f>IF(ISNUMBER(MATCH(A109,'AEM register'!$C:$C,0)),TRUE,FALSE)</f>
        <v>0</v>
      </c>
    </row>
    <row r="110" spans="1:29" ht="14.25" customHeight="1">
      <c r="A110" s="1" t="str">
        <f>EstoreProductCatalog!A104</f>
        <v>SM-F721B5UHEUB</v>
      </c>
      <c r="B110" s="1" t="str">
        <f>VLOOKUP(A110,EstoreProductCatalog!$A$1:$BE$181,MATCH(B$7,EstoreProductCatalog!$A$1:$AR$1,0),0)</f>
        <v xml:space="preserve"> Galaxy Z Flip4 Bespoke Edition</v>
      </c>
      <c r="C110" s="1" t="str">
        <f>VLOOKUP(A110,EstoreProductCatalog!$A$1:$BE$181,MATCH(C$7,EstoreProductCatalog!$A$1:$AR$1,0),0)</f>
        <v>CHECK</v>
      </c>
      <c r="D110" s="1" t="str">
        <f>VLOOKUP(A110,EstoreProductCatalog!$A$1:$BE$181,MATCH(D$7,EstoreProductCatalog!$A$1:$AR$1,0),0)</f>
        <v>PDP_NOT_AVAILABLE</v>
      </c>
      <c r="E110" s="4" t="str">
        <f t="shared" si="0"/>
        <v>TRUE</v>
      </c>
      <c r="F110" s="4" t="str">
        <f t="shared" si="1"/>
        <v>TRUE</v>
      </c>
      <c r="G110" s="1" t="str">
        <f>VLOOKUP(A110,EstoreProductCatalog!$A$1:$BE$181,MATCH(G$7,EstoreProductCatalog!$A$1:$AR$1,0),0)</f>
        <v>SM-F721</v>
      </c>
      <c r="H110" s="1" t="str">
        <f>VLOOKUP(A110,EstoreProductCatalog!$A$1:$BE$181,MATCH(H$7,EstoreProductCatalog!$A$1:$AR$1,0),0)</f>
        <v xml:space="preserve"> </v>
      </c>
      <c r="I110" s="1" t="str">
        <f>VLOOKUP(A110,EstoreProductCatalog!$A$1:$BE$181,MATCH(I$7,EstoreProductCatalog!$A$1:$AR$1,0),0)</f>
        <v>true</v>
      </c>
      <c r="J110" s="4" t="str">
        <f t="shared" si="2"/>
        <v>TRUE</v>
      </c>
      <c r="K110" s="1" t="str">
        <f>VLOOKUP(A110,EstoreProductCatalog!$A$1:$BE$181,MATCH(K$7,EstoreProductCatalog!$A$1:$AR$1,0),0)</f>
        <v>false</v>
      </c>
      <c r="L110" s="1" t="str">
        <f t="shared" si="3"/>
        <v>variant</v>
      </c>
      <c r="M110" s="1">
        <f t="shared" si="4"/>
        <v>48</v>
      </c>
      <c r="N110" s="4" t="str">
        <f>IF(ISNA(M111),COUNTIFS($G$8:G110,G110,$L$8:L110,"main"),IF(M111=1,COUNTIFS($G$8:G110,G110,$L$8:L110,"main")," "))</f>
        <v xml:space="preserve"> </v>
      </c>
      <c r="O110" s="1" t="str">
        <f>VLOOKUP(A110,EstoreProductCatalog!$A$1:$BE$181,MATCH(O$7,EstoreProductCatalog!$A$1:$AR$1,0),0)</f>
        <v>SILVER/YELLOW/KHAKI</v>
      </c>
      <c r="P110" s="1" t="str">
        <f>VLOOKUP(A110,EstoreProductCatalog!$A$1:$BE$181,MATCH(P$7,EstoreProductCatalog!$A$1:$AR$1,0),0)</f>
        <v xml:space="preserve"> 256 GB</v>
      </c>
      <c r="Q110" s="1" t="str">
        <f t="shared" si="5"/>
        <v>SM-F721SILVER/YELLOW/KHAKI 256 GB</v>
      </c>
      <c r="R110" s="4">
        <f t="shared" si="6"/>
        <v>1</v>
      </c>
      <c r="S110" s="1" t="str">
        <f>VLOOKUP(A110,EstoreProductCatalog!$A$1:$BE$181,MATCH(S$7,EstoreProductCatalog!$A$1:$AR$1,0),0)</f>
        <v xml:space="preserve"> TOP_SKU</v>
      </c>
      <c r="T110" s="1" t="str">
        <f>VLOOKUP(A110,EstoreProductCatalog!$A$1:$BE$181,MATCH(T$7,EstoreProductCatalog!$A$1:$AR$1,0),0)</f>
        <v xml:space="preserve"> CUSTOM</v>
      </c>
      <c r="U110" s="1" t="str">
        <f>VLOOKUP(A110,EstoreProductCatalog!$A$1:$BE$181,MATCH(U$7,EstoreProductCatalog!$A$1:$AR$1,0),0)</f>
        <v xml:space="preserve"> 21</v>
      </c>
      <c r="V110" s="1" t="str">
        <f>VLOOKUP(A110,EstoreProductCatalog!$A$1:$BE$181,MATCH(V$7,EstoreProductCatalog!$A$1:$AR$1,0),0)</f>
        <v xml:space="preserve"> true</v>
      </c>
      <c r="W110" s="4" t="b">
        <f t="shared" si="7"/>
        <v>1</v>
      </c>
      <c r="X110" s="4" t="b">
        <f t="shared" si="8"/>
        <v>1</v>
      </c>
      <c r="Y110" s="4" t="b">
        <f t="shared" si="9"/>
        <v>1</v>
      </c>
      <c r="Z110" s="3" t="e">
        <f>VLOOKUP(A110,EstoreProductCatalog!$A$1:$BE$181,MATCH(Z$7,EstoreProductCatalog!$A$1:$AR$1,0),0)</f>
        <v>#N/A</v>
      </c>
      <c r="AA110" s="1" t="str">
        <f t="shared" si="10"/>
        <v xml:space="preserve"> </v>
      </c>
      <c r="AB110" s="4" t="e">
        <f t="shared" si="11"/>
        <v>#N/A</v>
      </c>
      <c r="AC110" s="4" t="b">
        <f>IF(ISNUMBER(MATCH(A110,'AEM register'!$C:$C,0)),TRUE,FALSE)</f>
        <v>0</v>
      </c>
    </row>
    <row r="111" spans="1:29" ht="14.25" customHeight="1">
      <c r="A111" s="1" t="str">
        <f>EstoreProductCatalog!A105</f>
        <v>SM-F721B5VHEUB</v>
      </c>
      <c r="B111" s="1" t="str">
        <f>VLOOKUP(A111,EstoreProductCatalog!$A$1:$BE$181,MATCH(B$7,EstoreProductCatalog!$A$1:$AR$1,0),0)</f>
        <v xml:space="preserve"> Galaxy Z Flip4 Bespoke Edition</v>
      </c>
      <c r="C111" s="1" t="str">
        <f>VLOOKUP(A111,EstoreProductCatalog!$A$1:$BE$181,MATCH(C$7,EstoreProductCatalog!$A$1:$AR$1,0),0)</f>
        <v>CHECK</v>
      </c>
      <c r="D111" s="1" t="str">
        <f>VLOOKUP(A111,EstoreProductCatalog!$A$1:$BE$181,MATCH(D$7,EstoreProductCatalog!$A$1:$AR$1,0),0)</f>
        <v>PDP_NOT_AVAILABLE</v>
      </c>
      <c r="E111" s="4" t="str">
        <f t="shared" si="0"/>
        <v>TRUE</v>
      </c>
      <c r="F111" s="4" t="str">
        <f t="shared" si="1"/>
        <v>TRUE</v>
      </c>
      <c r="G111" s="1" t="str">
        <f>VLOOKUP(A111,EstoreProductCatalog!$A$1:$BE$181,MATCH(G$7,EstoreProductCatalog!$A$1:$AR$1,0),0)</f>
        <v>SM-F721</v>
      </c>
      <c r="H111" s="1" t="str">
        <f>VLOOKUP(A111,EstoreProductCatalog!$A$1:$BE$181,MATCH(H$7,EstoreProductCatalog!$A$1:$AR$1,0),0)</f>
        <v xml:space="preserve"> </v>
      </c>
      <c r="I111" s="1" t="str">
        <f>VLOOKUP(A111,EstoreProductCatalog!$A$1:$BE$181,MATCH(I$7,EstoreProductCatalog!$A$1:$AR$1,0),0)</f>
        <v>true</v>
      </c>
      <c r="J111" s="4" t="str">
        <f t="shared" si="2"/>
        <v>TRUE</v>
      </c>
      <c r="K111" s="1" t="str">
        <f>VLOOKUP(A111,EstoreProductCatalog!$A$1:$BE$181,MATCH(K$7,EstoreProductCatalog!$A$1:$AR$1,0),0)</f>
        <v>false</v>
      </c>
      <c r="L111" s="1" t="str">
        <f t="shared" si="3"/>
        <v>variant</v>
      </c>
      <c r="M111" s="1">
        <f t="shared" si="4"/>
        <v>49</v>
      </c>
      <c r="N111" s="4" t="str">
        <f>IF(ISNA(M112),COUNTIFS($G$8:G111,G111,$L$8:L111,"main"),IF(M112=1,COUNTIFS($G$8:G111,G111,$L$8:L111,"main")," "))</f>
        <v xml:space="preserve"> </v>
      </c>
      <c r="O111" s="1" t="str">
        <f>VLOOKUP(A111,EstoreProductCatalog!$A$1:$BE$181,MATCH(O$7,EstoreProductCatalog!$A$1:$AR$1,0),0)</f>
        <v>SILVER/YELLOW/NAVY</v>
      </c>
      <c r="P111" s="1" t="str">
        <f>VLOOKUP(A111,EstoreProductCatalog!$A$1:$BE$181,MATCH(P$7,EstoreProductCatalog!$A$1:$AR$1,0),0)</f>
        <v xml:space="preserve"> 256 GB</v>
      </c>
      <c r="Q111" s="1" t="str">
        <f t="shared" si="5"/>
        <v>SM-F721SILVER/YELLOW/NAVY 256 GB</v>
      </c>
      <c r="R111" s="4">
        <f t="shared" si="6"/>
        <v>1</v>
      </c>
      <c r="S111" s="1" t="str">
        <f>VLOOKUP(A111,EstoreProductCatalog!$A$1:$BE$181,MATCH(S$7,EstoreProductCatalog!$A$1:$AR$1,0),0)</f>
        <v xml:space="preserve"> TOP_SKU</v>
      </c>
      <c r="T111" s="1" t="str">
        <f>VLOOKUP(A111,EstoreProductCatalog!$A$1:$BE$181,MATCH(T$7,EstoreProductCatalog!$A$1:$AR$1,0),0)</f>
        <v xml:space="preserve"> CUSTOM</v>
      </c>
      <c r="U111" s="1" t="str">
        <f>VLOOKUP(A111,EstoreProductCatalog!$A$1:$BE$181,MATCH(U$7,EstoreProductCatalog!$A$1:$AR$1,0),0)</f>
        <v xml:space="preserve"> 21</v>
      </c>
      <c r="V111" s="1" t="str">
        <f>VLOOKUP(A111,EstoreProductCatalog!$A$1:$BE$181,MATCH(V$7,EstoreProductCatalog!$A$1:$AR$1,0),0)</f>
        <v xml:space="preserve"> true</v>
      </c>
      <c r="W111" s="4" t="b">
        <f t="shared" si="7"/>
        <v>1</v>
      </c>
      <c r="X111" s="4" t="b">
        <f t="shared" si="8"/>
        <v>1</v>
      </c>
      <c r="Y111" s="4" t="b">
        <f t="shared" si="9"/>
        <v>1</v>
      </c>
      <c r="Z111" s="3" t="e">
        <f>VLOOKUP(A111,EstoreProductCatalog!$A$1:$BE$181,MATCH(Z$7,EstoreProductCatalog!$A$1:$AR$1,0),0)</f>
        <v>#N/A</v>
      </c>
      <c r="AA111" s="1" t="str">
        <f t="shared" si="10"/>
        <v xml:space="preserve"> </v>
      </c>
      <c r="AB111" s="4" t="e">
        <f t="shared" si="11"/>
        <v>#N/A</v>
      </c>
      <c r="AC111" s="4" t="b">
        <f>IF(ISNUMBER(MATCH(A111,'AEM register'!$C:$C,0)),TRUE,FALSE)</f>
        <v>0</v>
      </c>
    </row>
    <row r="112" spans="1:29" ht="14.25" customHeight="1">
      <c r="A112" s="1" t="str">
        <f>EstoreProductCatalog!A106</f>
        <v>SM-F721B5WHEUB</v>
      </c>
      <c r="B112" s="1" t="str">
        <f>VLOOKUP(A112,EstoreProductCatalog!$A$1:$BE$181,MATCH(B$7,EstoreProductCatalog!$A$1:$AR$1,0),0)</f>
        <v xml:space="preserve"> Galaxy Z Flip4 Bespoke Edition</v>
      </c>
      <c r="C112" s="1" t="str">
        <f>VLOOKUP(A112,EstoreProductCatalog!$A$1:$BE$181,MATCH(C$7,EstoreProductCatalog!$A$1:$AR$1,0),0)</f>
        <v>CHECK</v>
      </c>
      <c r="D112" s="1" t="str">
        <f>VLOOKUP(A112,EstoreProductCatalog!$A$1:$BE$181,MATCH(D$7,EstoreProductCatalog!$A$1:$AR$1,0),0)</f>
        <v>PDP_NOT_AVAILABLE</v>
      </c>
      <c r="E112" s="4" t="str">
        <f t="shared" si="0"/>
        <v>TRUE</v>
      </c>
      <c r="F112" s="4" t="str">
        <f t="shared" si="1"/>
        <v>TRUE</v>
      </c>
      <c r="G112" s="1" t="str">
        <f>VLOOKUP(A112,EstoreProductCatalog!$A$1:$BE$181,MATCH(G$7,EstoreProductCatalog!$A$1:$AR$1,0),0)</f>
        <v>SM-F721</v>
      </c>
      <c r="H112" s="1" t="str">
        <f>VLOOKUP(A112,EstoreProductCatalog!$A$1:$BE$181,MATCH(H$7,EstoreProductCatalog!$A$1:$AR$1,0),0)</f>
        <v xml:space="preserve"> </v>
      </c>
      <c r="I112" s="1" t="str">
        <f>VLOOKUP(A112,EstoreProductCatalog!$A$1:$BE$181,MATCH(I$7,EstoreProductCatalog!$A$1:$AR$1,0),0)</f>
        <v>true</v>
      </c>
      <c r="J112" s="4" t="str">
        <f t="shared" si="2"/>
        <v>TRUE</v>
      </c>
      <c r="K112" s="1" t="str">
        <f>VLOOKUP(A112,EstoreProductCatalog!$A$1:$BE$181,MATCH(K$7,EstoreProductCatalog!$A$1:$AR$1,0),0)</f>
        <v>false</v>
      </c>
      <c r="L112" s="1" t="str">
        <f t="shared" si="3"/>
        <v>variant</v>
      </c>
      <c r="M112" s="1">
        <f t="shared" si="4"/>
        <v>50</v>
      </c>
      <c r="N112" s="4" t="str">
        <f>IF(ISNA(M113),COUNTIFS($G$8:G112,G112,$L$8:L112,"main"),IF(M113=1,COUNTIFS($G$8:G112,G112,$L$8:L112,"main")," "))</f>
        <v xml:space="preserve"> </v>
      </c>
      <c r="O112" s="1" t="str">
        <f>VLOOKUP(A112,EstoreProductCatalog!$A$1:$BE$181,MATCH(O$7,EstoreProductCatalog!$A$1:$AR$1,0),0)</f>
        <v>SILVER/YELLOW/RED</v>
      </c>
      <c r="P112" s="1" t="str">
        <f>VLOOKUP(A112,EstoreProductCatalog!$A$1:$BE$181,MATCH(P$7,EstoreProductCatalog!$A$1:$AR$1,0),0)</f>
        <v xml:space="preserve"> 256 GB</v>
      </c>
      <c r="Q112" s="1" t="str">
        <f t="shared" si="5"/>
        <v>SM-F721SILVER/YELLOW/RED 256 GB</v>
      </c>
      <c r="R112" s="4">
        <f t="shared" si="6"/>
        <v>1</v>
      </c>
      <c r="S112" s="1" t="str">
        <f>VLOOKUP(A112,EstoreProductCatalog!$A$1:$BE$181,MATCH(S$7,EstoreProductCatalog!$A$1:$AR$1,0),0)</f>
        <v xml:space="preserve"> TOP_SKU</v>
      </c>
      <c r="T112" s="1" t="str">
        <f>VLOOKUP(A112,EstoreProductCatalog!$A$1:$BE$181,MATCH(T$7,EstoreProductCatalog!$A$1:$AR$1,0),0)</f>
        <v xml:space="preserve"> CUSTOM</v>
      </c>
      <c r="U112" s="1" t="str">
        <f>VLOOKUP(A112,EstoreProductCatalog!$A$1:$BE$181,MATCH(U$7,EstoreProductCatalog!$A$1:$AR$1,0),0)</f>
        <v xml:space="preserve"> 21</v>
      </c>
      <c r="V112" s="1" t="str">
        <f>VLOOKUP(A112,EstoreProductCatalog!$A$1:$BE$181,MATCH(V$7,EstoreProductCatalog!$A$1:$AR$1,0),0)</f>
        <v xml:space="preserve"> true</v>
      </c>
      <c r="W112" s="4" t="b">
        <f t="shared" si="7"/>
        <v>1</v>
      </c>
      <c r="X112" s="4" t="b">
        <f t="shared" si="8"/>
        <v>1</v>
      </c>
      <c r="Y112" s="4" t="b">
        <f t="shared" si="9"/>
        <v>1</v>
      </c>
      <c r="Z112" s="3" t="e">
        <f>VLOOKUP(A112,EstoreProductCatalog!$A$1:$BE$181,MATCH(Z$7,EstoreProductCatalog!$A$1:$AR$1,0),0)</f>
        <v>#N/A</v>
      </c>
      <c r="AA112" s="1" t="str">
        <f t="shared" si="10"/>
        <v xml:space="preserve"> </v>
      </c>
      <c r="AB112" s="4" t="e">
        <f t="shared" si="11"/>
        <v>#N/A</v>
      </c>
      <c r="AC112" s="4" t="b">
        <f>IF(ISNUMBER(MATCH(A112,'AEM register'!$C:$C,0)),TRUE,FALSE)</f>
        <v>0</v>
      </c>
    </row>
    <row r="113" spans="1:29" ht="14.25" customHeight="1">
      <c r="A113" s="1" t="str">
        <f>EstoreProductCatalog!A107</f>
        <v>SM-F721B7AHEUB</v>
      </c>
      <c r="B113" s="1" t="str">
        <f>VLOOKUP(A113,EstoreProductCatalog!$A$1:$BE$181,MATCH(B$7,EstoreProductCatalog!$A$1:$AR$1,0),0)</f>
        <v xml:space="preserve"> Galaxy Z Flip4 Bespoke Edition</v>
      </c>
      <c r="C113" s="1" t="str">
        <f>VLOOKUP(A113,EstoreProductCatalog!$A$1:$BE$181,MATCH(C$7,EstoreProductCatalog!$A$1:$AR$1,0),0)</f>
        <v>CHECK</v>
      </c>
      <c r="D113" s="1" t="str">
        <f>VLOOKUP(A113,EstoreProductCatalog!$A$1:$BE$181,MATCH(D$7,EstoreProductCatalog!$A$1:$AR$1,0),0)</f>
        <v>PDP_NOT_AVAILABLE</v>
      </c>
      <c r="E113" s="4" t="str">
        <f t="shared" si="0"/>
        <v>TRUE</v>
      </c>
      <c r="F113" s="4" t="str">
        <f t="shared" si="1"/>
        <v>TRUE</v>
      </c>
      <c r="G113" s="1" t="str">
        <f>VLOOKUP(A113,EstoreProductCatalog!$A$1:$BE$181,MATCH(G$7,EstoreProductCatalog!$A$1:$AR$1,0),0)</f>
        <v>SM-F721</v>
      </c>
      <c r="H113" s="1" t="str">
        <f>VLOOKUP(A113,EstoreProductCatalog!$A$1:$BE$181,MATCH(H$7,EstoreProductCatalog!$A$1:$AR$1,0),0)</f>
        <v xml:space="preserve"> </v>
      </c>
      <c r="I113" s="1" t="str">
        <f>VLOOKUP(A113,EstoreProductCatalog!$A$1:$BE$181,MATCH(I$7,EstoreProductCatalog!$A$1:$AR$1,0),0)</f>
        <v>true</v>
      </c>
      <c r="J113" s="4" t="str">
        <f t="shared" si="2"/>
        <v>TRUE</v>
      </c>
      <c r="K113" s="1" t="str">
        <f>VLOOKUP(A113,EstoreProductCatalog!$A$1:$BE$181,MATCH(K$7,EstoreProductCatalog!$A$1:$AR$1,0),0)</f>
        <v>false</v>
      </c>
      <c r="L113" s="1" t="str">
        <f t="shared" si="3"/>
        <v>variant</v>
      </c>
      <c r="M113" s="1">
        <f t="shared" si="4"/>
        <v>51</v>
      </c>
      <c r="N113" s="4" t="str">
        <f>IF(ISNA(M114),COUNTIFS($G$8:G113,G113,$L$8:L113,"main"),IF(M114=1,COUNTIFS($G$8:G113,G113,$L$8:L113,"main")," "))</f>
        <v xml:space="preserve"> </v>
      </c>
      <c r="O113" s="1" t="str">
        <f>VLOOKUP(A113,EstoreProductCatalog!$A$1:$BE$181,MATCH(O$7,EstoreProductCatalog!$A$1:$AR$1,0),0)</f>
        <v>GOLD/KHAKI/KHAKI</v>
      </c>
      <c r="P113" s="1" t="str">
        <f>VLOOKUP(A113,EstoreProductCatalog!$A$1:$BE$181,MATCH(P$7,EstoreProductCatalog!$A$1:$AR$1,0),0)</f>
        <v xml:space="preserve"> 256 GB</v>
      </c>
      <c r="Q113" s="1" t="str">
        <f t="shared" si="5"/>
        <v>SM-F721GOLD/KHAKI/KHAKI 256 GB</v>
      </c>
      <c r="R113" s="4">
        <f t="shared" si="6"/>
        <v>1</v>
      </c>
      <c r="S113" s="1" t="str">
        <f>VLOOKUP(A113,EstoreProductCatalog!$A$1:$BE$181,MATCH(S$7,EstoreProductCatalog!$A$1:$AR$1,0),0)</f>
        <v xml:space="preserve"> TOP_SKU</v>
      </c>
      <c r="T113" s="1" t="str">
        <f>VLOOKUP(A113,EstoreProductCatalog!$A$1:$BE$181,MATCH(T$7,EstoreProductCatalog!$A$1:$AR$1,0),0)</f>
        <v xml:space="preserve"> CUSTOM</v>
      </c>
      <c r="U113" s="1" t="str">
        <f>VLOOKUP(A113,EstoreProductCatalog!$A$1:$BE$181,MATCH(U$7,EstoreProductCatalog!$A$1:$AR$1,0),0)</f>
        <v xml:space="preserve"> 21</v>
      </c>
      <c r="V113" s="1" t="str">
        <f>VLOOKUP(A113,EstoreProductCatalog!$A$1:$BE$181,MATCH(V$7,EstoreProductCatalog!$A$1:$AR$1,0),0)</f>
        <v xml:space="preserve"> true</v>
      </c>
      <c r="W113" s="4" t="b">
        <f t="shared" si="7"/>
        <v>1</v>
      </c>
      <c r="X113" s="4" t="b">
        <f t="shared" si="8"/>
        <v>1</v>
      </c>
      <c r="Y113" s="4" t="b">
        <f t="shared" si="9"/>
        <v>1</v>
      </c>
      <c r="Z113" s="3" t="e">
        <f>VLOOKUP(A113,EstoreProductCatalog!$A$1:$BE$181,MATCH(Z$7,EstoreProductCatalog!$A$1:$AR$1,0),0)</f>
        <v>#N/A</v>
      </c>
      <c r="AA113" s="1" t="str">
        <f t="shared" si="10"/>
        <v xml:space="preserve"> </v>
      </c>
      <c r="AB113" s="4" t="e">
        <f t="shared" si="11"/>
        <v>#N/A</v>
      </c>
      <c r="AC113" s="4" t="b">
        <f>IF(ISNUMBER(MATCH(A113,'AEM register'!$C:$C,0)),TRUE,FALSE)</f>
        <v>0</v>
      </c>
    </row>
    <row r="114" spans="1:29" ht="14.25" customHeight="1">
      <c r="A114" s="1" t="str">
        <f>EstoreProductCatalog!A108</f>
        <v>SM-F721B7BHEUB</v>
      </c>
      <c r="B114" s="1" t="str">
        <f>VLOOKUP(A114,EstoreProductCatalog!$A$1:$BE$181,MATCH(B$7,EstoreProductCatalog!$A$1:$AR$1,0),0)</f>
        <v xml:space="preserve"> Galaxy Z Flip4 Bespoke Edition</v>
      </c>
      <c r="C114" s="1" t="str">
        <f>VLOOKUP(A114,EstoreProductCatalog!$A$1:$BE$181,MATCH(C$7,EstoreProductCatalog!$A$1:$AR$1,0),0)</f>
        <v>CHECK</v>
      </c>
      <c r="D114" s="1" t="str">
        <f>VLOOKUP(A114,EstoreProductCatalog!$A$1:$BE$181,MATCH(D$7,EstoreProductCatalog!$A$1:$AR$1,0),0)</f>
        <v>PDP_NOT_AVAILABLE</v>
      </c>
      <c r="E114" s="4" t="str">
        <f t="shared" si="0"/>
        <v>TRUE</v>
      </c>
      <c r="F114" s="4" t="str">
        <f t="shared" si="1"/>
        <v>TRUE</v>
      </c>
      <c r="G114" s="1" t="str">
        <f>VLOOKUP(A114,EstoreProductCatalog!$A$1:$BE$181,MATCH(G$7,EstoreProductCatalog!$A$1:$AR$1,0),0)</f>
        <v>SM-F721</v>
      </c>
      <c r="H114" s="1" t="str">
        <f>VLOOKUP(A114,EstoreProductCatalog!$A$1:$BE$181,MATCH(H$7,EstoreProductCatalog!$A$1:$AR$1,0),0)</f>
        <v xml:space="preserve"> </v>
      </c>
      <c r="I114" s="1" t="str">
        <f>VLOOKUP(A114,EstoreProductCatalog!$A$1:$BE$181,MATCH(I$7,EstoreProductCatalog!$A$1:$AR$1,0),0)</f>
        <v>true</v>
      </c>
      <c r="J114" s="4" t="str">
        <f t="shared" si="2"/>
        <v>TRUE</v>
      </c>
      <c r="K114" s="1" t="str">
        <f>VLOOKUP(A114,EstoreProductCatalog!$A$1:$BE$181,MATCH(K$7,EstoreProductCatalog!$A$1:$AR$1,0),0)</f>
        <v>false</v>
      </c>
      <c r="L114" s="1" t="str">
        <f t="shared" si="3"/>
        <v>variant</v>
      </c>
      <c r="M114" s="1">
        <f t="shared" si="4"/>
        <v>52</v>
      </c>
      <c r="N114" s="4" t="str">
        <f>IF(ISNA(M115),COUNTIFS($G$8:G114,G114,$L$8:L114,"main"),IF(M115=1,COUNTIFS($G$8:G114,G114,$L$8:L114,"main")," "))</f>
        <v xml:space="preserve"> </v>
      </c>
      <c r="O114" s="1" t="str">
        <f>VLOOKUP(A114,EstoreProductCatalog!$A$1:$BE$181,MATCH(O$7,EstoreProductCatalog!$A$1:$AR$1,0),0)</f>
        <v>GOLD/KHAKI/NAVY</v>
      </c>
      <c r="P114" s="1" t="str">
        <f>VLOOKUP(A114,EstoreProductCatalog!$A$1:$BE$181,MATCH(P$7,EstoreProductCatalog!$A$1:$AR$1,0),0)</f>
        <v xml:space="preserve"> 256 GB</v>
      </c>
      <c r="Q114" s="1" t="str">
        <f t="shared" si="5"/>
        <v>SM-F721GOLD/KHAKI/NAVY 256 GB</v>
      </c>
      <c r="R114" s="4">
        <f t="shared" si="6"/>
        <v>1</v>
      </c>
      <c r="S114" s="1" t="str">
        <f>VLOOKUP(A114,EstoreProductCatalog!$A$1:$BE$181,MATCH(S$7,EstoreProductCatalog!$A$1:$AR$1,0),0)</f>
        <v xml:space="preserve"> TOP_SKU</v>
      </c>
      <c r="T114" s="1" t="str">
        <f>VLOOKUP(A114,EstoreProductCatalog!$A$1:$BE$181,MATCH(T$7,EstoreProductCatalog!$A$1:$AR$1,0),0)</f>
        <v xml:space="preserve"> CUSTOM</v>
      </c>
      <c r="U114" s="1" t="str">
        <f>VLOOKUP(A114,EstoreProductCatalog!$A$1:$BE$181,MATCH(U$7,EstoreProductCatalog!$A$1:$AR$1,0),0)</f>
        <v xml:space="preserve"> 21</v>
      </c>
      <c r="V114" s="1" t="str">
        <f>VLOOKUP(A114,EstoreProductCatalog!$A$1:$BE$181,MATCH(V$7,EstoreProductCatalog!$A$1:$AR$1,0),0)</f>
        <v xml:space="preserve"> true</v>
      </c>
      <c r="W114" s="4" t="b">
        <f t="shared" si="7"/>
        <v>1</v>
      </c>
      <c r="X114" s="4" t="b">
        <f t="shared" si="8"/>
        <v>1</v>
      </c>
      <c r="Y114" s="4" t="b">
        <f t="shared" si="9"/>
        <v>1</v>
      </c>
      <c r="Z114" s="3" t="e">
        <f>VLOOKUP(A114,EstoreProductCatalog!$A$1:$BE$181,MATCH(Z$7,EstoreProductCatalog!$A$1:$AR$1,0),0)</f>
        <v>#N/A</v>
      </c>
      <c r="AA114" s="1" t="str">
        <f t="shared" si="10"/>
        <v xml:space="preserve"> </v>
      </c>
      <c r="AB114" s="4" t="e">
        <f t="shared" si="11"/>
        <v>#N/A</v>
      </c>
      <c r="AC114" s="4" t="b">
        <f>IF(ISNUMBER(MATCH(A114,'AEM register'!$C:$C,0)),TRUE,FALSE)</f>
        <v>0</v>
      </c>
    </row>
    <row r="115" spans="1:29" ht="14.25" customHeight="1">
      <c r="A115" s="1" t="str">
        <f>EstoreProductCatalog!A109</f>
        <v>SM-F721B7CHEUB</v>
      </c>
      <c r="B115" s="1" t="str">
        <f>VLOOKUP(A115,EstoreProductCatalog!$A$1:$BE$181,MATCH(B$7,EstoreProductCatalog!$A$1:$AR$1,0),0)</f>
        <v xml:space="preserve"> Galaxy Z Flip4 Bespoke Edition</v>
      </c>
      <c r="C115" s="1" t="str">
        <f>VLOOKUP(A115,EstoreProductCatalog!$A$1:$BE$181,MATCH(C$7,EstoreProductCatalog!$A$1:$AR$1,0),0)</f>
        <v>CHECK</v>
      </c>
      <c r="D115" s="1" t="str">
        <f>VLOOKUP(A115,EstoreProductCatalog!$A$1:$BE$181,MATCH(D$7,EstoreProductCatalog!$A$1:$AR$1,0),0)</f>
        <v>PDP_NOT_AVAILABLE</v>
      </c>
      <c r="E115" s="4" t="str">
        <f t="shared" si="0"/>
        <v>TRUE</v>
      </c>
      <c r="F115" s="4" t="str">
        <f t="shared" si="1"/>
        <v>TRUE</v>
      </c>
      <c r="G115" s="1" t="str">
        <f>VLOOKUP(A115,EstoreProductCatalog!$A$1:$BE$181,MATCH(G$7,EstoreProductCatalog!$A$1:$AR$1,0),0)</f>
        <v>SM-F721</v>
      </c>
      <c r="H115" s="1" t="str">
        <f>VLOOKUP(A115,EstoreProductCatalog!$A$1:$BE$181,MATCH(H$7,EstoreProductCatalog!$A$1:$AR$1,0),0)</f>
        <v xml:space="preserve"> </v>
      </c>
      <c r="I115" s="1" t="str">
        <f>VLOOKUP(A115,EstoreProductCatalog!$A$1:$BE$181,MATCH(I$7,EstoreProductCatalog!$A$1:$AR$1,0),0)</f>
        <v>true</v>
      </c>
      <c r="J115" s="4" t="str">
        <f t="shared" si="2"/>
        <v>TRUE</v>
      </c>
      <c r="K115" s="1" t="str">
        <f>VLOOKUP(A115,EstoreProductCatalog!$A$1:$BE$181,MATCH(K$7,EstoreProductCatalog!$A$1:$AR$1,0),0)</f>
        <v>false</v>
      </c>
      <c r="L115" s="1" t="str">
        <f t="shared" si="3"/>
        <v>variant</v>
      </c>
      <c r="M115" s="1">
        <f t="shared" si="4"/>
        <v>53</v>
      </c>
      <c r="N115" s="4" t="str">
        <f>IF(ISNA(M116),COUNTIFS($G$8:G115,G115,$L$8:L115,"main"),IF(M116=1,COUNTIFS($G$8:G115,G115,$L$8:L115,"main")," "))</f>
        <v xml:space="preserve"> </v>
      </c>
      <c r="O115" s="1" t="str">
        <f>VLOOKUP(A115,EstoreProductCatalog!$A$1:$BE$181,MATCH(O$7,EstoreProductCatalog!$A$1:$AR$1,0),0)</f>
        <v>GOLD/KHAKI/RED</v>
      </c>
      <c r="P115" s="1" t="str">
        <f>VLOOKUP(A115,EstoreProductCatalog!$A$1:$BE$181,MATCH(P$7,EstoreProductCatalog!$A$1:$AR$1,0),0)</f>
        <v xml:space="preserve"> 256 GB</v>
      </c>
      <c r="Q115" s="1" t="str">
        <f t="shared" si="5"/>
        <v>SM-F721GOLD/KHAKI/RED 256 GB</v>
      </c>
      <c r="R115" s="4">
        <f t="shared" si="6"/>
        <v>1</v>
      </c>
      <c r="S115" s="1" t="str">
        <f>VLOOKUP(A115,EstoreProductCatalog!$A$1:$BE$181,MATCH(S$7,EstoreProductCatalog!$A$1:$AR$1,0),0)</f>
        <v xml:space="preserve"> TOP_SKU</v>
      </c>
      <c r="T115" s="1" t="str">
        <f>VLOOKUP(A115,EstoreProductCatalog!$A$1:$BE$181,MATCH(T$7,EstoreProductCatalog!$A$1:$AR$1,0),0)</f>
        <v xml:space="preserve"> CUSTOM</v>
      </c>
      <c r="U115" s="1" t="str">
        <f>VLOOKUP(A115,EstoreProductCatalog!$A$1:$BE$181,MATCH(U$7,EstoreProductCatalog!$A$1:$AR$1,0),0)</f>
        <v xml:space="preserve"> 21</v>
      </c>
      <c r="V115" s="1" t="str">
        <f>VLOOKUP(A115,EstoreProductCatalog!$A$1:$BE$181,MATCH(V$7,EstoreProductCatalog!$A$1:$AR$1,0),0)</f>
        <v xml:space="preserve"> true</v>
      </c>
      <c r="W115" s="4" t="b">
        <f t="shared" si="7"/>
        <v>1</v>
      </c>
      <c r="X115" s="4" t="b">
        <f t="shared" si="8"/>
        <v>1</v>
      </c>
      <c r="Y115" s="4" t="b">
        <f t="shared" si="9"/>
        <v>1</v>
      </c>
      <c r="Z115" s="3" t="e">
        <f>VLOOKUP(A115,EstoreProductCatalog!$A$1:$BE$181,MATCH(Z$7,EstoreProductCatalog!$A$1:$AR$1,0),0)</f>
        <v>#N/A</v>
      </c>
      <c r="AA115" s="1" t="str">
        <f t="shared" si="10"/>
        <v xml:space="preserve"> </v>
      </c>
      <c r="AB115" s="4" t="e">
        <f t="shared" si="11"/>
        <v>#N/A</v>
      </c>
      <c r="AC115" s="4" t="b">
        <f>IF(ISNUMBER(MATCH(A115,'AEM register'!$C:$C,0)),TRUE,FALSE)</f>
        <v>0</v>
      </c>
    </row>
    <row r="116" spans="1:29" ht="14.25" customHeight="1">
      <c r="A116" s="1" t="str">
        <f>EstoreProductCatalog!A110</f>
        <v>SM-F721B7DHEUB</v>
      </c>
      <c r="B116" s="1" t="str">
        <f>VLOOKUP(A116,EstoreProductCatalog!$A$1:$BE$181,MATCH(B$7,EstoreProductCatalog!$A$1:$AR$1,0),0)</f>
        <v xml:space="preserve"> Galaxy Z Flip4 Bespoke Edition</v>
      </c>
      <c r="C116" s="1" t="str">
        <f>VLOOKUP(A116,EstoreProductCatalog!$A$1:$BE$181,MATCH(C$7,EstoreProductCatalog!$A$1:$AR$1,0),0)</f>
        <v>CHECK</v>
      </c>
      <c r="D116" s="1" t="str">
        <f>VLOOKUP(A116,EstoreProductCatalog!$A$1:$BE$181,MATCH(D$7,EstoreProductCatalog!$A$1:$AR$1,0),0)</f>
        <v>PDP_NOT_AVAILABLE</v>
      </c>
      <c r="E116" s="4" t="str">
        <f t="shared" si="0"/>
        <v>TRUE</v>
      </c>
      <c r="F116" s="4" t="str">
        <f t="shared" si="1"/>
        <v>TRUE</v>
      </c>
      <c r="G116" s="1" t="str">
        <f>VLOOKUP(A116,EstoreProductCatalog!$A$1:$BE$181,MATCH(G$7,EstoreProductCatalog!$A$1:$AR$1,0),0)</f>
        <v>SM-F721</v>
      </c>
      <c r="H116" s="1" t="str">
        <f>VLOOKUP(A116,EstoreProductCatalog!$A$1:$BE$181,MATCH(H$7,EstoreProductCatalog!$A$1:$AR$1,0),0)</f>
        <v xml:space="preserve"> </v>
      </c>
      <c r="I116" s="1" t="str">
        <f>VLOOKUP(A116,EstoreProductCatalog!$A$1:$BE$181,MATCH(I$7,EstoreProductCatalog!$A$1:$AR$1,0),0)</f>
        <v>true</v>
      </c>
      <c r="J116" s="4" t="str">
        <f t="shared" si="2"/>
        <v>TRUE</v>
      </c>
      <c r="K116" s="1" t="str">
        <f>VLOOKUP(A116,EstoreProductCatalog!$A$1:$BE$181,MATCH(K$7,EstoreProductCatalog!$A$1:$AR$1,0),0)</f>
        <v>false</v>
      </c>
      <c r="L116" s="1" t="str">
        <f t="shared" si="3"/>
        <v>variant</v>
      </c>
      <c r="M116" s="1">
        <f t="shared" si="4"/>
        <v>54</v>
      </c>
      <c r="N116" s="4" t="str">
        <f>IF(ISNA(M117),COUNTIFS($G$8:G116,G116,$L$8:L116,"main"),IF(M117=1,COUNTIFS($G$8:G116,G116,$L$8:L116,"main")," "))</f>
        <v xml:space="preserve"> </v>
      </c>
      <c r="O116" s="1" t="str">
        <f>VLOOKUP(A116,EstoreProductCatalog!$A$1:$BE$181,MATCH(O$7,EstoreProductCatalog!$A$1:$AR$1,0),0)</f>
        <v>GOLD/KHAKI/WHITE</v>
      </c>
      <c r="P116" s="1" t="str">
        <f>VLOOKUP(A116,EstoreProductCatalog!$A$1:$BE$181,MATCH(P$7,EstoreProductCatalog!$A$1:$AR$1,0),0)</f>
        <v xml:space="preserve"> 256 GB</v>
      </c>
      <c r="Q116" s="1" t="str">
        <f t="shared" si="5"/>
        <v>SM-F721GOLD/KHAKI/WHITE 256 GB</v>
      </c>
      <c r="R116" s="4">
        <f t="shared" si="6"/>
        <v>1</v>
      </c>
      <c r="S116" s="1" t="str">
        <f>VLOOKUP(A116,EstoreProductCatalog!$A$1:$BE$181,MATCH(S$7,EstoreProductCatalog!$A$1:$AR$1,0),0)</f>
        <v xml:space="preserve"> TOP_SKU</v>
      </c>
      <c r="T116" s="1" t="str">
        <f>VLOOKUP(A116,EstoreProductCatalog!$A$1:$BE$181,MATCH(T$7,EstoreProductCatalog!$A$1:$AR$1,0),0)</f>
        <v xml:space="preserve"> CUSTOM</v>
      </c>
      <c r="U116" s="1" t="str">
        <f>VLOOKUP(A116,EstoreProductCatalog!$A$1:$BE$181,MATCH(U$7,EstoreProductCatalog!$A$1:$AR$1,0),0)</f>
        <v xml:space="preserve"> 21</v>
      </c>
      <c r="V116" s="1" t="str">
        <f>VLOOKUP(A116,EstoreProductCatalog!$A$1:$BE$181,MATCH(V$7,EstoreProductCatalog!$A$1:$AR$1,0),0)</f>
        <v xml:space="preserve"> true</v>
      </c>
      <c r="W116" s="4" t="b">
        <f t="shared" si="7"/>
        <v>1</v>
      </c>
      <c r="X116" s="4" t="b">
        <f t="shared" si="8"/>
        <v>1</v>
      </c>
      <c r="Y116" s="4" t="b">
        <f t="shared" si="9"/>
        <v>1</v>
      </c>
      <c r="Z116" s="3" t="e">
        <f>VLOOKUP(A116,EstoreProductCatalog!$A$1:$BE$181,MATCH(Z$7,EstoreProductCatalog!$A$1:$AR$1,0),0)</f>
        <v>#N/A</v>
      </c>
      <c r="AA116" s="1" t="str">
        <f t="shared" si="10"/>
        <v xml:space="preserve"> </v>
      </c>
      <c r="AB116" s="4" t="e">
        <f t="shared" si="11"/>
        <v>#N/A</v>
      </c>
      <c r="AC116" s="4" t="b">
        <f>IF(ISNUMBER(MATCH(A116,'AEM register'!$C:$C,0)),TRUE,FALSE)</f>
        <v>0</v>
      </c>
    </row>
    <row r="117" spans="1:29" ht="14.25" customHeight="1">
      <c r="A117" s="1" t="str">
        <f>EstoreProductCatalog!A111</f>
        <v>SM-F721B7EHEUB</v>
      </c>
      <c r="B117" s="1" t="str">
        <f>VLOOKUP(A117,EstoreProductCatalog!$A$1:$BE$181,MATCH(B$7,EstoreProductCatalog!$A$1:$AR$1,0),0)</f>
        <v xml:space="preserve"> Galaxy Z Flip4 Bespoke Edition</v>
      </c>
      <c r="C117" s="1" t="str">
        <f>VLOOKUP(A117,EstoreProductCatalog!$A$1:$BE$181,MATCH(C$7,EstoreProductCatalog!$A$1:$AR$1,0),0)</f>
        <v>CHECK</v>
      </c>
      <c r="D117" s="1" t="str">
        <f>VLOOKUP(A117,EstoreProductCatalog!$A$1:$BE$181,MATCH(D$7,EstoreProductCatalog!$A$1:$AR$1,0),0)</f>
        <v>PDP_NOT_AVAILABLE</v>
      </c>
      <c r="E117" s="4" t="str">
        <f t="shared" si="0"/>
        <v>TRUE</v>
      </c>
      <c r="F117" s="4" t="str">
        <f t="shared" si="1"/>
        <v>TRUE</v>
      </c>
      <c r="G117" s="1" t="str">
        <f>VLOOKUP(A117,EstoreProductCatalog!$A$1:$BE$181,MATCH(G$7,EstoreProductCatalog!$A$1:$AR$1,0),0)</f>
        <v>SM-F721</v>
      </c>
      <c r="H117" s="1" t="str">
        <f>VLOOKUP(A117,EstoreProductCatalog!$A$1:$BE$181,MATCH(H$7,EstoreProductCatalog!$A$1:$AR$1,0),0)</f>
        <v xml:space="preserve"> </v>
      </c>
      <c r="I117" s="1" t="str">
        <f>VLOOKUP(A117,EstoreProductCatalog!$A$1:$BE$181,MATCH(I$7,EstoreProductCatalog!$A$1:$AR$1,0),0)</f>
        <v>true</v>
      </c>
      <c r="J117" s="4" t="str">
        <f t="shared" si="2"/>
        <v>TRUE</v>
      </c>
      <c r="K117" s="1" t="str">
        <f>VLOOKUP(A117,EstoreProductCatalog!$A$1:$BE$181,MATCH(K$7,EstoreProductCatalog!$A$1:$AR$1,0),0)</f>
        <v>false</v>
      </c>
      <c r="L117" s="1" t="str">
        <f t="shared" si="3"/>
        <v>variant</v>
      </c>
      <c r="M117" s="1">
        <f t="shared" si="4"/>
        <v>55</v>
      </c>
      <c r="N117" s="4" t="str">
        <f>IF(ISNA(M118),COUNTIFS($G$8:G117,G117,$L$8:L117,"main"),IF(M118=1,COUNTIFS($G$8:G117,G117,$L$8:L117,"main")," "))</f>
        <v xml:space="preserve"> </v>
      </c>
      <c r="O117" s="1" t="str">
        <f>VLOOKUP(A117,EstoreProductCatalog!$A$1:$BE$181,MATCH(O$7,EstoreProductCatalog!$A$1:$AR$1,0),0)</f>
        <v>GOLD/KHAKI/YELLOW</v>
      </c>
      <c r="P117" s="1" t="str">
        <f>VLOOKUP(A117,EstoreProductCatalog!$A$1:$BE$181,MATCH(P$7,EstoreProductCatalog!$A$1:$AR$1,0),0)</f>
        <v xml:space="preserve"> 256 GB</v>
      </c>
      <c r="Q117" s="1" t="str">
        <f t="shared" si="5"/>
        <v>SM-F721GOLD/KHAKI/YELLOW 256 GB</v>
      </c>
      <c r="R117" s="4">
        <f t="shared" si="6"/>
        <v>1</v>
      </c>
      <c r="S117" s="1" t="str">
        <f>VLOOKUP(A117,EstoreProductCatalog!$A$1:$BE$181,MATCH(S$7,EstoreProductCatalog!$A$1:$AR$1,0),0)</f>
        <v xml:space="preserve"> TOP_SKU</v>
      </c>
      <c r="T117" s="1" t="str">
        <f>VLOOKUP(A117,EstoreProductCatalog!$A$1:$BE$181,MATCH(T$7,EstoreProductCatalog!$A$1:$AR$1,0),0)</f>
        <v xml:space="preserve"> CUSTOM</v>
      </c>
      <c r="U117" s="1" t="str">
        <f>VLOOKUP(A117,EstoreProductCatalog!$A$1:$BE$181,MATCH(U$7,EstoreProductCatalog!$A$1:$AR$1,0),0)</f>
        <v xml:space="preserve"> 21</v>
      </c>
      <c r="V117" s="1" t="str">
        <f>VLOOKUP(A117,EstoreProductCatalog!$A$1:$BE$181,MATCH(V$7,EstoreProductCatalog!$A$1:$AR$1,0),0)</f>
        <v xml:space="preserve"> true</v>
      </c>
      <c r="W117" s="4" t="b">
        <f t="shared" si="7"/>
        <v>1</v>
      </c>
      <c r="X117" s="4" t="b">
        <f t="shared" si="8"/>
        <v>1</v>
      </c>
      <c r="Y117" s="4" t="b">
        <f t="shared" si="9"/>
        <v>1</v>
      </c>
      <c r="Z117" s="3" t="e">
        <f>VLOOKUP(A117,EstoreProductCatalog!$A$1:$BE$181,MATCH(Z$7,EstoreProductCatalog!$A$1:$AR$1,0),0)</f>
        <v>#N/A</v>
      </c>
      <c r="AA117" s="1" t="str">
        <f t="shared" si="10"/>
        <v xml:space="preserve"> </v>
      </c>
      <c r="AB117" s="4" t="e">
        <f t="shared" si="11"/>
        <v>#N/A</v>
      </c>
      <c r="AC117" s="4" t="b">
        <f>IF(ISNUMBER(MATCH(A117,'AEM register'!$C:$C,0)),TRUE,FALSE)</f>
        <v>0</v>
      </c>
    </row>
    <row r="118" spans="1:29" ht="14.25" customHeight="1">
      <c r="A118" s="1" t="str">
        <f>EstoreProductCatalog!A112</f>
        <v>SM-F721B7FHEUB</v>
      </c>
      <c r="B118" s="1" t="str">
        <f>VLOOKUP(A118,EstoreProductCatalog!$A$1:$BE$181,MATCH(B$7,EstoreProductCatalog!$A$1:$AR$1,0),0)</f>
        <v xml:space="preserve"> Galaxy Z Flip4 Bespoke Edition</v>
      </c>
      <c r="C118" s="1" t="str">
        <f>VLOOKUP(A118,EstoreProductCatalog!$A$1:$BE$181,MATCH(C$7,EstoreProductCatalog!$A$1:$AR$1,0),0)</f>
        <v>CHECK</v>
      </c>
      <c r="D118" s="1" t="str">
        <f>VLOOKUP(A118,EstoreProductCatalog!$A$1:$BE$181,MATCH(D$7,EstoreProductCatalog!$A$1:$AR$1,0),0)</f>
        <v>PDP_NOT_AVAILABLE</v>
      </c>
      <c r="E118" s="4" t="str">
        <f t="shared" si="0"/>
        <v>TRUE</v>
      </c>
      <c r="F118" s="4" t="str">
        <f t="shared" si="1"/>
        <v>TRUE</v>
      </c>
      <c r="G118" s="1" t="str">
        <f>VLOOKUP(A118,EstoreProductCatalog!$A$1:$BE$181,MATCH(G$7,EstoreProductCatalog!$A$1:$AR$1,0),0)</f>
        <v>SM-F721</v>
      </c>
      <c r="H118" s="1" t="str">
        <f>VLOOKUP(A118,EstoreProductCatalog!$A$1:$BE$181,MATCH(H$7,EstoreProductCatalog!$A$1:$AR$1,0),0)</f>
        <v xml:space="preserve"> </v>
      </c>
      <c r="I118" s="1" t="str">
        <f>VLOOKUP(A118,EstoreProductCatalog!$A$1:$BE$181,MATCH(I$7,EstoreProductCatalog!$A$1:$AR$1,0),0)</f>
        <v>true</v>
      </c>
      <c r="J118" s="4" t="str">
        <f t="shared" si="2"/>
        <v>TRUE</v>
      </c>
      <c r="K118" s="1" t="str">
        <f>VLOOKUP(A118,EstoreProductCatalog!$A$1:$BE$181,MATCH(K$7,EstoreProductCatalog!$A$1:$AR$1,0),0)</f>
        <v>false</v>
      </c>
      <c r="L118" s="1" t="str">
        <f t="shared" si="3"/>
        <v>variant</v>
      </c>
      <c r="M118" s="1">
        <f t="shared" si="4"/>
        <v>56</v>
      </c>
      <c r="N118" s="4" t="str">
        <f>IF(ISNA(M119),COUNTIFS($G$8:G118,G118,$L$8:L118,"main"),IF(M119=1,COUNTIFS($G$8:G118,G118,$L$8:L118,"main")," "))</f>
        <v xml:space="preserve"> </v>
      </c>
      <c r="O118" s="1" t="str">
        <f>VLOOKUP(A118,EstoreProductCatalog!$A$1:$BE$181,MATCH(O$7,EstoreProductCatalog!$A$1:$AR$1,0),0)</f>
        <v>GOLD/NAVY/KHAKI</v>
      </c>
      <c r="P118" s="1" t="str">
        <f>VLOOKUP(A118,EstoreProductCatalog!$A$1:$BE$181,MATCH(P$7,EstoreProductCatalog!$A$1:$AR$1,0),0)</f>
        <v xml:space="preserve"> 256 GB</v>
      </c>
      <c r="Q118" s="1" t="str">
        <f t="shared" si="5"/>
        <v>SM-F721GOLD/NAVY/KHAKI 256 GB</v>
      </c>
      <c r="R118" s="4">
        <f t="shared" si="6"/>
        <v>1</v>
      </c>
      <c r="S118" s="1" t="str">
        <f>VLOOKUP(A118,EstoreProductCatalog!$A$1:$BE$181,MATCH(S$7,EstoreProductCatalog!$A$1:$AR$1,0),0)</f>
        <v xml:space="preserve"> TOP_SKU</v>
      </c>
      <c r="T118" s="1" t="str">
        <f>VLOOKUP(A118,EstoreProductCatalog!$A$1:$BE$181,MATCH(T$7,EstoreProductCatalog!$A$1:$AR$1,0),0)</f>
        <v xml:space="preserve"> CUSTOM</v>
      </c>
      <c r="U118" s="1" t="str">
        <f>VLOOKUP(A118,EstoreProductCatalog!$A$1:$BE$181,MATCH(U$7,EstoreProductCatalog!$A$1:$AR$1,0),0)</f>
        <v xml:space="preserve"> 21</v>
      </c>
      <c r="V118" s="1" t="str">
        <f>VLOOKUP(A118,EstoreProductCatalog!$A$1:$BE$181,MATCH(V$7,EstoreProductCatalog!$A$1:$AR$1,0),0)</f>
        <v xml:space="preserve"> true</v>
      </c>
      <c r="W118" s="4" t="b">
        <f t="shared" si="7"/>
        <v>1</v>
      </c>
      <c r="X118" s="4" t="b">
        <f t="shared" si="8"/>
        <v>1</v>
      </c>
      <c r="Y118" s="4" t="b">
        <f t="shared" si="9"/>
        <v>1</v>
      </c>
      <c r="Z118" s="3" t="e">
        <f>VLOOKUP(A118,EstoreProductCatalog!$A$1:$BE$181,MATCH(Z$7,EstoreProductCatalog!$A$1:$AR$1,0),0)</f>
        <v>#N/A</v>
      </c>
      <c r="AA118" s="1" t="str">
        <f t="shared" si="10"/>
        <v xml:space="preserve"> </v>
      </c>
      <c r="AB118" s="4" t="e">
        <f t="shared" si="11"/>
        <v>#N/A</v>
      </c>
      <c r="AC118" s="4" t="b">
        <f>IF(ISNUMBER(MATCH(A118,'AEM register'!$C:$C,0)),TRUE,FALSE)</f>
        <v>0</v>
      </c>
    </row>
    <row r="119" spans="1:29" ht="14.25" customHeight="1">
      <c r="A119" s="1" t="str">
        <f>EstoreProductCatalog!A113</f>
        <v>SM-F721B7GHEUB</v>
      </c>
      <c r="B119" s="1" t="str">
        <f>VLOOKUP(A119,EstoreProductCatalog!$A$1:$BE$181,MATCH(B$7,EstoreProductCatalog!$A$1:$AR$1,0),0)</f>
        <v xml:space="preserve"> Galaxy Z Flip4 Bespoke Edition</v>
      </c>
      <c r="C119" s="1" t="str">
        <f>VLOOKUP(A119,EstoreProductCatalog!$A$1:$BE$181,MATCH(C$7,EstoreProductCatalog!$A$1:$AR$1,0),0)</f>
        <v>CHECK</v>
      </c>
      <c r="D119" s="1" t="str">
        <f>VLOOKUP(A119,EstoreProductCatalog!$A$1:$BE$181,MATCH(D$7,EstoreProductCatalog!$A$1:$AR$1,0),0)</f>
        <v>PDP_NOT_AVAILABLE</v>
      </c>
      <c r="E119" s="4" t="str">
        <f t="shared" si="0"/>
        <v>TRUE</v>
      </c>
      <c r="F119" s="4" t="str">
        <f t="shared" si="1"/>
        <v>TRUE</v>
      </c>
      <c r="G119" s="1" t="str">
        <f>VLOOKUP(A119,EstoreProductCatalog!$A$1:$BE$181,MATCH(G$7,EstoreProductCatalog!$A$1:$AR$1,0),0)</f>
        <v>SM-F721</v>
      </c>
      <c r="H119" s="1" t="str">
        <f>VLOOKUP(A119,EstoreProductCatalog!$A$1:$BE$181,MATCH(H$7,EstoreProductCatalog!$A$1:$AR$1,0),0)</f>
        <v xml:space="preserve"> </v>
      </c>
      <c r="I119" s="1" t="str">
        <f>VLOOKUP(A119,EstoreProductCatalog!$A$1:$BE$181,MATCH(I$7,EstoreProductCatalog!$A$1:$AR$1,0),0)</f>
        <v>true</v>
      </c>
      <c r="J119" s="4" t="str">
        <f t="shared" si="2"/>
        <v>TRUE</v>
      </c>
      <c r="K119" s="1" t="str">
        <f>VLOOKUP(A119,EstoreProductCatalog!$A$1:$BE$181,MATCH(K$7,EstoreProductCatalog!$A$1:$AR$1,0),0)</f>
        <v>false</v>
      </c>
      <c r="L119" s="1" t="str">
        <f t="shared" si="3"/>
        <v>variant</v>
      </c>
      <c r="M119" s="1">
        <f t="shared" si="4"/>
        <v>57</v>
      </c>
      <c r="N119" s="4" t="str">
        <f>IF(ISNA(M120),COUNTIFS($G$8:G119,G119,$L$8:L119,"main"),IF(M120=1,COUNTIFS($G$8:G119,G119,$L$8:L119,"main")," "))</f>
        <v xml:space="preserve"> </v>
      </c>
      <c r="O119" s="1" t="str">
        <f>VLOOKUP(A119,EstoreProductCatalog!$A$1:$BE$181,MATCH(O$7,EstoreProductCatalog!$A$1:$AR$1,0),0)</f>
        <v>GOLD/NAVY/NAVY</v>
      </c>
      <c r="P119" s="1" t="str">
        <f>VLOOKUP(A119,EstoreProductCatalog!$A$1:$BE$181,MATCH(P$7,EstoreProductCatalog!$A$1:$AR$1,0),0)</f>
        <v xml:space="preserve"> 256 GB</v>
      </c>
      <c r="Q119" s="1" t="str">
        <f t="shared" si="5"/>
        <v>SM-F721GOLD/NAVY/NAVY 256 GB</v>
      </c>
      <c r="R119" s="4">
        <f t="shared" si="6"/>
        <v>1</v>
      </c>
      <c r="S119" s="1" t="str">
        <f>VLOOKUP(A119,EstoreProductCatalog!$A$1:$BE$181,MATCH(S$7,EstoreProductCatalog!$A$1:$AR$1,0),0)</f>
        <v xml:space="preserve"> TOP_SKU</v>
      </c>
      <c r="T119" s="1" t="str">
        <f>VLOOKUP(A119,EstoreProductCatalog!$A$1:$BE$181,MATCH(T$7,EstoreProductCatalog!$A$1:$AR$1,0),0)</f>
        <v xml:space="preserve"> CUSTOM</v>
      </c>
      <c r="U119" s="1" t="str">
        <f>VLOOKUP(A119,EstoreProductCatalog!$A$1:$BE$181,MATCH(U$7,EstoreProductCatalog!$A$1:$AR$1,0),0)</f>
        <v xml:space="preserve"> 21</v>
      </c>
      <c r="V119" s="1" t="str">
        <f>VLOOKUP(A119,EstoreProductCatalog!$A$1:$BE$181,MATCH(V$7,EstoreProductCatalog!$A$1:$AR$1,0),0)</f>
        <v xml:space="preserve"> true</v>
      </c>
      <c r="W119" s="4" t="b">
        <f t="shared" si="7"/>
        <v>1</v>
      </c>
      <c r="X119" s="4" t="b">
        <f t="shared" si="8"/>
        <v>1</v>
      </c>
      <c r="Y119" s="4" t="b">
        <f t="shared" si="9"/>
        <v>1</v>
      </c>
      <c r="Z119" s="3" t="e">
        <f>VLOOKUP(A119,EstoreProductCatalog!$A$1:$BE$181,MATCH(Z$7,EstoreProductCatalog!$A$1:$AR$1,0),0)</f>
        <v>#N/A</v>
      </c>
      <c r="AA119" s="1" t="str">
        <f t="shared" si="10"/>
        <v xml:space="preserve"> </v>
      </c>
      <c r="AB119" s="4" t="e">
        <f t="shared" si="11"/>
        <v>#N/A</v>
      </c>
      <c r="AC119" s="4" t="b">
        <f>IF(ISNUMBER(MATCH(A119,'AEM register'!$C:$C,0)),TRUE,FALSE)</f>
        <v>0</v>
      </c>
    </row>
    <row r="120" spans="1:29" ht="14.25" customHeight="1">
      <c r="A120" s="1" t="str">
        <f>EstoreProductCatalog!A114</f>
        <v>SM-F721B7HHEUB</v>
      </c>
      <c r="B120" s="1" t="str">
        <f>VLOOKUP(A120,EstoreProductCatalog!$A$1:$BE$181,MATCH(B$7,EstoreProductCatalog!$A$1:$AR$1,0),0)</f>
        <v xml:space="preserve"> Galaxy Z Flip4 Bespoke Edition</v>
      </c>
      <c r="C120" s="1" t="str">
        <f>VLOOKUP(A120,EstoreProductCatalog!$A$1:$BE$181,MATCH(C$7,EstoreProductCatalog!$A$1:$AR$1,0),0)</f>
        <v>CHECK</v>
      </c>
      <c r="D120" s="1" t="str">
        <f>VLOOKUP(A120,EstoreProductCatalog!$A$1:$BE$181,MATCH(D$7,EstoreProductCatalog!$A$1:$AR$1,0),0)</f>
        <v>PDP_NOT_AVAILABLE</v>
      </c>
      <c r="E120" s="4" t="str">
        <f t="shared" si="0"/>
        <v>TRUE</v>
      </c>
      <c r="F120" s="4" t="str">
        <f t="shared" si="1"/>
        <v>TRUE</v>
      </c>
      <c r="G120" s="1" t="str">
        <f>VLOOKUP(A120,EstoreProductCatalog!$A$1:$BE$181,MATCH(G$7,EstoreProductCatalog!$A$1:$AR$1,0),0)</f>
        <v>SM-F721</v>
      </c>
      <c r="H120" s="1" t="str">
        <f>VLOOKUP(A120,EstoreProductCatalog!$A$1:$BE$181,MATCH(H$7,EstoreProductCatalog!$A$1:$AR$1,0),0)</f>
        <v xml:space="preserve"> </v>
      </c>
      <c r="I120" s="1" t="str">
        <f>VLOOKUP(A120,EstoreProductCatalog!$A$1:$BE$181,MATCH(I$7,EstoreProductCatalog!$A$1:$AR$1,0),0)</f>
        <v>true</v>
      </c>
      <c r="J120" s="4" t="str">
        <f t="shared" si="2"/>
        <v>TRUE</v>
      </c>
      <c r="K120" s="1" t="str">
        <f>VLOOKUP(A120,EstoreProductCatalog!$A$1:$BE$181,MATCH(K$7,EstoreProductCatalog!$A$1:$AR$1,0),0)</f>
        <v>false</v>
      </c>
      <c r="L120" s="1" t="str">
        <f t="shared" si="3"/>
        <v>variant</v>
      </c>
      <c r="M120" s="1">
        <f t="shared" si="4"/>
        <v>58</v>
      </c>
      <c r="N120" s="4" t="str">
        <f>IF(ISNA(M121),COUNTIFS($G$8:G120,G120,$L$8:L120,"main"),IF(M121=1,COUNTIFS($G$8:G120,G120,$L$8:L120,"main")," "))</f>
        <v xml:space="preserve"> </v>
      </c>
      <c r="O120" s="1" t="str">
        <f>VLOOKUP(A120,EstoreProductCatalog!$A$1:$BE$181,MATCH(O$7,EstoreProductCatalog!$A$1:$AR$1,0),0)</f>
        <v>GOLD/NAVY/RED</v>
      </c>
      <c r="P120" s="1" t="str">
        <f>VLOOKUP(A120,EstoreProductCatalog!$A$1:$BE$181,MATCH(P$7,EstoreProductCatalog!$A$1:$AR$1,0),0)</f>
        <v xml:space="preserve"> 256 GB</v>
      </c>
      <c r="Q120" s="1" t="str">
        <f t="shared" si="5"/>
        <v>SM-F721GOLD/NAVY/RED 256 GB</v>
      </c>
      <c r="R120" s="4">
        <f t="shared" si="6"/>
        <v>1</v>
      </c>
      <c r="S120" s="1" t="str">
        <f>VLOOKUP(A120,EstoreProductCatalog!$A$1:$BE$181,MATCH(S$7,EstoreProductCatalog!$A$1:$AR$1,0),0)</f>
        <v xml:space="preserve"> TOP_SKU</v>
      </c>
      <c r="T120" s="1" t="str">
        <f>VLOOKUP(A120,EstoreProductCatalog!$A$1:$BE$181,MATCH(T$7,EstoreProductCatalog!$A$1:$AR$1,0),0)</f>
        <v xml:space="preserve"> CUSTOM</v>
      </c>
      <c r="U120" s="1" t="str">
        <f>VLOOKUP(A120,EstoreProductCatalog!$A$1:$BE$181,MATCH(U$7,EstoreProductCatalog!$A$1:$AR$1,0),0)</f>
        <v xml:space="preserve"> 21</v>
      </c>
      <c r="V120" s="1" t="str">
        <f>VLOOKUP(A120,EstoreProductCatalog!$A$1:$BE$181,MATCH(V$7,EstoreProductCatalog!$A$1:$AR$1,0),0)</f>
        <v xml:space="preserve"> true</v>
      </c>
      <c r="W120" s="4" t="b">
        <f t="shared" si="7"/>
        <v>1</v>
      </c>
      <c r="X120" s="4" t="b">
        <f t="shared" si="8"/>
        <v>1</v>
      </c>
      <c r="Y120" s="4" t="b">
        <f t="shared" si="9"/>
        <v>1</v>
      </c>
      <c r="Z120" s="3" t="e">
        <f>VLOOKUP(A120,EstoreProductCatalog!$A$1:$BE$181,MATCH(Z$7,EstoreProductCatalog!$A$1:$AR$1,0),0)</f>
        <v>#N/A</v>
      </c>
      <c r="AA120" s="1" t="str">
        <f t="shared" si="10"/>
        <v xml:space="preserve"> </v>
      </c>
      <c r="AB120" s="4" t="e">
        <f t="shared" si="11"/>
        <v>#N/A</v>
      </c>
      <c r="AC120" s="4" t="b">
        <f>IF(ISNUMBER(MATCH(A120,'AEM register'!$C:$C,0)),TRUE,FALSE)</f>
        <v>0</v>
      </c>
    </row>
    <row r="121" spans="1:29" ht="14.25" customHeight="1">
      <c r="A121" s="1" t="str">
        <f>EstoreProductCatalog!A115</f>
        <v>SM-F721B7IHEUB</v>
      </c>
      <c r="B121" s="1" t="str">
        <f>VLOOKUP(A121,EstoreProductCatalog!$A$1:$BE$181,MATCH(B$7,EstoreProductCatalog!$A$1:$AR$1,0),0)</f>
        <v xml:space="preserve"> Galaxy Z Flip4 Bespoke Edition</v>
      </c>
      <c r="C121" s="1" t="str">
        <f>VLOOKUP(A121,EstoreProductCatalog!$A$1:$BE$181,MATCH(C$7,EstoreProductCatalog!$A$1:$AR$1,0),0)</f>
        <v>CHECK</v>
      </c>
      <c r="D121" s="1" t="str">
        <f>VLOOKUP(A121,EstoreProductCatalog!$A$1:$BE$181,MATCH(D$7,EstoreProductCatalog!$A$1:$AR$1,0),0)</f>
        <v>PDP_NOT_AVAILABLE</v>
      </c>
      <c r="E121" s="4" t="str">
        <f t="shared" si="0"/>
        <v>TRUE</v>
      </c>
      <c r="F121" s="4" t="str">
        <f t="shared" si="1"/>
        <v>TRUE</v>
      </c>
      <c r="G121" s="1" t="str">
        <f>VLOOKUP(A121,EstoreProductCatalog!$A$1:$BE$181,MATCH(G$7,EstoreProductCatalog!$A$1:$AR$1,0),0)</f>
        <v>SM-F721</v>
      </c>
      <c r="H121" s="1" t="str">
        <f>VLOOKUP(A121,EstoreProductCatalog!$A$1:$BE$181,MATCH(H$7,EstoreProductCatalog!$A$1:$AR$1,0),0)</f>
        <v xml:space="preserve"> </v>
      </c>
      <c r="I121" s="1" t="str">
        <f>VLOOKUP(A121,EstoreProductCatalog!$A$1:$BE$181,MATCH(I$7,EstoreProductCatalog!$A$1:$AR$1,0),0)</f>
        <v>true</v>
      </c>
      <c r="J121" s="4" t="str">
        <f t="shared" si="2"/>
        <v>TRUE</v>
      </c>
      <c r="K121" s="1" t="str">
        <f>VLOOKUP(A121,EstoreProductCatalog!$A$1:$BE$181,MATCH(K$7,EstoreProductCatalog!$A$1:$AR$1,0),0)</f>
        <v>false</v>
      </c>
      <c r="L121" s="1" t="str">
        <f t="shared" si="3"/>
        <v>variant</v>
      </c>
      <c r="M121" s="1">
        <f t="shared" si="4"/>
        <v>59</v>
      </c>
      <c r="N121" s="4" t="str">
        <f>IF(ISNA(M122),COUNTIFS($G$8:G121,G121,$L$8:L121,"main"),IF(M122=1,COUNTIFS($G$8:G121,G121,$L$8:L121,"main")," "))</f>
        <v xml:space="preserve"> </v>
      </c>
      <c r="O121" s="1" t="str">
        <f>VLOOKUP(A121,EstoreProductCatalog!$A$1:$BE$181,MATCH(O$7,EstoreProductCatalog!$A$1:$AR$1,0),0)</f>
        <v>GOLD/NAVY/WHITE</v>
      </c>
      <c r="P121" s="1" t="str">
        <f>VLOOKUP(A121,EstoreProductCatalog!$A$1:$BE$181,MATCH(P$7,EstoreProductCatalog!$A$1:$AR$1,0),0)</f>
        <v xml:space="preserve"> 256 GB</v>
      </c>
      <c r="Q121" s="1" t="str">
        <f t="shared" si="5"/>
        <v>SM-F721GOLD/NAVY/WHITE 256 GB</v>
      </c>
      <c r="R121" s="4">
        <f t="shared" si="6"/>
        <v>1</v>
      </c>
      <c r="S121" s="1" t="str">
        <f>VLOOKUP(A121,EstoreProductCatalog!$A$1:$BE$181,MATCH(S$7,EstoreProductCatalog!$A$1:$AR$1,0),0)</f>
        <v xml:space="preserve"> TOP_SKU</v>
      </c>
      <c r="T121" s="1" t="str">
        <f>VLOOKUP(A121,EstoreProductCatalog!$A$1:$BE$181,MATCH(T$7,EstoreProductCatalog!$A$1:$AR$1,0),0)</f>
        <v xml:space="preserve"> CUSTOM</v>
      </c>
      <c r="U121" s="1" t="str">
        <f>VLOOKUP(A121,EstoreProductCatalog!$A$1:$BE$181,MATCH(U$7,EstoreProductCatalog!$A$1:$AR$1,0),0)</f>
        <v xml:space="preserve"> 21</v>
      </c>
      <c r="V121" s="1" t="str">
        <f>VLOOKUP(A121,EstoreProductCatalog!$A$1:$BE$181,MATCH(V$7,EstoreProductCatalog!$A$1:$AR$1,0),0)</f>
        <v xml:space="preserve"> true</v>
      </c>
      <c r="W121" s="4" t="b">
        <f t="shared" si="7"/>
        <v>1</v>
      </c>
      <c r="X121" s="4" t="b">
        <f t="shared" si="8"/>
        <v>1</v>
      </c>
      <c r="Y121" s="4" t="b">
        <f t="shared" si="9"/>
        <v>1</v>
      </c>
      <c r="Z121" s="3" t="e">
        <f>VLOOKUP(A121,EstoreProductCatalog!$A$1:$BE$181,MATCH(Z$7,EstoreProductCatalog!$A$1:$AR$1,0),0)</f>
        <v>#N/A</v>
      </c>
      <c r="AA121" s="1" t="str">
        <f t="shared" si="10"/>
        <v xml:space="preserve"> </v>
      </c>
      <c r="AB121" s="4" t="e">
        <f t="shared" si="11"/>
        <v>#N/A</v>
      </c>
      <c r="AC121" s="4" t="b">
        <f>IF(ISNUMBER(MATCH(A121,'AEM register'!$C:$C,0)),TRUE,FALSE)</f>
        <v>0</v>
      </c>
    </row>
    <row r="122" spans="1:29" ht="14.25" customHeight="1">
      <c r="A122" s="1" t="str">
        <f>EstoreProductCatalog!A116</f>
        <v>SM-F721B7JHEUB</v>
      </c>
      <c r="B122" s="1" t="str">
        <f>VLOOKUP(A122,EstoreProductCatalog!$A$1:$BE$181,MATCH(B$7,EstoreProductCatalog!$A$1:$AR$1,0),0)</f>
        <v xml:space="preserve"> Galaxy Z Flip4 Bespoke Edition</v>
      </c>
      <c r="C122" s="1" t="str">
        <f>VLOOKUP(A122,EstoreProductCatalog!$A$1:$BE$181,MATCH(C$7,EstoreProductCatalog!$A$1:$AR$1,0),0)</f>
        <v>CHECK</v>
      </c>
      <c r="D122" s="1" t="str">
        <f>VLOOKUP(A122,EstoreProductCatalog!$A$1:$BE$181,MATCH(D$7,EstoreProductCatalog!$A$1:$AR$1,0),0)</f>
        <v>PDP_NOT_AVAILABLE</v>
      </c>
      <c r="E122" s="4" t="str">
        <f t="shared" si="0"/>
        <v>TRUE</v>
      </c>
      <c r="F122" s="4" t="str">
        <f t="shared" si="1"/>
        <v>TRUE</v>
      </c>
      <c r="G122" s="1" t="str">
        <f>VLOOKUP(A122,EstoreProductCatalog!$A$1:$BE$181,MATCH(G$7,EstoreProductCatalog!$A$1:$AR$1,0),0)</f>
        <v>SM-F721</v>
      </c>
      <c r="H122" s="1" t="str">
        <f>VLOOKUP(A122,EstoreProductCatalog!$A$1:$BE$181,MATCH(H$7,EstoreProductCatalog!$A$1:$AR$1,0),0)</f>
        <v xml:space="preserve"> </v>
      </c>
      <c r="I122" s="1" t="str">
        <f>VLOOKUP(A122,EstoreProductCatalog!$A$1:$BE$181,MATCH(I$7,EstoreProductCatalog!$A$1:$AR$1,0),0)</f>
        <v>true</v>
      </c>
      <c r="J122" s="4" t="str">
        <f t="shared" si="2"/>
        <v>TRUE</v>
      </c>
      <c r="K122" s="1" t="str">
        <f>VLOOKUP(A122,EstoreProductCatalog!$A$1:$BE$181,MATCH(K$7,EstoreProductCatalog!$A$1:$AR$1,0),0)</f>
        <v>false</v>
      </c>
      <c r="L122" s="1" t="str">
        <f t="shared" si="3"/>
        <v>variant</v>
      </c>
      <c r="M122" s="1">
        <f t="shared" si="4"/>
        <v>60</v>
      </c>
      <c r="N122" s="4" t="str">
        <f>IF(ISNA(M123),COUNTIFS($G$8:G122,G122,$L$8:L122,"main"),IF(M123=1,COUNTIFS($G$8:G122,G122,$L$8:L122,"main")," "))</f>
        <v xml:space="preserve"> </v>
      </c>
      <c r="O122" s="1" t="str">
        <f>VLOOKUP(A122,EstoreProductCatalog!$A$1:$BE$181,MATCH(O$7,EstoreProductCatalog!$A$1:$AR$1,0),0)</f>
        <v>GOLD/NAVY/YELLOW</v>
      </c>
      <c r="P122" s="1" t="str">
        <f>VLOOKUP(A122,EstoreProductCatalog!$A$1:$BE$181,MATCH(P$7,EstoreProductCatalog!$A$1:$AR$1,0),0)</f>
        <v xml:space="preserve"> 256 GB</v>
      </c>
      <c r="Q122" s="1" t="str">
        <f t="shared" si="5"/>
        <v>SM-F721GOLD/NAVY/YELLOW 256 GB</v>
      </c>
      <c r="R122" s="4">
        <f t="shared" si="6"/>
        <v>1</v>
      </c>
      <c r="S122" s="1" t="str">
        <f>VLOOKUP(A122,EstoreProductCatalog!$A$1:$BE$181,MATCH(S$7,EstoreProductCatalog!$A$1:$AR$1,0),0)</f>
        <v xml:space="preserve"> TOP_SKU</v>
      </c>
      <c r="T122" s="1" t="str">
        <f>VLOOKUP(A122,EstoreProductCatalog!$A$1:$BE$181,MATCH(T$7,EstoreProductCatalog!$A$1:$AR$1,0),0)</f>
        <v xml:space="preserve"> CUSTOM</v>
      </c>
      <c r="U122" s="1" t="str">
        <f>VLOOKUP(A122,EstoreProductCatalog!$A$1:$BE$181,MATCH(U$7,EstoreProductCatalog!$A$1:$AR$1,0),0)</f>
        <v xml:space="preserve"> 21</v>
      </c>
      <c r="V122" s="1" t="str">
        <f>VLOOKUP(A122,EstoreProductCatalog!$A$1:$BE$181,MATCH(V$7,EstoreProductCatalog!$A$1:$AR$1,0),0)</f>
        <v xml:space="preserve"> true</v>
      </c>
      <c r="W122" s="4" t="b">
        <f t="shared" si="7"/>
        <v>1</v>
      </c>
      <c r="X122" s="4" t="b">
        <f t="shared" si="8"/>
        <v>1</v>
      </c>
      <c r="Y122" s="4" t="b">
        <f t="shared" si="9"/>
        <v>1</v>
      </c>
      <c r="Z122" s="3" t="e">
        <f>VLOOKUP(A122,EstoreProductCatalog!$A$1:$BE$181,MATCH(Z$7,EstoreProductCatalog!$A$1:$AR$1,0),0)</f>
        <v>#N/A</v>
      </c>
      <c r="AA122" s="1" t="str">
        <f t="shared" si="10"/>
        <v xml:space="preserve"> </v>
      </c>
      <c r="AB122" s="4" t="e">
        <f t="shared" si="11"/>
        <v>#N/A</v>
      </c>
      <c r="AC122" s="4" t="b">
        <f>IF(ISNUMBER(MATCH(A122,'AEM register'!$C:$C,0)),TRUE,FALSE)</f>
        <v>0</v>
      </c>
    </row>
    <row r="123" spans="1:29" ht="14.25" customHeight="1">
      <c r="A123" s="1" t="str">
        <f>EstoreProductCatalog!A117</f>
        <v>SM-F721B7KHEUB</v>
      </c>
      <c r="B123" s="1" t="str">
        <f>VLOOKUP(A123,EstoreProductCatalog!$A$1:$BE$181,MATCH(B$7,EstoreProductCatalog!$A$1:$AR$1,0),0)</f>
        <v xml:space="preserve"> Galaxy Z Flip4 Bespoke Edition</v>
      </c>
      <c r="C123" s="1" t="str">
        <f>VLOOKUP(A123,EstoreProductCatalog!$A$1:$BE$181,MATCH(C$7,EstoreProductCatalog!$A$1:$AR$1,0),0)</f>
        <v>CHECK</v>
      </c>
      <c r="D123" s="1" t="str">
        <f>VLOOKUP(A123,EstoreProductCatalog!$A$1:$BE$181,MATCH(D$7,EstoreProductCatalog!$A$1:$AR$1,0),0)</f>
        <v>PDP_NOT_AVAILABLE</v>
      </c>
      <c r="E123" s="4" t="str">
        <f t="shared" si="0"/>
        <v>TRUE</v>
      </c>
      <c r="F123" s="4" t="str">
        <f t="shared" si="1"/>
        <v>TRUE</v>
      </c>
      <c r="G123" s="1" t="str">
        <f>VLOOKUP(A123,EstoreProductCatalog!$A$1:$BE$181,MATCH(G$7,EstoreProductCatalog!$A$1:$AR$1,0),0)</f>
        <v>SM-F721</v>
      </c>
      <c r="H123" s="1" t="str">
        <f>VLOOKUP(A123,EstoreProductCatalog!$A$1:$BE$181,MATCH(H$7,EstoreProductCatalog!$A$1:$AR$1,0),0)</f>
        <v xml:space="preserve"> </v>
      </c>
      <c r="I123" s="1" t="str">
        <f>VLOOKUP(A123,EstoreProductCatalog!$A$1:$BE$181,MATCH(I$7,EstoreProductCatalog!$A$1:$AR$1,0),0)</f>
        <v>true</v>
      </c>
      <c r="J123" s="4" t="str">
        <f t="shared" si="2"/>
        <v>TRUE</v>
      </c>
      <c r="K123" s="1" t="str">
        <f>VLOOKUP(A123,EstoreProductCatalog!$A$1:$BE$181,MATCH(K$7,EstoreProductCatalog!$A$1:$AR$1,0),0)</f>
        <v>false</v>
      </c>
      <c r="L123" s="1" t="str">
        <f t="shared" si="3"/>
        <v>variant</v>
      </c>
      <c r="M123" s="1">
        <f t="shared" si="4"/>
        <v>61</v>
      </c>
      <c r="N123" s="4" t="str">
        <f>IF(ISNA(M124),COUNTIFS($G$8:G123,G123,$L$8:L123,"main"),IF(M124=1,COUNTIFS($G$8:G123,G123,$L$8:L123,"main")," "))</f>
        <v xml:space="preserve"> </v>
      </c>
      <c r="O123" s="1" t="str">
        <f>VLOOKUP(A123,EstoreProductCatalog!$A$1:$BE$181,MATCH(O$7,EstoreProductCatalog!$A$1:$AR$1,0),0)</f>
        <v>GOLD/RED/KHAKI</v>
      </c>
      <c r="P123" s="1" t="str">
        <f>VLOOKUP(A123,EstoreProductCatalog!$A$1:$BE$181,MATCH(P$7,EstoreProductCatalog!$A$1:$AR$1,0),0)</f>
        <v xml:space="preserve"> 256 GB</v>
      </c>
      <c r="Q123" s="1" t="str">
        <f t="shared" si="5"/>
        <v>SM-F721GOLD/RED/KHAKI 256 GB</v>
      </c>
      <c r="R123" s="4">
        <f t="shared" si="6"/>
        <v>1</v>
      </c>
      <c r="S123" s="1" t="str">
        <f>VLOOKUP(A123,EstoreProductCatalog!$A$1:$BE$181,MATCH(S$7,EstoreProductCatalog!$A$1:$AR$1,0),0)</f>
        <v xml:space="preserve"> TOP_SKU</v>
      </c>
      <c r="T123" s="1" t="str">
        <f>VLOOKUP(A123,EstoreProductCatalog!$A$1:$BE$181,MATCH(T$7,EstoreProductCatalog!$A$1:$AR$1,0),0)</f>
        <v xml:space="preserve"> CUSTOM</v>
      </c>
      <c r="U123" s="1" t="str">
        <f>VLOOKUP(A123,EstoreProductCatalog!$A$1:$BE$181,MATCH(U$7,EstoreProductCatalog!$A$1:$AR$1,0),0)</f>
        <v xml:space="preserve"> 21</v>
      </c>
      <c r="V123" s="1" t="str">
        <f>VLOOKUP(A123,EstoreProductCatalog!$A$1:$BE$181,MATCH(V$7,EstoreProductCatalog!$A$1:$AR$1,0),0)</f>
        <v xml:space="preserve"> true</v>
      </c>
      <c r="W123" s="4" t="b">
        <f t="shared" si="7"/>
        <v>1</v>
      </c>
      <c r="X123" s="4" t="b">
        <f t="shared" si="8"/>
        <v>1</v>
      </c>
      <c r="Y123" s="4" t="b">
        <f t="shared" si="9"/>
        <v>1</v>
      </c>
      <c r="Z123" s="3" t="e">
        <f>VLOOKUP(A123,EstoreProductCatalog!$A$1:$BE$181,MATCH(Z$7,EstoreProductCatalog!$A$1:$AR$1,0),0)</f>
        <v>#N/A</v>
      </c>
      <c r="AA123" s="1" t="str">
        <f t="shared" si="10"/>
        <v xml:space="preserve"> </v>
      </c>
      <c r="AB123" s="4" t="e">
        <f t="shared" si="11"/>
        <v>#N/A</v>
      </c>
      <c r="AC123" s="4" t="b">
        <f>IF(ISNUMBER(MATCH(A123,'AEM register'!$C:$C,0)),TRUE,FALSE)</f>
        <v>0</v>
      </c>
    </row>
    <row r="124" spans="1:29" ht="14.25" customHeight="1">
      <c r="A124" s="1" t="str">
        <f>EstoreProductCatalog!A118</f>
        <v>SM-F721B7LHEUB</v>
      </c>
      <c r="B124" s="1" t="str">
        <f>VLOOKUP(A124,EstoreProductCatalog!$A$1:$BE$181,MATCH(B$7,EstoreProductCatalog!$A$1:$AR$1,0),0)</f>
        <v xml:space="preserve"> Galaxy Z Flip4 Bespoke Edition</v>
      </c>
      <c r="C124" s="1" t="str">
        <f>VLOOKUP(A124,EstoreProductCatalog!$A$1:$BE$181,MATCH(C$7,EstoreProductCatalog!$A$1:$AR$1,0),0)</f>
        <v>CHECK</v>
      </c>
      <c r="D124" s="1" t="str">
        <f>VLOOKUP(A124,EstoreProductCatalog!$A$1:$BE$181,MATCH(D$7,EstoreProductCatalog!$A$1:$AR$1,0),0)</f>
        <v>PDP_NOT_AVAILABLE</v>
      </c>
      <c r="E124" s="4" t="str">
        <f t="shared" si="0"/>
        <v>TRUE</v>
      </c>
      <c r="F124" s="4" t="str">
        <f t="shared" si="1"/>
        <v>TRUE</v>
      </c>
      <c r="G124" s="1" t="str">
        <f>VLOOKUP(A124,EstoreProductCatalog!$A$1:$BE$181,MATCH(G$7,EstoreProductCatalog!$A$1:$AR$1,0),0)</f>
        <v>SM-F721</v>
      </c>
      <c r="H124" s="1" t="str">
        <f>VLOOKUP(A124,EstoreProductCatalog!$A$1:$BE$181,MATCH(H$7,EstoreProductCatalog!$A$1:$AR$1,0),0)</f>
        <v xml:space="preserve"> </v>
      </c>
      <c r="I124" s="1" t="str">
        <f>VLOOKUP(A124,EstoreProductCatalog!$A$1:$BE$181,MATCH(I$7,EstoreProductCatalog!$A$1:$AR$1,0),0)</f>
        <v>true</v>
      </c>
      <c r="J124" s="4" t="str">
        <f t="shared" si="2"/>
        <v>TRUE</v>
      </c>
      <c r="K124" s="1" t="str">
        <f>VLOOKUP(A124,EstoreProductCatalog!$A$1:$BE$181,MATCH(K$7,EstoreProductCatalog!$A$1:$AR$1,0),0)</f>
        <v>false</v>
      </c>
      <c r="L124" s="1" t="str">
        <f t="shared" si="3"/>
        <v>variant</v>
      </c>
      <c r="M124" s="1">
        <f t="shared" si="4"/>
        <v>62</v>
      </c>
      <c r="N124" s="4" t="str">
        <f>IF(ISNA(M125),COUNTIFS($G$8:G124,G124,$L$8:L124,"main"),IF(M125=1,COUNTIFS($G$8:G124,G124,$L$8:L124,"main")," "))</f>
        <v xml:space="preserve"> </v>
      </c>
      <c r="O124" s="1" t="str">
        <f>VLOOKUP(A124,EstoreProductCatalog!$A$1:$BE$181,MATCH(O$7,EstoreProductCatalog!$A$1:$AR$1,0),0)</f>
        <v>GOLD/RED/NAVY</v>
      </c>
      <c r="P124" s="1" t="str">
        <f>VLOOKUP(A124,EstoreProductCatalog!$A$1:$BE$181,MATCH(P$7,EstoreProductCatalog!$A$1:$AR$1,0),0)</f>
        <v xml:space="preserve"> 256 GB</v>
      </c>
      <c r="Q124" s="1" t="str">
        <f t="shared" si="5"/>
        <v>SM-F721GOLD/RED/NAVY 256 GB</v>
      </c>
      <c r="R124" s="4">
        <f t="shared" si="6"/>
        <v>1</v>
      </c>
      <c r="S124" s="1" t="str">
        <f>VLOOKUP(A124,EstoreProductCatalog!$A$1:$BE$181,MATCH(S$7,EstoreProductCatalog!$A$1:$AR$1,0),0)</f>
        <v xml:space="preserve"> TOP_SKU</v>
      </c>
      <c r="T124" s="1" t="str">
        <f>VLOOKUP(A124,EstoreProductCatalog!$A$1:$BE$181,MATCH(T$7,EstoreProductCatalog!$A$1:$AR$1,0),0)</f>
        <v xml:space="preserve"> CUSTOM</v>
      </c>
      <c r="U124" s="1" t="str">
        <f>VLOOKUP(A124,EstoreProductCatalog!$A$1:$BE$181,MATCH(U$7,EstoreProductCatalog!$A$1:$AR$1,0),0)</f>
        <v xml:space="preserve"> 21</v>
      </c>
      <c r="V124" s="1" t="str">
        <f>VLOOKUP(A124,EstoreProductCatalog!$A$1:$BE$181,MATCH(V$7,EstoreProductCatalog!$A$1:$AR$1,0),0)</f>
        <v xml:space="preserve"> true</v>
      </c>
      <c r="W124" s="4" t="b">
        <f t="shared" si="7"/>
        <v>1</v>
      </c>
      <c r="X124" s="4" t="b">
        <f t="shared" si="8"/>
        <v>1</v>
      </c>
      <c r="Y124" s="4" t="b">
        <f t="shared" si="9"/>
        <v>1</v>
      </c>
      <c r="Z124" s="3" t="e">
        <f>VLOOKUP(A124,EstoreProductCatalog!$A$1:$BE$181,MATCH(Z$7,EstoreProductCatalog!$A$1:$AR$1,0),0)</f>
        <v>#N/A</v>
      </c>
      <c r="AA124" s="1" t="str">
        <f t="shared" si="10"/>
        <v xml:space="preserve"> </v>
      </c>
      <c r="AB124" s="4" t="e">
        <f t="shared" si="11"/>
        <v>#N/A</v>
      </c>
      <c r="AC124" s="4" t="b">
        <f>IF(ISNUMBER(MATCH(A124,'AEM register'!$C:$C,0)),TRUE,FALSE)</f>
        <v>0</v>
      </c>
    </row>
    <row r="125" spans="1:29" ht="14.25" customHeight="1">
      <c r="A125" s="1" t="str">
        <f>EstoreProductCatalog!A119</f>
        <v>SM-F721B7MHEUB</v>
      </c>
      <c r="B125" s="1" t="str">
        <f>VLOOKUP(A125,EstoreProductCatalog!$A$1:$BE$181,MATCH(B$7,EstoreProductCatalog!$A$1:$AR$1,0),0)</f>
        <v xml:space="preserve"> Galaxy Z Flip4 Bespoke Edition</v>
      </c>
      <c r="C125" s="1" t="str">
        <f>VLOOKUP(A125,EstoreProductCatalog!$A$1:$BE$181,MATCH(C$7,EstoreProductCatalog!$A$1:$AR$1,0),0)</f>
        <v>CHECK</v>
      </c>
      <c r="D125" s="1" t="str">
        <f>VLOOKUP(A125,EstoreProductCatalog!$A$1:$BE$181,MATCH(D$7,EstoreProductCatalog!$A$1:$AR$1,0),0)</f>
        <v>PDP_NOT_AVAILABLE</v>
      </c>
      <c r="E125" s="4" t="str">
        <f t="shared" si="0"/>
        <v>TRUE</v>
      </c>
      <c r="F125" s="4" t="str">
        <f t="shared" si="1"/>
        <v>TRUE</v>
      </c>
      <c r="G125" s="1" t="str">
        <f>VLOOKUP(A125,EstoreProductCatalog!$A$1:$BE$181,MATCH(G$7,EstoreProductCatalog!$A$1:$AR$1,0),0)</f>
        <v>SM-F721</v>
      </c>
      <c r="H125" s="1" t="str">
        <f>VLOOKUP(A125,EstoreProductCatalog!$A$1:$BE$181,MATCH(H$7,EstoreProductCatalog!$A$1:$AR$1,0),0)</f>
        <v xml:space="preserve"> </v>
      </c>
      <c r="I125" s="1" t="str">
        <f>VLOOKUP(A125,EstoreProductCatalog!$A$1:$BE$181,MATCH(I$7,EstoreProductCatalog!$A$1:$AR$1,0),0)</f>
        <v>true</v>
      </c>
      <c r="J125" s="4" t="str">
        <f t="shared" si="2"/>
        <v>TRUE</v>
      </c>
      <c r="K125" s="1" t="str">
        <f>VLOOKUP(A125,EstoreProductCatalog!$A$1:$BE$181,MATCH(K$7,EstoreProductCatalog!$A$1:$AR$1,0),0)</f>
        <v>false</v>
      </c>
      <c r="L125" s="1" t="str">
        <f t="shared" si="3"/>
        <v>variant</v>
      </c>
      <c r="M125" s="1">
        <f t="shared" si="4"/>
        <v>63</v>
      </c>
      <c r="N125" s="4" t="str">
        <f>IF(ISNA(M126),COUNTIFS($G$8:G125,G125,$L$8:L125,"main"),IF(M126=1,COUNTIFS($G$8:G125,G125,$L$8:L125,"main")," "))</f>
        <v xml:space="preserve"> </v>
      </c>
      <c r="O125" s="1" t="str">
        <f>VLOOKUP(A125,EstoreProductCatalog!$A$1:$BE$181,MATCH(O$7,EstoreProductCatalog!$A$1:$AR$1,0),0)</f>
        <v>GOLD/RED/RED</v>
      </c>
      <c r="P125" s="1" t="str">
        <f>VLOOKUP(A125,EstoreProductCatalog!$A$1:$BE$181,MATCH(P$7,EstoreProductCatalog!$A$1:$AR$1,0),0)</f>
        <v xml:space="preserve"> 256 GB</v>
      </c>
      <c r="Q125" s="1" t="str">
        <f t="shared" si="5"/>
        <v>SM-F721GOLD/RED/RED 256 GB</v>
      </c>
      <c r="R125" s="4">
        <f t="shared" si="6"/>
        <v>1</v>
      </c>
      <c r="S125" s="1" t="str">
        <f>VLOOKUP(A125,EstoreProductCatalog!$A$1:$BE$181,MATCH(S$7,EstoreProductCatalog!$A$1:$AR$1,0),0)</f>
        <v xml:space="preserve"> TOP_SKU</v>
      </c>
      <c r="T125" s="1" t="str">
        <f>VLOOKUP(A125,EstoreProductCatalog!$A$1:$BE$181,MATCH(T$7,EstoreProductCatalog!$A$1:$AR$1,0),0)</f>
        <v xml:space="preserve"> CUSTOM</v>
      </c>
      <c r="U125" s="1" t="str">
        <f>VLOOKUP(A125,EstoreProductCatalog!$A$1:$BE$181,MATCH(U$7,EstoreProductCatalog!$A$1:$AR$1,0),0)</f>
        <v xml:space="preserve"> 21</v>
      </c>
      <c r="V125" s="1" t="str">
        <f>VLOOKUP(A125,EstoreProductCatalog!$A$1:$BE$181,MATCH(V$7,EstoreProductCatalog!$A$1:$AR$1,0),0)</f>
        <v xml:space="preserve"> true</v>
      </c>
      <c r="W125" s="4" t="b">
        <f t="shared" si="7"/>
        <v>1</v>
      </c>
      <c r="X125" s="4" t="b">
        <f t="shared" si="8"/>
        <v>1</v>
      </c>
      <c r="Y125" s="4" t="b">
        <f t="shared" si="9"/>
        <v>1</v>
      </c>
      <c r="Z125" s="3" t="e">
        <f>VLOOKUP(A125,EstoreProductCatalog!$A$1:$BE$181,MATCH(Z$7,EstoreProductCatalog!$A$1:$AR$1,0),0)</f>
        <v>#N/A</v>
      </c>
      <c r="AA125" s="1" t="str">
        <f t="shared" si="10"/>
        <v xml:space="preserve"> </v>
      </c>
      <c r="AB125" s="4" t="e">
        <f t="shared" si="11"/>
        <v>#N/A</v>
      </c>
      <c r="AC125" s="4" t="b">
        <f>IF(ISNUMBER(MATCH(A125,'AEM register'!$C:$C,0)),TRUE,FALSE)</f>
        <v>0</v>
      </c>
    </row>
    <row r="126" spans="1:29" ht="14.25" customHeight="1">
      <c r="A126" s="1" t="str">
        <f>EstoreProductCatalog!A120</f>
        <v>SM-F721B7NHEUB</v>
      </c>
      <c r="B126" s="1" t="str">
        <f>VLOOKUP(A126,EstoreProductCatalog!$A$1:$BE$181,MATCH(B$7,EstoreProductCatalog!$A$1:$AR$1,0),0)</f>
        <v xml:space="preserve"> Galaxy Z Flip4 Bespoke Edition</v>
      </c>
      <c r="C126" s="1" t="str">
        <f>VLOOKUP(A126,EstoreProductCatalog!$A$1:$BE$181,MATCH(C$7,EstoreProductCatalog!$A$1:$AR$1,0),0)</f>
        <v>CHECK</v>
      </c>
      <c r="D126" s="1" t="str">
        <f>VLOOKUP(A126,EstoreProductCatalog!$A$1:$BE$181,MATCH(D$7,EstoreProductCatalog!$A$1:$AR$1,0),0)</f>
        <v>PDP_NOT_AVAILABLE</v>
      </c>
      <c r="E126" s="4" t="str">
        <f t="shared" si="0"/>
        <v>TRUE</v>
      </c>
      <c r="F126" s="4" t="str">
        <f t="shared" si="1"/>
        <v>TRUE</v>
      </c>
      <c r="G126" s="1" t="str">
        <f>VLOOKUP(A126,EstoreProductCatalog!$A$1:$BE$181,MATCH(G$7,EstoreProductCatalog!$A$1:$AR$1,0),0)</f>
        <v>SM-F721</v>
      </c>
      <c r="H126" s="1" t="str">
        <f>VLOOKUP(A126,EstoreProductCatalog!$A$1:$BE$181,MATCH(H$7,EstoreProductCatalog!$A$1:$AR$1,0),0)</f>
        <v xml:space="preserve"> </v>
      </c>
      <c r="I126" s="1" t="str">
        <f>VLOOKUP(A126,EstoreProductCatalog!$A$1:$BE$181,MATCH(I$7,EstoreProductCatalog!$A$1:$AR$1,0),0)</f>
        <v>true</v>
      </c>
      <c r="J126" s="4" t="str">
        <f t="shared" si="2"/>
        <v>TRUE</v>
      </c>
      <c r="K126" s="1" t="str">
        <f>VLOOKUP(A126,EstoreProductCatalog!$A$1:$BE$181,MATCH(K$7,EstoreProductCatalog!$A$1:$AR$1,0),0)</f>
        <v>true</v>
      </c>
      <c r="L126" s="1" t="str">
        <f t="shared" si="3"/>
        <v>main</v>
      </c>
      <c r="M126" s="1">
        <f t="shared" si="4"/>
        <v>64</v>
      </c>
      <c r="N126" s="4" t="str">
        <f>IF(ISNA(M127),COUNTIFS($G$8:G126,G126,$L$8:L126,"main"),IF(M127=1,COUNTIFS($G$8:G126,G126,$L$8:L126,"main")," "))</f>
        <v xml:space="preserve"> </v>
      </c>
      <c r="O126" s="1" t="str">
        <f>VLOOKUP(A126,EstoreProductCatalog!$A$1:$BE$181,MATCH(O$7,EstoreProductCatalog!$A$1:$AR$1,0),0)</f>
        <v>GOLD/RED/WHITE</v>
      </c>
      <c r="P126" s="1" t="str">
        <f>VLOOKUP(A126,EstoreProductCatalog!$A$1:$BE$181,MATCH(P$7,EstoreProductCatalog!$A$1:$AR$1,0),0)</f>
        <v xml:space="preserve"> 256 GB</v>
      </c>
      <c r="Q126" s="1" t="str">
        <f t="shared" si="5"/>
        <v>SM-F721GOLD/RED/WHITE 256 GB</v>
      </c>
      <c r="R126" s="4">
        <f t="shared" si="6"/>
        <v>1</v>
      </c>
      <c r="S126" s="1" t="str">
        <f>VLOOKUP(A126,EstoreProductCatalog!$A$1:$BE$181,MATCH(S$7,EstoreProductCatalog!$A$1:$AR$1,0),0)</f>
        <v xml:space="preserve"> TOP_SKU</v>
      </c>
      <c r="T126" s="1" t="str">
        <f>VLOOKUP(A126,EstoreProductCatalog!$A$1:$BE$181,MATCH(T$7,EstoreProductCatalog!$A$1:$AR$1,0),0)</f>
        <v xml:space="preserve"> CUSTOM</v>
      </c>
      <c r="U126" s="1" t="str">
        <f>VLOOKUP(A126,EstoreProductCatalog!$A$1:$BE$181,MATCH(U$7,EstoreProductCatalog!$A$1:$AR$1,0),0)</f>
        <v xml:space="preserve"> 21</v>
      </c>
      <c r="V126" s="1" t="str">
        <f>VLOOKUP(A126,EstoreProductCatalog!$A$1:$BE$181,MATCH(V$7,EstoreProductCatalog!$A$1:$AR$1,0),0)</f>
        <v xml:space="preserve"> true</v>
      </c>
      <c r="W126" s="4" t="b">
        <f t="shared" si="7"/>
        <v>1</v>
      </c>
      <c r="X126" s="4" t="b">
        <f t="shared" si="8"/>
        <v>1</v>
      </c>
      <c r="Y126" s="4" t="b">
        <f t="shared" si="9"/>
        <v>1</v>
      </c>
      <c r="Z126" s="3" t="e">
        <f>VLOOKUP(A126,EstoreProductCatalog!$A$1:$BE$181,MATCH(Z$7,EstoreProductCatalog!$A$1:$AR$1,0),0)</f>
        <v>#N/A</v>
      </c>
      <c r="AA126" s="1" t="str">
        <f t="shared" si="10"/>
        <v xml:space="preserve"> </v>
      </c>
      <c r="AB126" s="4" t="e">
        <f t="shared" si="11"/>
        <v>#N/A</v>
      </c>
      <c r="AC126" s="4" t="b">
        <f>IF(ISNUMBER(MATCH(A126,'AEM register'!$C:$C,0)),TRUE,FALSE)</f>
        <v>0</v>
      </c>
    </row>
    <row r="127" spans="1:29" ht="14.25" customHeight="1">
      <c r="A127" s="1" t="str">
        <f>EstoreProductCatalog!A121</f>
        <v>SM-F721B7OHEUB</v>
      </c>
      <c r="B127" s="1" t="str">
        <f>VLOOKUP(A127,EstoreProductCatalog!$A$1:$BE$181,MATCH(B$7,EstoreProductCatalog!$A$1:$AR$1,0),0)</f>
        <v xml:space="preserve"> Galaxy Z Flip4 Bespoke Edition</v>
      </c>
      <c r="C127" s="1" t="str">
        <f>VLOOKUP(A127,EstoreProductCatalog!$A$1:$BE$181,MATCH(C$7,EstoreProductCatalog!$A$1:$AR$1,0),0)</f>
        <v>CHECK</v>
      </c>
      <c r="D127" s="1" t="str">
        <f>VLOOKUP(A127,EstoreProductCatalog!$A$1:$BE$181,MATCH(D$7,EstoreProductCatalog!$A$1:$AR$1,0),0)</f>
        <v>PDP_NOT_AVAILABLE</v>
      </c>
      <c r="E127" s="4" t="str">
        <f t="shared" si="0"/>
        <v>TRUE</v>
      </c>
      <c r="F127" s="4" t="str">
        <f t="shared" si="1"/>
        <v>TRUE</v>
      </c>
      <c r="G127" s="1" t="str">
        <f>VLOOKUP(A127,EstoreProductCatalog!$A$1:$BE$181,MATCH(G$7,EstoreProductCatalog!$A$1:$AR$1,0),0)</f>
        <v>SM-F721</v>
      </c>
      <c r="H127" s="1" t="str">
        <f>VLOOKUP(A127,EstoreProductCatalog!$A$1:$BE$181,MATCH(H$7,EstoreProductCatalog!$A$1:$AR$1,0),0)</f>
        <v xml:space="preserve"> </v>
      </c>
      <c r="I127" s="1" t="str">
        <f>VLOOKUP(A127,EstoreProductCatalog!$A$1:$BE$181,MATCH(I$7,EstoreProductCatalog!$A$1:$AR$1,0),0)</f>
        <v>true</v>
      </c>
      <c r="J127" s="4" t="str">
        <f t="shared" si="2"/>
        <v>TRUE</v>
      </c>
      <c r="K127" s="1" t="str">
        <f>VLOOKUP(A127,EstoreProductCatalog!$A$1:$BE$181,MATCH(K$7,EstoreProductCatalog!$A$1:$AR$1,0),0)</f>
        <v>false</v>
      </c>
      <c r="L127" s="1" t="str">
        <f t="shared" si="3"/>
        <v>variant</v>
      </c>
      <c r="M127" s="1">
        <f t="shared" si="4"/>
        <v>65</v>
      </c>
      <c r="N127" s="4" t="str">
        <f>IF(ISNA(M128),COUNTIFS($G$8:G127,G127,$L$8:L127,"main"),IF(M128=1,COUNTIFS($G$8:G127,G127,$L$8:L127,"main")," "))</f>
        <v xml:space="preserve"> </v>
      </c>
      <c r="O127" s="1" t="str">
        <f>VLOOKUP(A127,EstoreProductCatalog!$A$1:$BE$181,MATCH(O$7,EstoreProductCatalog!$A$1:$AR$1,0),0)</f>
        <v>GOLD/RED/YELLOW</v>
      </c>
      <c r="P127" s="1" t="str">
        <f>VLOOKUP(A127,EstoreProductCatalog!$A$1:$BE$181,MATCH(P$7,EstoreProductCatalog!$A$1:$AR$1,0),0)</f>
        <v xml:space="preserve"> 256 GB</v>
      </c>
      <c r="Q127" s="1" t="str">
        <f t="shared" si="5"/>
        <v>SM-F721GOLD/RED/YELLOW 256 GB</v>
      </c>
      <c r="R127" s="4">
        <f t="shared" si="6"/>
        <v>1</v>
      </c>
      <c r="S127" s="1" t="str">
        <f>VLOOKUP(A127,EstoreProductCatalog!$A$1:$BE$181,MATCH(S$7,EstoreProductCatalog!$A$1:$AR$1,0),0)</f>
        <v xml:space="preserve"> TOP_SKU</v>
      </c>
      <c r="T127" s="1" t="str">
        <f>VLOOKUP(A127,EstoreProductCatalog!$A$1:$BE$181,MATCH(T$7,EstoreProductCatalog!$A$1:$AR$1,0),0)</f>
        <v xml:space="preserve"> CUSTOM</v>
      </c>
      <c r="U127" s="1" t="str">
        <f>VLOOKUP(A127,EstoreProductCatalog!$A$1:$BE$181,MATCH(U$7,EstoreProductCatalog!$A$1:$AR$1,0),0)</f>
        <v xml:space="preserve"> 21</v>
      </c>
      <c r="V127" s="1" t="str">
        <f>VLOOKUP(A127,EstoreProductCatalog!$A$1:$BE$181,MATCH(V$7,EstoreProductCatalog!$A$1:$AR$1,0),0)</f>
        <v xml:space="preserve"> true</v>
      </c>
      <c r="W127" s="4" t="b">
        <f t="shared" si="7"/>
        <v>1</v>
      </c>
      <c r="X127" s="4" t="b">
        <f t="shared" si="8"/>
        <v>1</v>
      </c>
      <c r="Y127" s="4" t="b">
        <f t="shared" si="9"/>
        <v>1</v>
      </c>
      <c r="Z127" s="3" t="e">
        <f>VLOOKUP(A127,EstoreProductCatalog!$A$1:$BE$181,MATCH(Z$7,EstoreProductCatalog!$A$1:$AR$1,0),0)</f>
        <v>#N/A</v>
      </c>
      <c r="AA127" s="1" t="str">
        <f t="shared" si="10"/>
        <v xml:space="preserve"> </v>
      </c>
      <c r="AB127" s="4" t="e">
        <f t="shared" si="11"/>
        <v>#N/A</v>
      </c>
      <c r="AC127" s="4" t="b">
        <f>IF(ISNUMBER(MATCH(A127,'AEM register'!$C:$C,0)),TRUE,FALSE)</f>
        <v>0</v>
      </c>
    </row>
    <row r="128" spans="1:29" ht="14.25" customHeight="1">
      <c r="A128" s="1" t="str">
        <f>EstoreProductCatalog!A122</f>
        <v>SM-F721B7PHEUB</v>
      </c>
      <c r="B128" s="1" t="str">
        <f>VLOOKUP(A128,EstoreProductCatalog!$A$1:$BE$181,MATCH(B$7,EstoreProductCatalog!$A$1:$AR$1,0),0)</f>
        <v xml:space="preserve"> Galaxy Z Flip4 Bespoke Edition</v>
      </c>
      <c r="C128" s="1" t="str">
        <f>VLOOKUP(A128,EstoreProductCatalog!$A$1:$BE$181,MATCH(C$7,EstoreProductCatalog!$A$1:$AR$1,0),0)</f>
        <v>CHECK</v>
      </c>
      <c r="D128" s="1" t="str">
        <f>VLOOKUP(A128,EstoreProductCatalog!$A$1:$BE$181,MATCH(D$7,EstoreProductCatalog!$A$1:$AR$1,0),0)</f>
        <v>PDP_NOT_AVAILABLE</v>
      </c>
      <c r="E128" s="4" t="str">
        <f t="shared" si="0"/>
        <v>TRUE</v>
      </c>
      <c r="F128" s="4" t="str">
        <f t="shared" si="1"/>
        <v>TRUE</v>
      </c>
      <c r="G128" s="1" t="str">
        <f>VLOOKUP(A128,EstoreProductCatalog!$A$1:$BE$181,MATCH(G$7,EstoreProductCatalog!$A$1:$AR$1,0),0)</f>
        <v>SM-F721</v>
      </c>
      <c r="H128" s="1" t="str">
        <f>VLOOKUP(A128,EstoreProductCatalog!$A$1:$BE$181,MATCH(H$7,EstoreProductCatalog!$A$1:$AR$1,0),0)</f>
        <v xml:space="preserve"> </v>
      </c>
      <c r="I128" s="1" t="str">
        <f>VLOOKUP(A128,EstoreProductCatalog!$A$1:$BE$181,MATCH(I$7,EstoreProductCatalog!$A$1:$AR$1,0),0)</f>
        <v>true</v>
      </c>
      <c r="J128" s="4" t="str">
        <f t="shared" si="2"/>
        <v>TRUE</v>
      </c>
      <c r="K128" s="1" t="str">
        <f>VLOOKUP(A128,EstoreProductCatalog!$A$1:$BE$181,MATCH(K$7,EstoreProductCatalog!$A$1:$AR$1,0),0)</f>
        <v>false</v>
      </c>
      <c r="L128" s="1" t="str">
        <f t="shared" si="3"/>
        <v>variant</v>
      </c>
      <c r="M128" s="1">
        <f t="shared" si="4"/>
        <v>66</v>
      </c>
      <c r="N128" s="4" t="str">
        <f>IF(ISNA(M129),COUNTIFS($G$8:G128,G128,$L$8:L128,"main"),IF(M129=1,COUNTIFS($G$8:G128,G128,$L$8:L128,"main")," "))</f>
        <v xml:space="preserve"> </v>
      </c>
      <c r="O128" s="1" t="str">
        <f>VLOOKUP(A128,EstoreProductCatalog!$A$1:$BE$181,MATCH(O$7,EstoreProductCatalog!$A$1:$AR$1,0),0)</f>
        <v>GOLD/WHITE/KHAKI</v>
      </c>
      <c r="P128" s="1" t="str">
        <f>VLOOKUP(A128,EstoreProductCatalog!$A$1:$BE$181,MATCH(P$7,EstoreProductCatalog!$A$1:$AR$1,0),0)</f>
        <v xml:space="preserve"> 256 GB</v>
      </c>
      <c r="Q128" s="1" t="str">
        <f t="shared" si="5"/>
        <v>SM-F721GOLD/WHITE/KHAKI 256 GB</v>
      </c>
      <c r="R128" s="4">
        <f t="shared" si="6"/>
        <v>1</v>
      </c>
      <c r="S128" s="1" t="str">
        <f>VLOOKUP(A128,EstoreProductCatalog!$A$1:$BE$181,MATCH(S$7,EstoreProductCatalog!$A$1:$AR$1,0),0)</f>
        <v xml:space="preserve"> TOP_SKU</v>
      </c>
      <c r="T128" s="1" t="str">
        <f>VLOOKUP(A128,EstoreProductCatalog!$A$1:$BE$181,MATCH(T$7,EstoreProductCatalog!$A$1:$AR$1,0),0)</f>
        <v xml:space="preserve"> CUSTOM</v>
      </c>
      <c r="U128" s="1" t="str">
        <f>VLOOKUP(A128,EstoreProductCatalog!$A$1:$BE$181,MATCH(U$7,EstoreProductCatalog!$A$1:$AR$1,0),0)</f>
        <v xml:space="preserve"> 21</v>
      </c>
      <c r="V128" s="1" t="str">
        <f>VLOOKUP(A128,EstoreProductCatalog!$A$1:$BE$181,MATCH(V$7,EstoreProductCatalog!$A$1:$AR$1,0),0)</f>
        <v xml:space="preserve"> true</v>
      </c>
      <c r="W128" s="4" t="b">
        <f t="shared" si="7"/>
        <v>1</v>
      </c>
      <c r="X128" s="4" t="b">
        <f t="shared" si="8"/>
        <v>1</v>
      </c>
      <c r="Y128" s="4" t="b">
        <f t="shared" si="9"/>
        <v>1</v>
      </c>
      <c r="Z128" s="3" t="e">
        <f>VLOOKUP(A128,EstoreProductCatalog!$A$1:$BE$181,MATCH(Z$7,EstoreProductCatalog!$A$1:$AR$1,0),0)</f>
        <v>#N/A</v>
      </c>
      <c r="AA128" s="1" t="str">
        <f t="shared" si="10"/>
        <v xml:space="preserve"> </v>
      </c>
      <c r="AB128" s="4" t="e">
        <f t="shared" si="11"/>
        <v>#N/A</v>
      </c>
      <c r="AC128" s="4" t="b">
        <f>IF(ISNUMBER(MATCH(A128,'AEM register'!$C:$C,0)),TRUE,FALSE)</f>
        <v>0</v>
      </c>
    </row>
    <row r="129" spans="1:29" ht="14.25" customHeight="1">
      <c r="A129" s="1" t="str">
        <f>EstoreProductCatalog!A123</f>
        <v>SM-F721B7QHEUB</v>
      </c>
      <c r="B129" s="1" t="str">
        <f>VLOOKUP(A129,EstoreProductCatalog!$A$1:$BE$181,MATCH(B$7,EstoreProductCatalog!$A$1:$AR$1,0),0)</f>
        <v xml:space="preserve"> Galaxy Z Flip4 Bespoke Edition</v>
      </c>
      <c r="C129" s="1" t="str">
        <f>VLOOKUP(A129,EstoreProductCatalog!$A$1:$BE$181,MATCH(C$7,EstoreProductCatalog!$A$1:$AR$1,0),0)</f>
        <v>CHECK</v>
      </c>
      <c r="D129" s="1" t="str">
        <f>VLOOKUP(A129,EstoreProductCatalog!$A$1:$BE$181,MATCH(D$7,EstoreProductCatalog!$A$1:$AR$1,0),0)</f>
        <v>PDP_NOT_AVAILABLE</v>
      </c>
      <c r="E129" s="4" t="str">
        <f t="shared" si="0"/>
        <v>TRUE</v>
      </c>
      <c r="F129" s="4" t="str">
        <f t="shared" si="1"/>
        <v>TRUE</v>
      </c>
      <c r="G129" s="1" t="str">
        <f>VLOOKUP(A129,EstoreProductCatalog!$A$1:$BE$181,MATCH(G$7,EstoreProductCatalog!$A$1:$AR$1,0),0)</f>
        <v>SM-F721</v>
      </c>
      <c r="H129" s="1" t="str">
        <f>VLOOKUP(A129,EstoreProductCatalog!$A$1:$BE$181,MATCH(H$7,EstoreProductCatalog!$A$1:$AR$1,0),0)</f>
        <v xml:space="preserve"> </v>
      </c>
      <c r="I129" s="1" t="str">
        <f>VLOOKUP(A129,EstoreProductCatalog!$A$1:$BE$181,MATCH(I$7,EstoreProductCatalog!$A$1:$AR$1,0),0)</f>
        <v>true</v>
      </c>
      <c r="J129" s="4" t="str">
        <f t="shared" si="2"/>
        <v>TRUE</v>
      </c>
      <c r="K129" s="1" t="str">
        <f>VLOOKUP(A129,EstoreProductCatalog!$A$1:$BE$181,MATCH(K$7,EstoreProductCatalog!$A$1:$AR$1,0),0)</f>
        <v>false</v>
      </c>
      <c r="L129" s="1" t="str">
        <f t="shared" si="3"/>
        <v>variant</v>
      </c>
      <c r="M129" s="1">
        <f t="shared" si="4"/>
        <v>67</v>
      </c>
      <c r="N129" s="4" t="str">
        <f>IF(ISNA(M130),COUNTIFS($G$8:G129,G129,$L$8:L129,"main"),IF(M130=1,COUNTIFS($G$8:G129,G129,$L$8:L129,"main")," "))</f>
        <v xml:space="preserve"> </v>
      </c>
      <c r="O129" s="1" t="str">
        <f>VLOOKUP(A129,EstoreProductCatalog!$A$1:$BE$181,MATCH(O$7,EstoreProductCatalog!$A$1:$AR$1,0),0)</f>
        <v>GOLD/WHITE/NAVY</v>
      </c>
      <c r="P129" s="1" t="str">
        <f>VLOOKUP(A129,EstoreProductCatalog!$A$1:$BE$181,MATCH(P$7,EstoreProductCatalog!$A$1:$AR$1,0),0)</f>
        <v xml:space="preserve"> 256 GB</v>
      </c>
      <c r="Q129" s="1" t="str">
        <f t="shared" si="5"/>
        <v>SM-F721GOLD/WHITE/NAVY 256 GB</v>
      </c>
      <c r="R129" s="4">
        <f t="shared" si="6"/>
        <v>1</v>
      </c>
      <c r="S129" s="1" t="str">
        <f>VLOOKUP(A129,EstoreProductCatalog!$A$1:$BE$181,MATCH(S$7,EstoreProductCatalog!$A$1:$AR$1,0),0)</f>
        <v xml:space="preserve"> TOP_SKU</v>
      </c>
      <c r="T129" s="1" t="str">
        <f>VLOOKUP(A129,EstoreProductCatalog!$A$1:$BE$181,MATCH(T$7,EstoreProductCatalog!$A$1:$AR$1,0),0)</f>
        <v xml:space="preserve"> CUSTOM</v>
      </c>
      <c r="U129" s="1" t="str">
        <f>VLOOKUP(A129,EstoreProductCatalog!$A$1:$BE$181,MATCH(U$7,EstoreProductCatalog!$A$1:$AR$1,0),0)</f>
        <v xml:space="preserve"> 21</v>
      </c>
      <c r="V129" s="1" t="str">
        <f>VLOOKUP(A129,EstoreProductCatalog!$A$1:$BE$181,MATCH(V$7,EstoreProductCatalog!$A$1:$AR$1,0),0)</f>
        <v xml:space="preserve"> true</v>
      </c>
      <c r="W129" s="4" t="b">
        <f t="shared" si="7"/>
        <v>1</v>
      </c>
      <c r="X129" s="4" t="b">
        <f t="shared" si="8"/>
        <v>1</v>
      </c>
      <c r="Y129" s="4" t="b">
        <f t="shared" si="9"/>
        <v>1</v>
      </c>
      <c r="Z129" s="3" t="e">
        <f>VLOOKUP(A129,EstoreProductCatalog!$A$1:$BE$181,MATCH(Z$7,EstoreProductCatalog!$A$1:$AR$1,0),0)</f>
        <v>#N/A</v>
      </c>
      <c r="AA129" s="1" t="str">
        <f t="shared" si="10"/>
        <v xml:space="preserve"> </v>
      </c>
      <c r="AB129" s="4" t="e">
        <f t="shared" si="11"/>
        <v>#N/A</v>
      </c>
      <c r="AC129" s="4" t="b">
        <f>IF(ISNUMBER(MATCH(A129,'AEM register'!$C:$C,0)),TRUE,FALSE)</f>
        <v>0</v>
      </c>
    </row>
    <row r="130" spans="1:29" ht="14.25" customHeight="1">
      <c r="A130" s="1" t="str">
        <f>EstoreProductCatalog!A124</f>
        <v>SM-F721B7RHEUB</v>
      </c>
      <c r="B130" s="1" t="str">
        <f>VLOOKUP(A130,EstoreProductCatalog!$A$1:$BE$181,MATCH(B$7,EstoreProductCatalog!$A$1:$AR$1,0),0)</f>
        <v xml:space="preserve"> Galaxy Z Flip4 Bespoke Edition</v>
      </c>
      <c r="C130" s="1" t="str">
        <f>VLOOKUP(A130,EstoreProductCatalog!$A$1:$BE$181,MATCH(C$7,EstoreProductCatalog!$A$1:$AR$1,0),0)</f>
        <v>CHECK</v>
      </c>
      <c r="D130" s="1" t="str">
        <f>VLOOKUP(A130,EstoreProductCatalog!$A$1:$BE$181,MATCH(D$7,EstoreProductCatalog!$A$1:$AR$1,0),0)</f>
        <v>PDP_NOT_AVAILABLE</v>
      </c>
      <c r="E130" s="4" t="str">
        <f t="shared" si="0"/>
        <v>TRUE</v>
      </c>
      <c r="F130" s="4" t="str">
        <f t="shared" si="1"/>
        <v>TRUE</v>
      </c>
      <c r="G130" s="1" t="str">
        <f>VLOOKUP(A130,EstoreProductCatalog!$A$1:$BE$181,MATCH(G$7,EstoreProductCatalog!$A$1:$AR$1,0),0)</f>
        <v>SM-F721</v>
      </c>
      <c r="H130" s="1" t="str">
        <f>VLOOKUP(A130,EstoreProductCatalog!$A$1:$BE$181,MATCH(H$7,EstoreProductCatalog!$A$1:$AR$1,0),0)</f>
        <v xml:space="preserve"> </v>
      </c>
      <c r="I130" s="1" t="str">
        <f>VLOOKUP(A130,EstoreProductCatalog!$A$1:$BE$181,MATCH(I$7,EstoreProductCatalog!$A$1:$AR$1,0),0)</f>
        <v>true</v>
      </c>
      <c r="J130" s="4" t="str">
        <f t="shared" si="2"/>
        <v>TRUE</v>
      </c>
      <c r="K130" s="1" t="str">
        <f>VLOOKUP(A130,EstoreProductCatalog!$A$1:$BE$181,MATCH(K$7,EstoreProductCatalog!$A$1:$AR$1,0),0)</f>
        <v>false</v>
      </c>
      <c r="L130" s="1" t="str">
        <f t="shared" si="3"/>
        <v>variant</v>
      </c>
      <c r="M130" s="1">
        <f t="shared" si="4"/>
        <v>68</v>
      </c>
      <c r="N130" s="4" t="str">
        <f>IF(ISNA(M131),COUNTIFS($G$8:G130,G130,$L$8:L130,"main"),IF(M131=1,COUNTIFS($G$8:G130,G130,$L$8:L130,"main")," "))</f>
        <v xml:space="preserve"> </v>
      </c>
      <c r="O130" s="1" t="str">
        <f>VLOOKUP(A130,EstoreProductCatalog!$A$1:$BE$181,MATCH(O$7,EstoreProductCatalog!$A$1:$AR$1,0),0)</f>
        <v>GOLD/WHITE/RED</v>
      </c>
      <c r="P130" s="1" t="str">
        <f>VLOOKUP(A130,EstoreProductCatalog!$A$1:$BE$181,MATCH(P$7,EstoreProductCatalog!$A$1:$AR$1,0),0)</f>
        <v xml:space="preserve"> 256 GB</v>
      </c>
      <c r="Q130" s="1" t="str">
        <f t="shared" si="5"/>
        <v>SM-F721GOLD/WHITE/RED 256 GB</v>
      </c>
      <c r="R130" s="4">
        <f t="shared" si="6"/>
        <v>1</v>
      </c>
      <c r="S130" s="1" t="str">
        <f>VLOOKUP(A130,EstoreProductCatalog!$A$1:$BE$181,MATCH(S$7,EstoreProductCatalog!$A$1:$AR$1,0),0)</f>
        <v xml:space="preserve"> TOP_SKU</v>
      </c>
      <c r="T130" s="1" t="str">
        <f>VLOOKUP(A130,EstoreProductCatalog!$A$1:$BE$181,MATCH(T$7,EstoreProductCatalog!$A$1:$AR$1,0),0)</f>
        <v xml:space="preserve"> CUSTOM</v>
      </c>
      <c r="U130" s="1" t="str">
        <f>VLOOKUP(A130,EstoreProductCatalog!$A$1:$BE$181,MATCH(U$7,EstoreProductCatalog!$A$1:$AR$1,0),0)</f>
        <v xml:space="preserve"> 21</v>
      </c>
      <c r="V130" s="1" t="str">
        <f>VLOOKUP(A130,EstoreProductCatalog!$A$1:$BE$181,MATCH(V$7,EstoreProductCatalog!$A$1:$AR$1,0),0)</f>
        <v xml:space="preserve"> true</v>
      </c>
      <c r="W130" s="4" t="b">
        <f t="shared" si="7"/>
        <v>1</v>
      </c>
      <c r="X130" s="4" t="b">
        <f t="shared" si="8"/>
        <v>1</v>
      </c>
      <c r="Y130" s="4" t="b">
        <f t="shared" si="9"/>
        <v>1</v>
      </c>
      <c r="Z130" s="3" t="e">
        <f>VLOOKUP(A130,EstoreProductCatalog!$A$1:$BE$181,MATCH(Z$7,EstoreProductCatalog!$A$1:$AR$1,0),0)</f>
        <v>#N/A</v>
      </c>
      <c r="AA130" s="1" t="str">
        <f t="shared" si="10"/>
        <v xml:space="preserve"> </v>
      </c>
      <c r="AB130" s="4" t="e">
        <f t="shared" si="11"/>
        <v>#N/A</v>
      </c>
      <c r="AC130" s="4" t="b">
        <f>IF(ISNUMBER(MATCH(A130,'AEM register'!$C:$C,0)),TRUE,FALSE)</f>
        <v>0</v>
      </c>
    </row>
    <row r="131" spans="1:29" ht="14.25" customHeight="1">
      <c r="A131" s="1" t="str">
        <f>EstoreProductCatalog!A125</f>
        <v>SM-F721B7SHEUB</v>
      </c>
      <c r="B131" s="1" t="str">
        <f>VLOOKUP(A131,EstoreProductCatalog!$A$1:$BE$181,MATCH(B$7,EstoreProductCatalog!$A$1:$AR$1,0),0)</f>
        <v xml:space="preserve"> Galaxy Z Flip4 Bespoke Edition</v>
      </c>
      <c r="C131" s="1" t="str">
        <f>VLOOKUP(A131,EstoreProductCatalog!$A$1:$BE$181,MATCH(C$7,EstoreProductCatalog!$A$1:$AR$1,0),0)</f>
        <v>CHECK</v>
      </c>
      <c r="D131" s="1" t="str">
        <f>VLOOKUP(A131,EstoreProductCatalog!$A$1:$BE$181,MATCH(D$7,EstoreProductCatalog!$A$1:$AR$1,0),0)</f>
        <v>PDP_NOT_AVAILABLE</v>
      </c>
      <c r="E131" s="4" t="str">
        <f t="shared" si="0"/>
        <v>TRUE</v>
      </c>
      <c r="F131" s="4" t="str">
        <f t="shared" si="1"/>
        <v>TRUE</v>
      </c>
      <c r="G131" s="1" t="str">
        <f>VLOOKUP(A131,EstoreProductCatalog!$A$1:$BE$181,MATCH(G$7,EstoreProductCatalog!$A$1:$AR$1,0),0)</f>
        <v>SM-F721</v>
      </c>
      <c r="H131" s="1" t="str">
        <f>VLOOKUP(A131,EstoreProductCatalog!$A$1:$BE$181,MATCH(H$7,EstoreProductCatalog!$A$1:$AR$1,0),0)</f>
        <v xml:space="preserve"> </v>
      </c>
      <c r="I131" s="1" t="str">
        <f>VLOOKUP(A131,EstoreProductCatalog!$A$1:$BE$181,MATCH(I$7,EstoreProductCatalog!$A$1:$AR$1,0),0)</f>
        <v>true</v>
      </c>
      <c r="J131" s="4" t="str">
        <f t="shared" si="2"/>
        <v>TRUE</v>
      </c>
      <c r="K131" s="1" t="str">
        <f>VLOOKUP(A131,EstoreProductCatalog!$A$1:$BE$181,MATCH(K$7,EstoreProductCatalog!$A$1:$AR$1,0),0)</f>
        <v>false</v>
      </c>
      <c r="L131" s="1" t="str">
        <f t="shared" si="3"/>
        <v>variant</v>
      </c>
      <c r="M131" s="1">
        <f t="shared" si="4"/>
        <v>69</v>
      </c>
      <c r="N131" s="4" t="str">
        <f>IF(ISNA(M132),COUNTIFS($G$8:G131,G131,$L$8:L131,"main"),IF(M132=1,COUNTIFS($G$8:G131,G131,$L$8:L131,"main")," "))</f>
        <v xml:space="preserve"> </v>
      </c>
      <c r="O131" s="1" t="str">
        <f>VLOOKUP(A131,EstoreProductCatalog!$A$1:$BE$181,MATCH(O$7,EstoreProductCatalog!$A$1:$AR$1,0),0)</f>
        <v>GOLD/WHITE/WHITE</v>
      </c>
      <c r="P131" s="1" t="str">
        <f>VLOOKUP(A131,EstoreProductCatalog!$A$1:$BE$181,MATCH(P$7,EstoreProductCatalog!$A$1:$AR$1,0),0)</f>
        <v xml:space="preserve"> 256 GB</v>
      </c>
      <c r="Q131" s="1" t="str">
        <f t="shared" si="5"/>
        <v>SM-F721GOLD/WHITE/WHITE 256 GB</v>
      </c>
      <c r="R131" s="4">
        <f t="shared" si="6"/>
        <v>1</v>
      </c>
      <c r="S131" s="1" t="str">
        <f>VLOOKUP(A131,EstoreProductCatalog!$A$1:$BE$181,MATCH(S$7,EstoreProductCatalog!$A$1:$AR$1,0),0)</f>
        <v xml:space="preserve"> TOP_SKU</v>
      </c>
      <c r="T131" s="1" t="str">
        <f>VLOOKUP(A131,EstoreProductCatalog!$A$1:$BE$181,MATCH(T$7,EstoreProductCatalog!$A$1:$AR$1,0),0)</f>
        <v xml:space="preserve"> CUSTOM</v>
      </c>
      <c r="U131" s="1" t="str">
        <f>VLOOKUP(A131,EstoreProductCatalog!$A$1:$BE$181,MATCH(U$7,EstoreProductCatalog!$A$1:$AR$1,0),0)</f>
        <v xml:space="preserve"> 21</v>
      </c>
      <c r="V131" s="1" t="str">
        <f>VLOOKUP(A131,EstoreProductCatalog!$A$1:$BE$181,MATCH(V$7,EstoreProductCatalog!$A$1:$AR$1,0),0)</f>
        <v xml:space="preserve"> true</v>
      </c>
      <c r="W131" s="4" t="b">
        <f t="shared" si="7"/>
        <v>1</v>
      </c>
      <c r="X131" s="4" t="b">
        <f t="shared" si="8"/>
        <v>1</v>
      </c>
      <c r="Y131" s="4" t="b">
        <f t="shared" si="9"/>
        <v>1</v>
      </c>
      <c r="Z131" s="3" t="e">
        <f>VLOOKUP(A131,EstoreProductCatalog!$A$1:$BE$181,MATCH(Z$7,EstoreProductCatalog!$A$1:$AR$1,0),0)</f>
        <v>#N/A</v>
      </c>
      <c r="AA131" s="1" t="str">
        <f t="shared" si="10"/>
        <v xml:space="preserve"> </v>
      </c>
      <c r="AB131" s="4" t="e">
        <f t="shared" si="11"/>
        <v>#N/A</v>
      </c>
      <c r="AC131" s="4" t="b">
        <f>IF(ISNUMBER(MATCH(A131,'AEM register'!$C:$C,0)),TRUE,FALSE)</f>
        <v>0</v>
      </c>
    </row>
    <row r="132" spans="1:29" ht="14.25" customHeight="1">
      <c r="A132" s="1" t="str">
        <f>EstoreProductCatalog!A126</f>
        <v>SM-F721B7THEUB</v>
      </c>
      <c r="B132" s="1" t="str">
        <f>VLOOKUP(A132,EstoreProductCatalog!$A$1:$BE$181,MATCH(B$7,EstoreProductCatalog!$A$1:$AR$1,0),0)</f>
        <v xml:space="preserve"> Galaxy Z Flip4 Bespoke Edition</v>
      </c>
      <c r="C132" s="1" t="str">
        <f>VLOOKUP(A132,EstoreProductCatalog!$A$1:$BE$181,MATCH(C$7,EstoreProductCatalog!$A$1:$AR$1,0),0)</f>
        <v>CHECK</v>
      </c>
      <c r="D132" s="1" t="str">
        <f>VLOOKUP(A132,EstoreProductCatalog!$A$1:$BE$181,MATCH(D$7,EstoreProductCatalog!$A$1:$AR$1,0),0)</f>
        <v>PDP_NOT_AVAILABLE</v>
      </c>
      <c r="E132" s="4" t="str">
        <f t="shared" si="0"/>
        <v>TRUE</v>
      </c>
      <c r="F132" s="4" t="str">
        <f t="shared" si="1"/>
        <v>TRUE</v>
      </c>
      <c r="G132" s="1" t="str">
        <f>VLOOKUP(A132,EstoreProductCatalog!$A$1:$BE$181,MATCH(G$7,EstoreProductCatalog!$A$1:$AR$1,0),0)</f>
        <v>SM-F721</v>
      </c>
      <c r="H132" s="1" t="str">
        <f>VLOOKUP(A132,EstoreProductCatalog!$A$1:$BE$181,MATCH(H$7,EstoreProductCatalog!$A$1:$AR$1,0),0)</f>
        <v xml:space="preserve"> </v>
      </c>
      <c r="I132" s="1" t="str">
        <f>VLOOKUP(A132,EstoreProductCatalog!$A$1:$BE$181,MATCH(I$7,EstoreProductCatalog!$A$1:$AR$1,0),0)</f>
        <v>true</v>
      </c>
      <c r="J132" s="4" t="str">
        <f t="shared" si="2"/>
        <v>TRUE</v>
      </c>
      <c r="K132" s="1" t="str">
        <f>VLOOKUP(A132,EstoreProductCatalog!$A$1:$BE$181,MATCH(K$7,EstoreProductCatalog!$A$1:$AR$1,0),0)</f>
        <v>false</v>
      </c>
      <c r="L132" s="1" t="str">
        <f t="shared" si="3"/>
        <v>variant</v>
      </c>
      <c r="M132" s="1">
        <f t="shared" si="4"/>
        <v>70</v>
      </c>
      <c r="N132" s="4" t="str">
        <f>IF(ISNA(M133),COUNTIFS($G$8:G132,G132,$L$8:L132,"main"),IF(M133=1,COUNTIFS($G$8:G132,G132,$L$8:L132,"main")," "))</f>
        <v xml:space="preserve"> </v>
      </c>
      <c r="O132" s="1" t="str">
        <f>VLOOKUP(A132,EstoreProductCatalog!$A$1:$BE$181,MATCH(O$7,EstoreProductCatalog!$A$1:$AR$1,0),0)</f>
        <v>GOLD/WHITE/YELLOW</v>
      </c>
      <c r="P132" s="1" t="str">
        <f>VLOOKUP(A132,EstoreProductCatalog!$A$1:$BE$181,MATCH(P$7,EstoreProductCatalog!$A$1:$AR$1,0),0)</f>
        <v xml:space="preserve"> 256 GB</v>
      </c>
      <c r="Q132" s="1" t="str">
        <f t="shared" si="5"/>
        <v>SM-F721GOLD/WHITE/YELLOW 256 GB</v>
      </c>
      <c r="R132" s="4">
        <f t="shared" si="6"/>
        <v>1</v>
      </c>
      <c r="S132" s="1" t="str">
        <f>VLOOKUP(A132,EstoreProductCatalog!$A$1:$BE$181,MATCH(S$7,EstoreProductCatalog!$A$1:$AR$1,0),0)</f>
        <v xml:space="preserve"> TOP_SKU</v>
      </c>
      <c r="T132" s="1" t="str">
        <f>VLOOKUP(A132,EstoreProductCatalog!$A$1:$BE$181,MATCH(T$7,EstoreProductCatalog!$A$1:$AR$1,0),0)</f>
        <v xml:space="preserve"> CUSTOM</v>
      </c>
      <c r="U132" s="1" t="str">
        <f>VLOOKUP(A132,EstoreProductCatalog!$A$1:$BE$181,MATCH(U$7,EstoreProductCatalog!$A$1:$AR$1,0),0)</f>
        <v xml:space="preserve"> 21</v>
      </c>
      <c r="V132" s="1" t="str">
        <f>VLOOKUP(A132,EstoreProductCatalog!$A$1:$BE$181,MATCH(V$7,EstoreProductCatalog!$A$1:$AR$1,0),0)</f>
        <v xml:space="preserve"> true</v>
      </c>
      <c r="W132" s="4" t="b">
        <f t="shared" si="7"/>
        <v>1</v>
      </c>
      <c r="X132" s="4" t="b">
        <f t="shared" si="8"/>
        <v>1</v>
      </c>
      <c r="Y132" s="4" t="b">
        <f t="shared" si="9"/>
        <v>1</v>
      </c>
      <c r="Z132" s="3" t="e">
        <f>VLOOKUP(A132,EstoreProductCatalog!$A$1:$BE$181,MATCH(Z$7,EstoreProductCatalog!$A$1:$AR$1,0),0)</f>
        <v>#N/A</v>
      </c>
      <c r="AA132" s="1" t="str">
        <f t="shared" si="10"/>
        <v xml:space="preserve"> </v>
      </c>
      <c r="AB132" s="4" t="e">
        <f t="shared" si="11"/>
        <v>#N/A</v>
      </c>
      <c r="AC132" s="4" t="b">
        <f>IF(ISNUMBER(MATCH(A132,'AEM register'!$C:$C,0)),TRUE,FALSE)</f>
        <v>0</v>
      </c>
    </row>
    <row r="133" spans="1:29" ht="14.25" customHeight="1">
      <c r="A133" s="1" t="str">
        <f>EstoreProductCatalog!A127</f>
        <v>SM-F721B7UHEUB</v>
      </c>
      <c r="B133" s="1" t="str">
        <f>VLOOKUP(A133,EstoreProductCatalog!$A$1:$BE$181,MATCH(B$7,EstoreProductCatalog!$A$1:$AR$1,0),0)</f>
        <v xml:space="preserve"> Galaxy Z Flip4 Bespoke Edition</v>
      </c>
      <c r="C133" s="1" t="str">
        <f>VLOOKUP(A133,EstoreProductCatalog!$A$1:$BE$181,MATCH(C$7,EstoreProductCatalog!$A$1:$AR$1,0),0)</f>
        <v>CHECK</v>
      </c>
      <c r="D133" s="1" t="str">
        <f>VLOOKUP(A133,EstoreProductCatalog!$A$1:$BE$181,MATCH(D$7,EstoreProductCatalog!$A$1:$AR$1,0),0)</f>
        <v>PDP_NOT_AVAILABLE</v>
      </c>
      <c r="E133" s="4" t="str">
        <f t="shared" si="0"/>
        <v>TRUE</v>
      </c>
      <c r="F133" s="4" t="str">
        <f t="shared" si="1"/>
        <v>TRUE</v>
      </c>
      <c r="G133" s="1" t="str">
        <f>VLOOKUP(A133,EstoreProductCatalog!$A$1:$BE$181,MATCH(G$7,EstoreProductCatalog!$A$1:$AR$1,0),0)</f>
        <v>SM-F721</v>
      </c>
      <c r="H133" s="1" t="str">
        <f>VLOOKUP(A133,EstoreProductCatalog!$A$1:$BE$181,MATCH(H$7,EstoreProductCatalog!$A$1:$AR$1,0),0)</f>
        <v xml:space="preserve"> </v>
      </c>
      <c r="I133" s="1" t="str">
        <f>VLOOKUP(A133,EstoreProductCatalog!$A$1:$BE$181,MATCH(I$7,EstoreProductCatalog!$A$1:$AR$1,0),0)</f>
        <v>true</v>
      </c>
      <c r="J133" s="4" t="str">
        <f t="shared" si="2"/>
        <v>TRUE</v>
      </c>
      <c r="K133" s="1" t="str">
        <f>VLOOKUP(A133,EstoreProductCatalog!$A$1:$BE$181,MATCH(K$7,EstoreProductCatalog!$A$1:$AR$1,0),0)</f>
        <v>false</v>
      </c>
      <c r="L133" s="1" t="str">
        <f t="shared" si="3"/>
        <v>variant</v>
      </c>
      <c r="M133" s="1">
        <f t="shared" si="4"/>
        <v>71</v>
      </c>
      <c r="N133" s="4" t="str">
        <f>IF(ISNA(M134),COUNTIFS($G$8:G133,G133,$L$8:L133,"main"),IF(M134=1,COUNTIFS($G$8:G133,G133,$L$8:L133,"main")," "))</f>
        <v xml:space="preserve"> </v>
      </c>
      <c r="O133" s="1" t="str">
        <f>VLOOKUP(A133,EstoreProductCatalog!$A$1:$BE$181,MATCH(O$7,EstoreProductCatalog!$A$1:$AR$1,0),0)</f>
        <v>GOLD/YELLOW/KHAKI</v>
      </c>
      <c r="P133" s="1" t="str">
        <f>VLOOKUP(A133,EstoreProductCatalog!$A$1:$BE$181,MATCH(P$7,EstoreProductCatalog!$A$1:$AR$1,0),0)</f>
        <v xml:space="preserve"> 256 GB</v>
      </c>
      <c r="Q133" s="1" t="str">
        <f t="shared" si="5"/>
        <v>SM-F721GOLD/YELLOW/KHAKI 256 GB</v>
      </c>
      <c r="R133" s="4">
        <f t="shared" si="6"/>
        <v>1</v>
      </c>
      <c r="S133" s="1" t="str">
        <f>VLOOKUP(A133,EstoreProductCatalog!$A$1:$BE$181,MATCH(S$7,EstoreProductCatalog!$A$1:$AR$1,0),0)</f>
        <v xml:space="preserve"> TOP_SKU</v>
      </c>
      <c r="T133" s="1" t="str">
        <f>VLOOKUP(A133,EstoreProductCatalog!$A$1:$BE$181,MATCH(T$7,EstoreProductCatalog!$A$1:$AR$1,0),0)</f>
        <v xml:space="preserve"> CUSTOM</v>
      </c>
      <c r="U133" s="1" t="str">
        <f>VLOOKUP(A133,EstoreProductCatalog!$A$1:$BE$181,MATCH(U$7,EstoreProductCatalog!$A$1:$AR$1,0),0)</f>
        <v xml:space="preserve"> 21</v>
      </c>
      <c r="V133" s="1" t="str">
        <f>VLOOKUP(A133,EstoreProductCatalog!$A$1:$BE$181,MATCH(V$7,EstoreProductCatalog!$A$1:$AR$1,0),0)</f>
        <v xml:space="preserve"> true</v>
      </c>
      <c r="W133" s="4" t="b">
        <f t="shared" si="7"/>
        <v>1</v>
      </c>
      <c r="X133" s="4" t="b">
        <f t="shared" si="8"/>
        <v>1</v>
      </c>
      <c r="Y133" s="4" t="b">
        <f t="shared" si="9"/>
        <v>1</v>
      </c>
      <c r="Z133" s="3" t="e">
        <f>VLOOKUP(A133,EstoreProductCatalog!$A$1:$BE$181,MATCH(Z$7,EstoreProductCatalog!$A$1:$AR$1,0),0)</f>
        <v>#N/A</v>
      </c>
      <c r="AA133" s="1" t="str">
        <f t="shared" si="10"/>
        <v xml:space="preserve"> </v>
      </c>
      <c r="AB133" s="4" t="e">
        <f t="shared" si="11"/>
        <v>#N/A</v>
      </c>
      <c r="AC133" s="4" t="b">
        <f>IF(ISNUMBER(MATCH(A133,'AEM register'!$C:$C,0)),TRUE,FALSE)</f>
        <v>0</v>
      </c>
    </row>
    <row r="134" spans="1:29" ht="14.25" customHeight="1">
      <c r="A134" s="1" t="str">
        <f>EstoreProductCatalog!A128</f>
        <v>SM-F721B7VHEUB</v>
      </c>
      <c r="B134" s="1" t="str">
        <f>VLOOKUP(A134,EstoreProductCatalog!$A$1:$BE$181,MATCH(B$7,EstoreProductCatalog!$A$1:$AR$1,0),0)</f>
        <v xml:space="preserve"> Galaxy Z Flip4 Bespoke Edition</v>
      </c>
      <c r="C134" s="1" t="str">
        <f>VLOOKUP(A134,EstoreProductCatalog!$A$1:$BE$181,MATCH(C$7,EstoreProductCatalog!$A$1:$AR$1,0),0)</f>
        <v>CHECK</v>
      </c>
      <c r="D134" s="1" t="str">
        <f>VLOOKUP(A134,EstoreProductCatalog!$A$1:$BE$181,MATCH(D$7,EstoreProductCatalog!$A$1:$AR$1,0),0)</f>
        <v>PDP_NOT_AVAILABLE</v>
      </c>
      <c r="E134" s="4" t="str">
        <f t="shared" si="0"/>
        <v>TRUE</v>
      </c>
      <c r="F134" s="4" t="str">
        <f t="shared" si="1"/>
        <v>TRUE</v>
      </c>
      <c r="G134" s="1" t="str">
        <f>VLOOKUP(A134,EstoreProductCatalog!$A$1:$BE$181,MATCH(G$7,EstoreProductCatalog!$A$1:$AR$1,0),0)</f>
        <v>SM-F721</v>
      </c>
      <c r="H134" s="1" t="str">
        <f>VLOOKUP(A134,EstoreProductCatalog!$A$1:$BE$181,MATCH(H$7,EstoreProductCatalog!$A$1:$AR$1,0),0)</f>
        <v xml:space="preserve"> </v>
      </c>
      <c r="I134" s="1" t="str">
        <f>VLOOKUP(A134,EstoreProductCatalog!$A$1:$BE$181,MATCH(I$7,EstoreProductCatalog!$A$1:$AR$1,0),0)</f>
        <v>true</v>
      </c>
      <c r="J134" s="4" t="str">
        <f t="shared" si="2"/>
        <v>TRUE</v>
      </c>
      <c r="K134" s="1" t="str">
        <f>VLOOKUP(A134,EstoreProductCatalog!$A$1:$BE$181,MATCH(K$7,EstoreProductCatalog!$A$1:$AR$1,0),0)</f>
        <v>false</v>
      </c>
      <c r="L134" s="1" t="str">
        <f t="shared" si="3"/>
        <v>variant</v>
      </c>
      <c r="M134" s="1">
        <f t="shared" si="4"/>
        <v>72</v>
      </c>
      <c r="N134" s="4" t="str">
        <f>IF(ISNA(M135),COUNTIFS($G$8:G134,G134,$L$8:L134,"main"),IF(M135=1,COUNTIFS($G$8:G134,G134,$L$8:L134,"main")," "))</f>
        <v xml:space="preserve"> </v>
      </c>
      <c r="O134" s="1" t="str">
        <f>VLOOKUP(A134,EstoreProductCatalog!$A$1:$BE$181,MATCH(O$7,EstoreProductCatalog!$A$1:$AR$1,0),0)</f>
        <v>GOLD/YELLOW/NAVY</v>
      </c>
      <c r="P134" s="1" t="str">
        <f>VLOOKUP(A134,EstoreProductCatalog!$A$1:$BE$181,MATCH(P$7,EstoreProductCatalog!$A$1:$AR$1,0),0)</f>
        <v xml:space="preserve"> 256 GB</v>
      </c>
      <c r="Q134" s="1" t="str">
        <f t="shared" si="5"/>
        <v>SM-F721GOLD/YELLOW/NAVY 256 GB</v>
      </c>
      <c r="R134" s="4">
        <f t="shared" si="6"/>
        <v>1</v>
      </c>
      <c r="S134" s="1" t="str">
        <f>VLOOKUP(A134,EstoreProductCatalog!$A$1:$BE$181,MATCH(S$7,EstoreProductCatalog!$A$1:$AR$1,0),0)</f>
        <v xml:space="preserve"> TOP_SKU</v>
      </c>
      <c r="T134" s="1" t="str">
        <f>VLOOKUP(A134,EstoreProductCatalog!$A$1:$BE$181,MATCH(T$7,EstoreProductCatalog!$A$1:$AR$1,0),0)</f>
        <v xml:space="preserve"> CUSTOM</v>
      </c>
      <c r="U134" s="1" t="str">
        <f>VLOOKUP(A134,EstoreProductCatalog!$A$1:$BE$181,MATCH(U$7,EstoreProductCatalog!$A$1:$AR$1,0),0)</f>
        <v xml:space="preserve"> 21</v>
      </c>
      <c r="V134" s="1" t="str">
        <f>VLOOKUP(A134,EstoreProductCatalog!$A$1:$BE$181,MATCH(V$7,EstoreProductCatalog!$A$1:$AR$1,0),0)</f>
        <v xml:space="preserve"> true</v>
      </c>
      <c r="W134" s="4" t="b">
        <f t="shared" si="7"/>
        <v>1</v>
      </c>
      <c r="X134" s="4" t="b">
        <f t="shared" si="8"/>
        <v>1</v>
      </c>
      <c r="Y134" s="4" t="b">
        <f t="shared" si="9"/>
        <v>1</v>
      </c>
      <c r="Z134" s="3" t="e">
        <f>VLOOKUP(A134,EstoreProductCatalog!$A$1:$BE$181,MATCH(Z$7,EstoreProductCatalog!$A$1:$AR$1,0),0)</f>
        <v>#N/A</v>
      </c>
      <c r="AA134" s="1" t="str">
        <f t="shared" si="10"/>
        <v xml:space="preserve"> </v>
      </c>
      <c r="AB134" s="4" t="e">
        <f t="shared" si="11"/>
        <v>#N/A</v>
      </c>
      <c r="AC134" s="4" t="b">
        <f>IF(ISNUMBER(MATCH(A134,'AEM register'!$C:$C,0)),TRUE,FALSE)</f>
        <v>0</v>
      </c>
    </row>
    <row r="135" spans="1:29" ht="14.25" customHeight="1">
      <c r="A135" s="1" t="str">
        <f>EstoreProductCatalog!A129</f>
        <v>SM-F721B7WHEUB</v>
      </c>
      <c r="B135" s="1" t="str">
        <f>VLOOKUP(A135,EstoreProductCatalog!$A$1:$BE$181,MATCH(B$7,EstoreProductCatalog!$A$1:$AR$1,0),0)</f>
        <v xml:space="preserve"> Galaxy Z Flip4 Bespoke Edition</v>
      </c>
      <c r="C135" s="1" t="str">
        <f>VLOOKUP(A135,EstoreProductCatalog!$A$1:$BE$181,MATCH(C$7,EstoreProductCatalog!$A$1:$AR$1,0),0)</f>
        <v>CHECK</v>
      </c>
      <c r="D135" s="1" t="str">
        <f>VLOOKUP(A135,EstoreProductCatalog!$A$1:$BE$181,MATCH(D$7,EstoreProductCatalog!$A$1:$AR$1,0),0)</f>
        <v>PDP_NOT_AVAILABLE</v>
      </c>
      <c r="E135" s="4" t="str">
        <f t="shared" si="0"/>
        <v>TRUE</v>
      </c>
      <c r="F135" s="4" t="str">
        <f t="shared" si="1"/>
        <v>TRUE</v>
      </c>
      <c r="G135" s="1" t="str">
        <f>VLOOKUP(A135,EstoreProductCatalog!$A$1:$BE$181,MATCH(G$7,EstoreProductCatalog!$A$1:$AR$1,0),0)</f>
        <v>SM-F721</v>
      </c>
      <c r="H135" s="1" t="str">
        <f>VLOOKUP(A135,EstoreProductCatalog!$A$1:$BE$181,MATCH(H$7,EstoreProductCatalog!$A$1:$AR$1,0),0)</f>
        <v xml:space="preserve"> </v>
      </c>
      <c r="I135" s="1" t="str">
        <f>VLOOKUP(A135,EstoreProductCatalog!$A$1:$BE$181,MATCH(I$7,EstoreProductCatalog!$A$1:$AR$1,0),0)</f>
        <v>true</v>
      </c>
      <c r="J135" s="4" t="str">
        <f t="shared" si="2"/>
        <v>TRUE</v>
      </c>
      <c r="K135" s="1" t="str">
        <f>VLOOKUP(A135,EstoreProductCatalog!$A$1:$BE$181,MATCH(K$7,EstoreProductCatalog!$A$1:$AR$1,0),0)</f>
        <v>false</v>
      </c>
      <c r="L135" s="1" t="str">
        <f t="shared" si="3"/>
        <v>variant</v>
      </c>
      <c r="M135" s="1">
        <f t="shared" si="4"/>
        <v>73</v>
      </c>
      <c r="N135" s="4" t="str">
        <f>IF(ISNA(M136),COUNTIFS($G$8:G135,G135,$L$8:L135,"main"),IF(M136=1,COUNTIFS($G$8:G135,G135,$L$8:L135,"main")," "))</f>
        <v xml:space="preserve"> </v>
      </c>
      <c r="O135" s="1" t="str">
        <f>VLOOKUP(A135,EstoreProductCatalog!$A$1:$BE$181,MATCH(O$7,EstoreProductCatalog!$A$1:$AR$1,0),0)</f>
        <v>GOLD/YELLOW/RED</v>
      </c>
      <c r="P135" s="1" t="str">
        <f>VLOOKUP(A135,EstoreProductCatalog!$A$1:$BE$181,MATCH(P$7,EstoreProductCatalog!$A$1:$AR$1,0),0)</f>
        <v xml:space="preserve"> 256 GB</v>
      </c>
      <c r="Q135" s="1" t="str">
        <f t="shared" si="5"/>
        <v>SM-F721GOLD/YELLOW/RED 256 GB</v>
      </c>
      <c r="R135" s="4">
        <f t="shared" si="6"/>
        <v>1</v>
      </c>
      <c r="S135" s="1" t="str">
        <f>VLOOKUP(A135,EstoreProductCatalog!$A$1:$BE$181,MATCH(S$7,EstoreProductCatalog!$A$1:$AR$1,0),0)</f>
        <v xml:space="preserve"> TOP_SKU</v>
      </c>
      <c r="T135" s="1" t="str">
        <f>VLOOKUP(A135,EstoreProductCatalog!$A$1:$BE$181,MATCH(T$7,EstoreProductCatalog!$A$1:$AR$1,0),0)</f>
        <v xml:space="preserve"> CUSTOM</v>
      </c>
      <c r="U135" s="1" t="str">
        <f>VLOOKUP(A135,EstoreProductCatalog!$A$1:$BE$181,MATCH(U$7,EstoreProductCatalog!$A$1:$AR$1,0),0)</f>
        <v xml:space="preserve"> 21</v>
      </c>
      <c r="V135" s="1" t="str">
        <f>VLOOKUP(A135,EstoreProductCatalog!$A$1:$BE$181,MATCH(V$7,EstoreProductCatalog!$A$1:$AR$1,0),0)</f>
        <v xml:space="preserve"> true</v>
      </c>
      <c r="W135" s="4" t="b">
        <f t="shared" si="7"/>
        <v>1</v>
      </c>
      <c r="X135" s="4" t="b">
        <f t="shared" si="8"/>
        <v>1</v>
      </c>
      <c r="Y135" s="4" t="b">
        <f t="shared" si="9"/>
        <v>1</v>
      </c>
      <c r="Z135" s="3" t="e">
        <f>VLOOKUP(A135,EstoreProductCatalog!$A$1:$BE$181,MATCH(Z$7,EstoreProductCatalog!$A$1:$AR$1,0),0)</f>
        <v>#N/A</v>
      </c>
      <c r="AA135" s="1" t="str">
        <f t="shared" si="10"/>
        <v xml:space="preserve"> </v>
      </c>
      <c r="AB135" s="4" t="e">
        <f t="shared" si="11"/>
        <v>#N/A</v>
      </c>
      <c r="AC135" s="4" t="b">
        <f>IF(ISNUMBER(MATCH(A135,'AEM register'!$C:$C,0)),TRUE,FALSE)</f>
        <v>0</v>
      </c>
    </row>
    <row r="136" spans="1:29" ht="14.25" customHeight="1">
      <c r="A136" s="1" t="str">
        <f>EstoreProductCatalog!A130</f>
        <v>SM-F721B7XHEUB</v>
      </c>
      <c r="B136" s="1" t="str">
        <f>VLOOKUP(A136,EstoreProductCatalog!$A$1:$BE$181,MATCH(B$7,EstoreProductCatalog!$A$1:$AR$1,0),0)</f>
        <v xml:space="preserve"> Galaxy Z Flip4 Bespoke Edition</v>
      </c>
      <c r="C136" s="1" t="str">
        <f>VLOOKUP(A136,EstoreProductCatalog!$A$1:$BE$181,MATCH(C$7,EstoreProductCatalog!$A$1:$AR$1,0),0)</f>
        <v>CHECK</v>
      </c>
      <c r="D136" s="1" t="str">
        <f>VLOOKUP(A136,EstoreProductCatalog!$A$1:$BE$181,MATCH(D$7,EstoreProductCatalog!$A$1:$AR$1,0),0)</f>
        <v>PDP_NOT_AVAILABLE</v>
      </c>
      <c r="E136" s="4" t="str">
        <f t="shared" si="0"/>
        <v>TRUE</v>
      </c>
      <c r="F136" s="4" t="str">
        <f t="shared" si="1"/>
        <v>TRUE</v>
      </c>
      <c r="G136" s="1" t="str">
        <f>VLOOKUP(A136,EstoreProductCatalog!$A$1:$BE$181,MATCH(G$7,EstoreProductCatalog!$A$1:$AR$1,0),0)</f>
        <v>SM-F721</v>
      </c>
      <c r="H136" s="1" t="str">
        <f>VLOOKUP(A136,EstoreProductCatalog!$A$1:$BE$181,MATCH(H$7,EstoreProductCatalog!$A$1:$AR$1,0),0)</f>
        <v xml:space="preserve"> </v>
      </c>
      <c r="I136" s="1" t="str">
        <f>VLOOKUP(A136,EstoreProductCatalog!$A$1:$BE$181,MATCH(I$7,EstoreProductCatalog!$A$1:$AR$1,0),0)</f>
        <v>true</v>
      </c>
      <c r="J136" s="4" t="str">
        <f t="shared" si="2"/>
        <v>TRUE</v>
      </c>
      <c r="K136" s="1" t="str">
        <f>VLOOKUP(A136,EstoreProductCatalog!$A$1:$BE$181,MATCH(K$7,EstoreProductCatalog!$A$1:$AR$1,0),0)</f>
        <v>true</v>
      </c>
      <c r="L136" s="1" t="str">
        <f t="shared" si="3"/>
        <v>main</v>
      </c>
      <c r="M136" s="1">
        <f t="shared" si="4"/>
        <v>74</v>
      </c>
      <c r="N136" s="4" t="str">
        <f>IF(ISNA(M137),COUNTIFS($G$8:G136,G136,$L$8:L136,"main"),IF(M137=1,COUNTIFS($G$8:G136,G136,$L$8:L136,"main")," "))</f>
        <v xml:space="preserve"> </v>
      </c>
      <c r="O136" s="1" t="str">
        <f>VLOOKUP(A136,EstoreProductCatalog!$A$1:$BE$181,MATCH(O$7,EstoreProductCatalog!$A$1:$AR$1,0),0)</f>
        <v>GOLD/YELLOW/WHITE</v>
      </c>
      <c r="P136" s="1" t="str">
        <f>VLOOKUP(A136,EstoreProductCatalog!$A$1:$BE$181,MATCH(P$7,EstoreProductCatalog!$A$1:$AR$1,0),0)</f>
        <v xml:space="preserve"> 256 GB</v>
      </c>
      <c r="Q136" s="1" t="str">
        <f t="shared" si="5"/>
        <v>SM-F721GOLD/YELLOW/WHITE 256 GB</v>
      </c>
      <c r="R136" s="4">
        <f t="shared" si="6"/>
        <v>1</v>
      </c>
      <c r="S136" s="1" t="str">
        <f>VLOOKUP(A136,EstoreProductCatalog!$A$1:$BE$181,MATCH(S$7,EstoreProductCatalog!$A$1:$AR$1,0),0)</f>
        <v xml:space="preserve"> TOP_SKU</v>
      </c>
      <c r="T136" s="1" t="str">
        <f>VLOOKUP(A136,EstoreProductCatalog!$A$1:$BE$181,MATCH(T$7,EstoreProductCatalog!$A$1:$AR$1,0),0)</f>
        <v xml:space="preserve"> CUSTOM</v>
      </c>
      <c r="U136" s="1" t="str">
        <f>VLOOKUP(A136,EstoreProductCatalog!$A$1:$BE$181,MATCH(U$7,EstoreProductCatalog!$A$1:$AR$1,0),0)</f>
        <v xml:space="preserve"> 21</v>
      </c>
      <c r="V136" s="1" t="str">
        <f>VLOOKUP(A136,EstoreProductCatalog!$A$1:$BE$181,MATCH(V$7,EstoreProductCatalog!$A$1:$AR$1,0),0)</f>
        <v xml:space="preserve"> true</v>
      </c>
      <c r="W136" s="4" t="b">
        <f t="shared" si="7"/>
        <v>1</v>
      </c>
      <c r="X136" s="4" t="b">
        <f t="shared" si="8"/>
        <v>1</v>
      </c>
      <c r="Y136" s="4" t="b">
        <f t="shared" si="9"/>
        <v>1</v>
      </c>
      <c r="Z136" s="3" t="e">
        <f>VLOOKUP(A136,EstoreProductCatalog!$A$1:$BE$181,MATCH(Z$7,EstoreProductCatalog!$A$1:$AR$1,0),0)</f>
        <v>#N/A</v>
      </c>
      <c r="AA136" s="1" t="str">
        <f t="shared" si="10"/>
        <v xml:space="preserve"> </v>
      </c>
      <c r="AB136" s="4" t="e">
        <f t="shared" si="11"/>
        <v>#N/A</v>
      </c>
      <c r="AC136" s="4" t="b">
        <f>IF(ISNUMBER(MATCH(A136,'AEM register'!$C:$C,0)),TRUE,FALSE)</f>
        <v>0</v>
      </c>
    </row>
    <row r="137" spans="1:29" ht="14.25" customHeight="1">
      <c r="A137" s="1" t="str">
        <f>EstoreProductCatalog!A131</f>
        <v>SM-F721B7YHEUB</v>
      </c>
      <c r="B137" s="1" t="str">
        <f>VLOOKUP(A137,EstoreProductCatalog!$A$1:$BE$181,MATCH(B$7,EstoreProductCatalog!$A$1:$AR$1,0),0)</f>
        <v xml:space="preserve"> Galaxy Z Flip4 Bespoke Edition</v>
      </c>
      <c r="C137" s="1" t="str">
        <f>VLOOKUP(A137,EstoreProductCatalog!$A$1:$BE$181,MATCH(C$7,EstoreProductCatalog!$A$1:$AR$1,0),0)</f>
        <v>CHECK</v>
      </c>
      <c r="D137" s="1" t="str">
        <f>VLOOKUP(A137,EstoreProductCatalog!$A$1:$BE$181,MATCH(D$7,EstoreProductCatalog!$A$1:$AR$1,0),0)</f>
        <v>PDP_NOT_AVAILABLE</v>
      </c>
      <c r="E137" s="4" t="str">
        <f t="shared" si="0"/>
        <v>TRUE</v>
      </c>
      <c r="F137" s="4" t="str">
        <f t="shared" si="1"/>
        <v>TRUE</v>
      </c>
      <c r="G137" s="1" t="str">
        <f>VLOOKUP(A137,EstoreProductCatalog!$A$1:$BE$181,MATCH(G$7,EstoreProductCatalog!$A$1:$AR$1,0),0)</f>
        <v>SM-F721</v>
      </c>
      <c r="H137" s="1" t="str">
        <f>VLOOKUP(A137,EstoreProductCatalog!$A$1:$BE$181,MATCH(H$7,EstoreProductCatalog!$A$1:$AR$1,0),0)</f>
        <v xml:space="preserve"> </v>
      </c>
      <c r="I137" s="1" t="str">
        <f>VLOOKUP(A137,EstoreProductCatalog!$A$1:$BE$181,MATCH(I$7,EstoreProductCatalog!$A$1:$AR$1,0),0)</f>
        <v>true</v>
      </c>
      <c r="J137" s="4" t="str">
        <f t="shared" si="2"/>
        <v>TRUE</v>
      </c>
      <c r="K137" s="1" t="str">
        <f>VLOOKUP(A137,EstoreProductCatalog!$A$1:$BE$181,MATCH(K$7,EstoreProductCatalog!$A$1:$AR$1,0),0)</f>
        <v>true</v>
      </c>
      <c r="L137" s="1" t="str">
        <f t="shared" si="3"/>
        <v>main</v>
      </c>
      <c r="M137" s="1">
        <f t="shared" si="4"/>
        <v>75</v>
      </c>
      <c r="N137" s="4" t="str">
        <f>IF(ISNA(M138),COUNTIFS($G$8:G137,G137,$L$8:L137,"main"),IF(M138=1,COUNTIFS($G$8:G137,G137,$L$8:L137,"main")," "))</f>
        <v xml:space="preserve"> </v>
      </c>
      <c r="O137" s="1" t="str">
        <f>VLOOKUP(A137,EstoreProductCatalog!$A$1:$BE$181,MATCH(O$7,EstoreProductCatalog!$A$1:$AR$1,0),0)</f>
        <v>GOLD/YELLOW/YELLOW</v>
      </c>
      <c r="P137" s="1" t="str">
        <f>VLOOKUP(A137,EstoreProductCatalog!$A$1:$BE$181,MATCH(P$7,EstoreProductCatalog!$A$1:$AR$1,0),0)</f>
        <v xml:space="preserve"> 256 GB</v>
      </c>
      <c r="Q137" s="1" t="str">
        <f t="shared" si="5"/>
        <v>SM-F721GOLD/YELLOW/YELLOW 256 GB</v>
      </c>
      <c r="R137" s="4">
        <f t="shared" si="6"/>
        <v>1</v>
      </c>
      <c r="S137" s="1" t="str">
        <f>VLOOKUP(A137,EstoreProductCatalog!$A$1:$BE$181,MATCH(S$7,EstoreProductCatalog!$A$1:$AR$1,0),0)</f>
        <v xml:space="preserve"> TOP_SKU</v>
      </c>
      <c r="T137" s="1" t="str">
        <f>VLOOKUP(A137,EstoreProductCatalog!$A$1:$BE$181,MATCH(T$7,EstoreProductCatalog!$A$1:$AR$1,0),0)</f>
        <v xml:space="preserve"> CUSTOM</v>
      </c>
      <c r="U137" s="1" t="str">
        <f>VLOOKUP(A137,EstoreProductCatalog!$A$1:$BE$181,MATCH(U$7,EstoreProductCatalog!$A$1:$AR$1,0),0)</f>
        <v xml:space="preserve"> 21</v>
      </c>
      <c r="V137" s="1" t="str">
        <f>VLOOKUP(A137,EstoreProductCatalog!$A$1:$BE$181,MATCH(V$7,EstoreProductCatalog!$A$1:$AR$1,0),0)</f>
        <v xml:space="preserve"> true</v>
      </c>
      <c r="W137" s="4" t="b">
        <f t="shared" si="7"/>
        <v>1</v>
      </c>
      <c r="X137" s="4" t="b">
        <f t="shared" si="8"/>
        <v>1</v>
      </c>
      <c r="Y137" s="4" t="b">
        <f t="shared" si="9"/>
        <v>1</v>
      </c>
      <c r="Z137" s="3" t="e">
        <f>VLOOKUP(A137,EstoreProductCatalog!$A$1:$BE$181,MATCH(Z$7,EstoreProductCatalog!$A$1:$AR$1,0),0)</f>
        <v>#N/A</v>
      </c>
      <c r="AA137" s="1" t="str">
        <f t="shared" si="10"/>
        <v xml:space="preserve"> </v>
      </c>
      <c r="AB137" s="4" t="e">
        <f t="shared" si="11"/>
        <v>#N/A</v>
      </c>
      <c r="AC137" s="4" t="b">
        <f>IF(ISNUMBER(MATCH(A137,'AEM register'!$C:$C,0)),TRUE,FALSE)</f>
        <v>0</v>
      </c>
    </row>
    <row r="138" spans="1:29" ht="14.25" customHeight="1">
      <c r="A138" s="1" t="str">
        <f>EstoreProductCatalog!A132</f>
        <v>SM-F721BLBGEUB</v>
      </c>
      <c r="B138" s="1" t="str">
        <f>VLOOKUP(A138,EstoreProductCatalog!$A$1:$BE$181,MATCH(B$7,EstoreProductCatalog!$A$1:$AR$1,0),0)</f>
        <v xml:space="preserve"> Galaxy Z Flip4</v>
      </c>
      <c r="C138" s="1" t="str">
        <f>VLOOKUP(A138,EstoreProductCatalog!$A$1:$BE$181,MATCH(C$7,EstoreProductCatalog!$A$1:$AR$1,0),0)</f>
        <v>CHECK</v>
      </c>
      <c r="D138" s="1" t="str">
        <f>VLOOKUP(A138,EstoreProductCatalog!$A$1:$BE$181,MATCH(D$7,EstoreProductCatalog!$A$1:$AR$1,0),0)</f>
        <v>PDP_NOT_AVAILABLE</v>
      </c>
      <c r="E138" s="4" t="str">
        <f t="shared" si="0"/>
        <v>TRUE</v>
      </c>
      <c r="F138" s="4" t="str">
        <f t="shared" si="1"/>
        <v>TRUE</v>
      </c>
      <c r="G138" s="1" t="str">
        <f>VLOOKUP(A138,EstoreProductCatalog!$A$1:$BE$181,MATCH(G$7,EstoreProductCatalog!$A$1:$AR$1,0),0)</f>
        <v>SM-F721</v>
      </c>
      <c r="H138" s="1" t="str">
        <f>VLOOKUP(A138,EstoreProductCatalog!$A$1:$BE$181,MATCH(H$7,EstoreProductCatalog!$A$1:$AR$1,0),0)</f>
        <v xml:space="preserve"> </v>
      </c>
      <c r="I138" s="1" t="str">
        <f>VLOOKUP(A138,EstoreProductCatalog!$A$1:$BE$181,MATCH(I$7,EstoreProductCatalog!$A$1:$AR$1,0),0)</f>
        <v>false</v>
      </c>
      <c r="J138" s="4" t="str">
        <f t="shared" si="2"/>
        <v>TRUE</v>
      </c>
      <c r="K138" s="1" t="str">
        <f>VLOOKUP(A138,EstoreProductCatalog!$A$1:$BE$181,MATCH(K$7,EstoreProductCatalog!$A$1:$AR$1,0),0)</f>
        <v>false</v>
      </c>
      <c r="L138" s="1" t="str">
        <f t="shared" si="3"/>
        <v>variant</v>
      </c>
      <c r="M138" s="1">
        <f t="shared" si="4"/>
        <v>76</v>
      </c>
      <c r="N138" s="4" t="str">
        <f>IF(ISNA(M139),COUNTIFS($G$8:G138,G138,$L$8:L138,"main"),IF(M139=1,COUNTIFS($G$8:G138,G138,$L$8:L138,"main")," "))</f>
        <v xml:space="preserve"> </v>
      </c>
      <c r="O138" s="1" t="str">
        <f>VLOOKUP(A138,EstoreProductCatalog!$A$1:$BE$181,MATCH(O$7,EstoreProductCatalog!$A$1:$AR$1,0),0)</f>
        <v>BLUE</v>
      </c>
      <c r="P138" s="1" t="str">
        <f>VLOOKUP(A138,EstoreProductCatalog!$A$1:$BE$181,MATCH(P$7,EstoreProductCatalog!$A$1:$AR$1,0),0)</f>
        <v xml:space="preserve"> 128 GB</v>
      </c>
      <c r="Q138" s="1" t="str">
        <f t="shared" si="5"/>
        <v>SM-F721BLUE 128 GB</v>
      </c>
      <c r="R138" s="4">
        <f t="shared" si="6"/>
        <v>1</v>
      </c>
      <c r="S138" s="1" t="str">
        <f>VLOOKUP(A138,EstoreProductCatalog!$A$1:$BE$181,MATCH(S$7,EstoreProductCatalog!$A$1:$AR$1,0),0)</f>
        <v xml:space="preserve"> NORMAL</v>
      </c>
      <c r="T138" s="1" t="str">
        <f>VLOOKUP(A138,EstoreProductCatalog!$A$1:$BE$181,MATCH(T$7,EstoreProductCatalog!$A$1:$AR$1,0),0)</f>
        <v xml:space="preserve"> null</v>
      </c>
      <c r="U138" s="1" t="str">
        <f>VLOOKUP(A138,EstoreProductCatalog!$A$1:$BE$181,MATCH(U$7,EstoreProductCatalog!$A$1:$AR$1,0),0)</f>
        <v xml:space="preserve"> null</v>
      </c>
      <c r="V138" s="1" t="str">
        <f>VLOOKUP(A138,EstoreProductCatalog!$A$1:$BE$181,MATCH(V$7,EstoreProductCatalog!$A$1:$AR$1,0),0)</f>
        <v xml:space="preserve"> false</v>
      </c>
      <c r="W138" s="4" t="b">
        <f t="shared" si="7"/>
        <v>1</v>
      </c>
      <c r="X138" s="4" t="b">
        <f t="shared" si="8"/>
        <v>1</v>
      </c>
      <c r="Y138" s="4" t="b">
        <f t="shared" si="9"/>
        <v>1</v>
      </c>
      <c r="Z138" s="3" t="e">
        <f>VLOOKUP(A138,EstoreProductCatalog!$A$1:$BE$181,MATCH(Z$7,EstoreProductCatalog!$A$1:$AR$1,0),0)</f>
        <v>#N/A</v>
      </c>
      <c r="AA138" s="1" t="str">
        <f t="shared" si="10"/>
        <v xml:space="preserve"> </v>
      </c>
      <c r="AB138" s="4" t="e">
        <f t="shared" si="11"/>
        <v>#N/A</v>
      </c>
      <c r="AC138" s="4" t="b">
        <f>IF(ISNUMBER(MATCH(A138,'AEM register'!$C:$C,0)),TRUE,FALSE)</f>
        <v>0</v>
      </c>
    </row>
    <row r="139" spans="1:29" ht="14.25" customHeight="1">
      <c r="A139" s="1" t="str">
        <f>EstoreProductCatalog!A133</f>
        <v>SM-F721BLBHEUB</v>
      </c>
      <c r="B139" s="1" t="str">
        <f>VLOOKUP(A139,EstoreProductCatalog!$A$1:$BE$181,MATCH(B$7,EstoreProductCatalog!$A$1:$AR$1,0),0)</f>
        <v xml:space="preserve"> Galaxy Z Flip4</v>
      </c>
      <c r="C139" s="1" t="str">
        <f>VLOOKUP(A139,EstoreProductCatalog!$A$1:$BE$181,MATCH(C$7,EstoreProductCatalog!$A$1:$AR$1,0),0)</f>
        <v>CHECK</v>
      </c>
      <c r="D139" s="1" t="str">
        <f>VLOOKUP(A139,EstoreProductCatalog!$A$1:$BE$181,MATCH(D$7,EstoreProductCatalog!$A$1:$AR$1,0),0)</f>
        <v>PDP_NOT_AVAILABLE</v>
      </c>
      <c r="E139" s="4" t="str">
        <f t="shared" si="0"/>
        <v>TRUE</v>
      </c>
      <c r="F139" s="4" t="str">
        <f t="shared" si="1"/>
        <v>TRUE</v>
      </c>
      <c r="G139" s="1" t="str">
        <f>VLOOKUP(A139,EstoreProductCatalog!$A$1:$BE$181,MATCH(G$7,EstoreProductCatalog!$A$1:$AR$1,0),0)</f>
        <v>SM-F721</v>
      </c>
      <c r="H139" s="1" t="str">
        <f>VLOOKUP(A139,EstoreProductCatalog!$A$1:$BE$181,MATCH(H$7,EstoreProductCatalog!$A$1:$AR$1,0),0)</f>
        <v xml:space="preserve"> </v>
      </c>
      <c r="I139" s="1" t="str">
        <f>VLOOKUP(A139,EstoreProductCatalog!$A$1:$BE$181,MATCH(I$7,EstoreProductCatalog!$A$1:$AR$1,0),0)</f>
        <v>false</v>
      </c>
      <c r="J139" s="4" t="str">
        <f t="shared" si="2"/>
        <v>TRUE</v>
      </c>
      <c r="K139" s="1" t="str">
        <f>VLOOKUP(A139,EstoreProductCatalog!$A$1:$BE$181,MATCH(K$7,EstoreProductCatalog!$A$1:$AR$1,0),0)</f>
        <v>false</v>
      </c>
      <c r="L139" s="1" t="str">
        <f t="shared" si="3"/>
        <v>variant</v>
      </c>
      <c r="M139" s="1">
        <f t="shared" si="4"/>
        <v>77</v>
      </c>
      <c r="N139" s="4" t="str">
        <f>IF(ISNA(M140),COUNTIFS($G$8:G139,G139,$L$8:L139,"main"),IF(M140=1,COUNTIFS($G$8:G139,G139,$L$8:L139,"main")," "))</f>
        <v xml:space="preserve"> </v>
      </c>
      <c r="O139" s="1" t="str">
        <f>VLOOKUP(A139,EstoreProductCatalog!$A$1:$BE$181,MATCH(O$7,EstoreProductCatalog!$A$1:$AR$1,0),0)</f>
        <v>BLUE</v>
      </c>
      <c r="P139" s="1" t="str">
        <f>VLOOKUP(A139,EstoreProductCatalog!$A$1:$BE$181,MATCH(P$7,EstoreProductCatalog!$A$1:$AR$1,0),0)</f>
        <v xml:space="preserve"> 256 GB</v>
      </c>
      <c r="Q139" s="1" t="str">
        <f t="shared" si="5"/>
        <v>SM-F721BLUE 256 GB</v>
      </c>
      <c r="R139" s="4">
        <f t="shared" si="6"/>
        <v>1</v>
      </c>
      <c r="S139" s="1" t="str">
        <f>VLOOKUP(A139,EstoreProductCatalog!$A$1:$BE$181,MATCH(S$7,EstoreProductCatalog!$A$1:$AR$1,0),0)</f>
        <v xml:space="preserve"> NORMAL</v>
      </c>
      <c r="T139" s="1" t="str">
        <f>VLOOKUP(A139,EstoreProductCatalog!$A$1:$BE$181,MATCH(T$7,EstoreProductCatalog!$A$1:$AR$1,0),0)</f>
        <v xml:space="preserve"> null</v>
      </c>
      <c r="U139" s="1" t="str">
        <f>VLOOKUP(A139,EstoreProductCatalog!$A$1:$BE$181,MATCH(U$7,EstoreProductCatalog!$A$1:$AR$1,0),0)</f>
        <v xml:space="preserve"> null</v>
      </c>
      <c r="V139" s="1" t="str">
        <f>VLOOKUP(A139,EstoreProductCatalog!$A$1:$BE$181,MATCH(V$7,EstoreProductCatalog!$A$1:$AR$1,0),0)</f>
        <v xml:space="preserve"> false</v>
      </c>
      <c r="W139" s="4" t="b">
        <f t="shared" si="7"/>
        <v>1</v>
      </c>
      <c r="X139" s="4" t="b">
        <f t="shared" si="8"/>
        <v>1</v>
      </c>
      <c r="Y139" s="4" t="b">
        <f t="shared" si="9"/>
        <v>1</v>
      </c>
      <c r="Z139" s="3" t="e">
        <f>VLOOKUP(A139,EstoreProductCatalog!$A$1:$BE$181,MATCH(Z$7,EstoreProductCatalog!$A$1:$AR$1,0),0)</f>
        <v>#N/A</v>
      </c>
      <c r="AA139" s="1" t="str">
        <f t="shared" si="10"/>
        <v xml:space="preserve"> </v>
      </c>
      <c r="AB139" s="4" t="e">
        <f t="shared" si="11"/>
        <v>#N/A</v>
      </c>
      <c r="AC139" s="4" t="b">
        <f>IF(ISNUMBER(MATCH(A139,'AEM register'!$C:$C,0)),TRUE,FALSE)</f>
        <v>0</v>
      </c>
    </row>
    <row r="140" spans="1:29" ht="14.25" customHeight="1">
      <c r="A140" s="1" t="str">
        <f>EstoreProductCatalog!A134</f>
        <v>SM-F721BLBPEUB</v>
      </c>
      <c r="B140" s="1" t="str">
        <f>VLOOKUP(A140,EstoreProductCatalog!$A$1:$BE$181,MATCH(B$7,EstoreProductCatalog!$A$1:$AR$1,0),0)</f>
        <v xml:space="preserve"> Galaxy Z Flip4</v>
      </c>
      <c r="C140" s="1" t="str">
        <f>VLOOKUP(A140,EstoreProductCatalog!$A$1:$BE$181,MATCH(C$7,EstoreProductCatalog!$A$1:$AR$1,0),0)</f>
        <v>CHECK</v>
      </c>
      <c r="D140" s="1" t="str">
        <f>VLOOKUP(A140,EstoreProductCatalog!$A$1:$BE$181,MATCH(D$7,EstoreProductCatalog!$A$1:$AR$1,0),0)</f>
        <v>PDP_NOT_AVAILABLE</v>
      </c>
      <c r="E140" s="4" t="str">
        <f t="shared" si="0"/>
        <v>TRUE</v>
      </c>
      <c r="F140" s="4" t="str">
        <f t="shared" si="1"/>
        <v>TRUE</v>
      </c>
      <c r="G140" s="1" t="str">
        <f>VLOOKUP(A140,EstoreProductCatalog!$A$1:$BE$181,MATCH(G$7,EstoreProductCatalog!$A$1:$AR$1,0),0)</f>
        <v>SM-F721</v>
      </c>
      <c r="H140" s="1" t="str">
        <f>VLOOKUP(A140,EstoreProductCatalog!$A$1:$BE$181,MATCH(H$7,EstoreProductCatalog!$A$1:$AR$1,0),0)</f>
        <v xml:space="preserve"> </v>
      </c>
      <c r="I140" s="1" t="str">
        <f>VLOOKUP(A140,EstoreProductCatalog!$A$1:$BE$181,MATCH(I$7,EstoreProductCatalog!$A$1:$AR$1,0),0)</f>
        <v>false</v>
      </c>
      <c r="J140" s="4" t="str">
        <f t="shared" si="2"/>
        <v>TRUE</v>
      </c>
      <c r="K140" s="1" t="str">
        <f>VLOOKUP(A140,EstoreProductCatalog!$A$1:$BE$181,MATCH(K$7,EstoreProductCatalog!$A$1:$AR$1,0),0)</f>
        <v>false</v>
      </c>
      <c r="L140" s="1" t="str">
        <f t="shared" si="3"/>
        <v>variant</v>
      </c>
      <c r="M140" s="1">
        <f t="shared" si="4"/>
        <v>78</v>
      </c>
      <c r="N140" s="4" t="str">
        <f>IF(ISNA(M141),COUNTIFS($G$8:G140,G140,$L$8:L140,"main"),IF(M141=1,COUNTIFS($G$8:G140,G140,$L$8:L140,"main")," "))</f>
        <v xml:space="preserve"> </v>
      </c>
      <c r="O140" s="1" t="str">
        <f>VLOOKUP(A140,EstoreProductCatalog!$A$1:$BE$181,MATCH(O$7,EstoreProductCatalog!$A$1:$AR$1,0),0)</f>
        <v>BLUE</v>
      </c>
      <c r="P140" s="1" t="str">
        <f>VLOOKUP(A140,EstoreProductCatalog!$A$1:$BE$181,MATCH(P$7,EstoreProductCatalog!$A$1:$AR$1,0),0)</f>
        <v xml:space="preserve"> 512 GB</v>
      </c>
      <c r="Q140" s="1" t="str">
        <f t="shared" si="5"/>
        <v>SM-F721BLUE 512 GB</v>
      </c>
      <c r="R140" s="4">
        <f t="shared" si="6"/>
        <v>1</v>
      </c>
      <c r="S140" s="1" t="str">
        <f>VLOOKUP(A140,EstoreProductCatalog!$A$1:$BE$181,MATCH(S$7,EstoreProductCatalog!$A$1:$AR$1,0),0)</f>
        <v xml:space="preserve"> NORMAL</v>
      </c>
      <c r="T140" s="1" t="str">
        <f>VLOOKUP(A140,EstoreProductCatalog!$A$1:$BE$181,MATCH(T$7,EstoreProductCatalog!$A$1:$AR$1,0),0)</f>
        <v xml:space="preserve"> null</v>
      </c>
      <c r="U140" s="1" t="str">
        <f>VLOOKUP(A140,EstoreProductCatalog!$A$1:$BE$181,MATCH(U$7,EstoreProductCatalog!$A$1:$AR$1,0),0)</f>
        <v xml:space="preserve"> null</v>
      </c>
      <c r="V140" s="1" t="str">
        <f>VLOOKUP(A140,EstoreProductCatalog!$A$1:$BE$181,MATCH(V$7,EstoreProductCatalog!$A$1:$AR$1,0),0)</f>
        <v xml:space="preserve"> false</v>
      </c>
      <c r="W140" s="4" t="b">
        <f t="shared" si="7"/>
        <v>1</v>
      </c>
      <c r="X140" s="4" t="b">
        <f t="shared" si="8"/>
        <v>1</v>
      </c>
      <c r="Y140" s="4" t="b">
        <f t="shared" si="9"/>
        <v>1</v>
      </c>
      <c r="Z140" s="3" t="e">
        <f>VLOOKUP(A140,EstoreProductCatalog!$A$1:$BE$181,MATCH(Z$7,EstoreProductCatalog!$A$1:$AR$1,0),0)</f>
        <v>#N/A</v>
      </c>
      <c r="AA140" s="1" t="str">
        <f t="shared" si="10"/>
        <v xml:space="preserve"> </v>
      </c>
      <c r="AB140" s="4" t="e">
        <f t="shared" si="11"/>
        <v>#N/A</v>
      </c>
      <c r="AC140" s="4" t="b">
        <f>IF(ISNUMBER(MATCH(A140,'AEM register'!$C:$C,0)),TRUE,FALSE)</f>
        <v>0</v>
      </c>
    </row>
    <row r="141" spans="1:29" ht="14.25" customHeight="1">
      <c r="A141" s="1" t="str">
        <f>EstoreProductCatalog!A135</f>
        <v>SM-F721BLVGEUB</v>
      </c>
      <c r="B141" s="1" t="str">
        <f>VLOOKUP(A141,EstoreProductCatalog!$A$1:$BE$181,MATCH(B$7,EstoreProductCatalog!$A$1:$AR$1,0),0)</f>
        <v xml:space="preserve"> Galaxy Z Flip4</v>
      </c>
      <c r="C141" s="1" t="str">
        <f>VLOOKUP(A141,EstoreProductCatalog!$A$1:$BE$181,MATCH(C$7,EstoreProductCatalog!$A$1:$AR$1,0),0)</f>
        <v>CHECK</v>
      </c>
      <c r="D141" s="1" t="str">
        <f>VLOOKUP(A141,EstoreProductCatalog!$A$1:$BE$181,MATCH(D$7,EstoreProductCatalog!$A$1:$AR$1,0),0)</f>
        <v>PDP_NOT_AVAILABLE</v>
      </c>
      <c r="E141" s="4" t="str">
        <f t="shared" si="0"/>
        <v>TRUE</v>
      </c>
      <c r="F141" s="4" t="str">
        <f t="shared" si="1"/>
        <v>TRUE</v>
      </c>
      <c r="G141" s="1" t="str">
        <f>VLOOKUP(A141,EstoreProductCatalog!$A$1:$BE$181,MATCH(G$7,EstoreProductCatalog!$A$1:$AR$1,0),0)</f>
        <v>SM-F721</v>
      </c>
      <c r="H141" s="1" t="str">
        <f>VLOOKUP(A141,EstoreProductCatalog!$A$1:$BE$181,MATCH(H$7,EstoreProductCatalog!$A$1:$AR$1,0),0)</f>
        <v xml:space="preserve"> </v>
      </c>
      <c r="I141" s="1" t="str">
        <f>VLOOKUP(A141,EstoreProductCatalog!$A$1:$BE$181,MATCH(I$7,EstoreProductCatalog!$A$1:$AR$1,0),0)</f>
        <v>false</v>
      </c>
      <c r="J141" s="4" t="str">
        <f t="shared" si="2"/>
        <v>TRUE</v>
      </c>
      <c r="K141" s="1" t="str">
        <f>VLOOKUP(A141,EstoreProductCatalog!$A$1:$BE$181,MATCH(K$7,EstoreProductCatalog!$A$1:$AR$1,0),0)</f>
        <v>true</v>
      </c>
      <c r="L141" s="1" t="str">
        <f t="shared" si="3"/>
        <v>main</v>
      </c>
      <c r="M141" s="1">
        <f t="shared" si="4"/>
        <v>79</v>
      </c>
      <c r="N141" s="4" t="str">
        <f>IF(ISNA(M142),COUNTIFS($G$8:G141,G141,$L$8:L141,"main"),IF(M142=1,COUNTIFS($G$8:G141,G141,$L$8:L141,"main")," "))</f>
        <v xml:space="preserve"> </v>
      </c>
      <c r="O141" s="1" t="str">
        <f>VLOOKUP(A141,EstoreProductCatalog!$A$1:$BE$181,MATCH(O$7,EstoreProductCatalog!$A$1:$AR$1,0),0)</f>
        <v>BORAPURPLE</v>
      </c>
      <c r="P141" s="1" t="str">
        <f>VLOOKUP(A141,EstoreProductCatalog!$A$1:$BE$181,MATCH(P$7,EstoreProductCatalog!$A$1:$AR$1,0),0)</f>
        <v xml:space="preserve"> 128 GB</v>
      </c>
      <c r="Q141" s="1" t="str">
        <f t="shared" si="5"/>
        <v>SM-F721BORAPURPLE 128 GB</v>
      </c>
      <c r="R141" s="4">
        <f t="shared" si="6"/>
        <v>1</v>
      </c>
      <c r="S141" s="1" t="str">
        <f>VLOOKUP(A141,EstoreProductCatalog!$A$1:$BE$181,MATCH(S$7,EstoreProductCatalog!$A$1:$AR$1,0),0)</f>
        <v xml:space="preserve"> NORMAL</v>
      </c>
      <c r="T141" s="1" t="str">
        <f>VLOOKUP(A141,EstoreProductCatalog!$A$1:$BE$181,MATCH(T$7,EstoreProductCatalog!$A$1:$AR$1,0),0)</f>
        <v xml:space="preserve"> null</v>
      </c>
      <c r="U141" s="1" t="str">
        <f>VLOOKUP(A141,EstoreProductCatalog!$A$1:$BE$181,MATCH(U$7,EstoreProductCatalog!$A$1:$AR$1,0),0)</f>
        <v xml:space="preserve"> null</v>
      </c>
      <c r="V141" s="1" t="str">
        <f>VLOOKUP(A141,EstoreProductCatalog!$A$1:$BE$181,MATCH(V$7,EstoreProductCatalog!$A$1:$AR$1,0),0)</f>
        <v xml:space="preserve"> false</v>
      </c>
      <c r="W141" s="4" t="b">
        <f t="shared" si="7"/>
        <v>1</v>
      </c>
      <c r="X141" s="4" t="b">
        <f t="shared" si="8"/>
        <v>1</v>
      </c>
      <c r="Y141" s="4" t="b">
        <f t="shared" si="9"/>
        <v>1</v>
      </c>
      <c r="Z141" s="3" t="e">
        <f>VLOOKUP(A141,EstoreProductCatalog!$A$1:$BE$181,MATCH(Z$7,EstoreProductCatalog!$A$1:$AR$1,0),0)</f>
        <v>#N/A</v>
      </c>
      <c r="AA141" s="1" t="str">
        <f t="shared" si="10"/>
        <v xml:space="preserve"> </v>
      </c>
      <c r="AB141" s="4" t="e">
        <f t="shared" si="11"/>
        <v>#N/A</v>
      </c>
      <c r="AC141" s="4" t="b">
        <f>IF(ISNUMBER(MATCH(A141,'AEM register'!$C:$C,0)),TRUE,FALSE)</f>
        <v>0</v>
      </c>
    </row>
    <row r="142" spans="1:29" ht="14.25" customHeight="1">
      <c r="A142" s="1" t="str">
        <f>EstoreProductCatalog!A136</f>
        <v>SM-F721BLVHEUB</v>
      </c>
      <c r="B142" s="1" t="str">
        <f>VLOOKUP(A142,EstoreProductCatalog!$A$1:$BE$181,MATCH(B$7,EstoreProductCatalog!$A$1:$AR$1,0),0)</f>
        <v xml:space="preserve"> Galaxy Z Flip4</v>
      </c>
      <c r="C142" s="1" t="str">
        <f>VLOOKUP(A142,EstoreProductCatalog!$A$1:$BE$181,MATCH(C$7,EstoreProductCatalog!$A$1:$AR$1,0),0)</f>
        <v>CHECK</v>
      </c>
      <c r="D142" s="1" t="str">
        <f>VLOOKUP(A142,EstoreProductCatalog!$A$1:$BE$181,MATCH(D$7,EstoreProductCatalog!$A$1:$AR$1,0),0)</f>
        <v>PDP_NOT_AVAILABLE</v>
      </c>
      <c r="E142" s="4" t="str">
        <f t="shared" si="0"/>
        <v>TRUE</v>
      </c>
      <c r="F142" s="4" t="str">
        <f t="shared" si="1"/>
        <v>TRUE</v>
      </c>
      <c r="G142" s="1" t="str">
        <f>VLOOKUP(A142,EstoreProductCatalog!$A$1:$BE$181,MATCH(G$7,EstoreProductCatalog!$A$1:$AR$1,0),0)</f>
        <v>SM-F721</v>
      </c>
      <c r="H142" s="1" t="str">
        <f>VLOOKUP(A142,EstoreProductCatalog!$A$1:$BE$181,MATCH(H$7,EstoreProductCatalog!$A$1:$AR$1,0),0)</f>
        <v xml:space="preserve"> </v>
      </c>
      <c r="I142" s="1" t="str">
        <f>VLOOKUP(A142,EstoreProductCatalog!$A$1:$BE$181,MATCH(I$7,EstoreProductCatalog!$A$1:$AR$1,0),0)</f>
        <v>false</v>
      </c>
      <c r="J142" s="4" t="str">
        <f t="shared" si="2"/>
        <v>TRUE</v>
      </c>
      <c r="K142" s="1" t="str">
        <f>VLOOKUP(A142,EstoreProductCatalog!$A$1:$BE$181,MATCH(K$7,EstoreProductCatalog!$A$1:$AR$1,0),0)</f>
        <v>false</v>
      </c>
      <c r="L142" s="1" t="str">
        <f t="shared" si="3"/>
        <v>variant</v>
      </c>
      <c r="M142" s="1">
        <f t="shared" si="4"/>
        <v>80</v>
      </c>
      <c r="N142" s="4" t="str">
        <f>IF(ISNA(M143),COUNTIFS($G$8:G142,G142,$L$8:L142,"main"),IF(M143=1,COUNTIFS($G$8:G142,G142,$L$8:L142,"main")," "))</f>
        <v xml:space="preserve"> </v>
      </c>
      <c r="O142" s="1" t="str">
        <f>VLOOKUP(A142,EstoreProductCatalog!$A$1:$BE$181,MATCH(O$7,EstoreProductCatalog!$A$1:$AR$1,0),0)</f>
        <v>BORAPURPLE</v>
      </c>
      <c r="P142" s="1" t="str">
        <f>VLOOKUP(A142,EstoreProductCatalog!$A$1:$BE$181,MATCH(P$7,EstoreProductCatalog!$A$1:$AR$1,0),0)</f>
        <v xml:space="preserve"> 256 GB</v>
      </c>
      <c r="Q142" s="1" t="str">
        <f t="shared" si="5"/>
        <v>SM-F721BORAPURPLE 256 GB</v>
      </c>
      <c r="R142" s="4">
        <f t="shared" si="6"/>
        <v>1</v>
      </c>
      <c r="S142" s="1" t="str">
        <f>VLOOKUP(A142,EstoreProductCatalog!$A$1:$BE$181,MATCH(S$7,EstoreProductCatalog!$A$1:$AR$1,0),0)</f>
        <v xml:space="preserve"> NORMAL</v>
      </c>
      <c r="T142" s="1" t="str">
        <f>VLOOKUP(A142,EstoreProductCatalog!$A$1:$BE$181,MATCH(T$7,EstoreProductCatalog!$A$1:$AR$1,0),0)</f>
        <v xml:space="preserve"> null</v>
      </c>
      <c r="U142" s="1" t="str">
        <f>VLOOKUP(A142,EstoreProductCatalog!$A$1:$BE$181,MATCH(U$7,EstoreProductCatalog!$A$1:$AR$1,0),0)</f>
        <v xml:space="preserve"> null</v>
      </c>
      <c r="V142" s="1" t="str">
        <f>VLOOKUP(A142,EstoreProductCatalog!$A$1:$BE$181,MATCH(V$7,EstoreProductCatalog!$A$1:$AR$1,0),0)</f>
        <v xml:space="preserve"> false</v>
      </c>
      <c r="W142" s="4" t="b">
        <f t="shared" si="7"/>
        <v>1</v>
      </c>
      <c r="X142" s="4" t="b">
        <f t="shared" si="8"/>
        <v>1</v>
      </c>
      <c r="Y142" s="4" t="b">
        <f t="shared" si="9"/>
        <v>1</v>
      </c>
      <c r="Z142" s="3" t="e">
        <f>VLOOKUP(A142,EstoreProductCatalog!$A$1:$BE$181,MATCH(Z$7,EstoreProductCatalog!$A$1:$AR$1,0),0)</f>
        <v>#N/A</v>
      </c>
      <c r="AA142" s="1" t="str">
        <f t="shared" si="10"/>
        <v xml:space="preserve"> </v>
      </c>
      <c r="AB142" s="4" t="e">
        <f t="shared" si="11"/>
        <v>#N/A</v>
      </c>
      <c r="AC142" s="4" t="b">
        <f>IF(ISNUMBER(MATCH(A142,'AEM register'!$C:$C,0)),TRUE,FALSE)</f>
        <v>0</v>
      </c>
    </row>
    <row r="143" spans="1:29" ht="14.25" customHeight="1">
      <c r="A143" s="1" t="str">
        <f>EstoreProductCatalog!A137</f>
        <v>SM-F721BLVPEUB</v>
      </c>
      <c r="B143" s="1" t="str">
        <f>VLOOKUP(A143,EstoreProductCatalog!$A$1:$BE$181,MATCH(B$7,EstoreProductCatalog!$A$1:$AR$1,0),0)</f>
        <v xml:space="preserve"> Galaxy Z Flip4</v>
      </c>
      <c r="C143" s="1" t="str">
        <f>VLOOKUP(A143,EstoreProductCatalog!$A$1:$BE$181,MATCH(C$7,EstoreProductCatalog!$A$1:$AR$1,0),0)</f>
        <v>CHECK</v>
      </c>
      <c r="D143" s="1" t="str">
        <f>VLOOKUP(A143,EstoreProductCatalog!$A$1:$BE$181,MATCH(D$7,EstoreProductCatalog!$A$1:$AR$1,0),0)</f>
        <v>PDP_NOT_AVAILABLE</v>
      </c>
      <c r="E143" s="4" t="str">
        <f t="shared" si="0"/>
        <v>TRUE</v>
      </c>
      <c r="F143" s="4" t="str">
        <f t="shared" si="1"/>
        <v>TRUE</v>
      </c>
      <c r="G143" s="1" t="str">
        <f>VLOOKUP(A143,EstoreProductCatalog!$A$1:$BE$181,MATCH(G$7,EstoreProductCatalog!$A$1:$AR$1,0),0)</f>
        <v>SM-F721</v>
      </c>
      <c r="H143" s="1" t="str">
        <f>VLOOKUP(A143,EstoreProductCatalog!$A$1:$BE$181,MATCH(H$7,EstoreProductCatalog!$A$1:$AR$1,0),0)</f>
        <v xml:space="preserve"> </v>
      </c>
      <c r="I143" s="1" t="str">
        <f>VLOOKUP(A143,EstoreProductCatalog!$A$1:$BE$181,MATCH(I$7,EstoreProductCatalog!$A$1:$AR$1,0),0)</f>
        <v>false</v>
      </c>
      <c r="J143" s="4" t="str">
        <f t="shared" si="2"/>
        <v>TRUE</v>
      </c>
      <c r="K143" s="1" t="str">
        <f>VLOOKUP(A143,EstoreProductCatalog!$A$1:$BE$181,MATCH(K$7,EstoreProductCatalog!$A$1:$AR$1,0),0)</f>
        <v>false</v>
      </c>
      <c r="L143" s="1" t="str">
        <f t="shared" si="3"/>
        <v>variant</v>
      </c>
      <c r="M143" s="1">
        <f t="shared" si="4"/>
        <v>81</v>
      </c>
      <c r="N143" s="4" t="str">
        <f>IF(ISNA(M144),COUNTIFS($G$8:G143,G143,$L$8:L143,"main"),IF(M144=1,COUNTIFS($G$8:G143,G143,$L$8:L143,"main")," "))</f>
        <v xml:space="preserve"> </v>
      </c>
      <c r="O143" s="1" t="str">
        <f>VLOOKUP(A143,EstoreProductCatalog!$A$1:$BE$181,MATCH(O$7,EstoreProductCatalog!$A$1:$AR$1,0),0)</f>
        <v>BORAPURPLE</v>
      </c>
      <c r="P143" s="1" t="str">
        <f>VLOOKUP(A143,EstoreProductCatalog!$A$1:$BE$181,MATCH(P$7,EstoreProductCatalog!$A$1:$AR$1,0),0)</f>
        <v xml:space="preserve"> 512 GB</v>
      </c>
      <c r="Q143" s="1" t="str">
        <f t="shared" si="5"/>
        <v>SM-F721BORAPURPLE 512 GB</v>
      </c>
      <c r="R143" s="4">
        <f t="shared" si="6"/>
        <v>1</v>
      </c>
      <c r="S143" s="1" t="str">
        <f>VLOOKUP(A143,EstoreProductCatalog!$A$1:$BE$181,MATCH(S$7,EstoreProductCatalog!$A$1:$AR$1,0),0)</f>
        <v xml:space="preserve"> NORMAL</v>
      </c>
      <c r="T143" s="1" t="str">
        <f>VLOOKUP(A143,EstoreProductCatalog!$A$1:$BE$181,MATCH(T$7,EstoreProductCatalog!$A$1:$AR$1,0),0)</f>
        <v xml:space="preserve"> null</v>
      </c>
      <c r="U143" s="1" t="str">
        <f>VLOOKUP(A143,EstoreProductCatalog!$A$1:$BE$181,MATCH(U$7,EstoreProductCatalog!$A$1:$AR$1,0),0)</f>
        <v xml:space="preserve"> null</v>
      </c>
      <c r="V143" s="1" t="str">
        <f>VLOOKUP(A143,EstoreProductCatalog!$A$1:$BE$181,MATCH(V$7,EstoreProductCatalog!$A$1:$AR$1,0),0)</f>
        <v xml:space="preserve"> false</v>
      </c>
      <c r="W143" s="4" t="b">
        <f t="shared" si="7"/>
        <v>1</v>
      </c>
      <c r="X143" s="4" t="b">
        <f t="shared" si="8"/>
        <v>1</v>
      </c>
      <c r="Y143" s="4" t="b">
        <f t="shared" si="9"/>
        <v>1</v>
      </c>
      <c r="Z143" s="3" t="e">
        <f>VLOOKUP(A143,EstoreProductCatalog!$A$1:$BE$181,MATCH(Z$7,EstoreProductCatalog!$A$1:$AR$1,0),0)</f>
        <v>#N/A</v>
      </c>
      <c r="AA143" s="1" t="str">
        <f t="shared" si="10"/>
        <v xml:space="preserve"> </v>
      </c>
      <c r="AB143" s="4" t="e">
        <f t="shared" si="11"/>
        <v>#N/A</v>
      </c>
      <c r="AC143" s="4" t="b">
        <f>IF(ISNUMBER(MATCH(A143,'AEM register'!$C:$C,0)),TRUE,FALSE)</f>
        <v>0</v>
      </c>
    </row>
    <row r="144" spans="1:29" ht="14.25" customHeight="1">
      <c r="A144" s="1" t="str">
        <f>EstoreProductCatalog!A138</f>
        <v>SM-F721BZAGEUB</v>
      </c>
      <c r="B144" s="1" t="str">
        <f>VLOOKUP(A144,EstoreProductCatalog!$A$1:$BE$181,MATCH(B$7,EstoreProductCatalog!$A$1:$AR$1,0),0)</f>
        <v xml:space="preserve"> Galaxy Z Flip4</v>
      </c>
      <c r="C144" s="1" t="str">
        <f>VLOOKUP(A144,EstoreProductCatalog!$A$1:$BE$181,MATCH(C$7,EstoreProductCatalog!$A$1:$AR$1,0),0)</f>
        <v>CHECK</v>
      </c>
      <c r="D144" s="1" t="str">
        <f>VLOOKUP(A144,EstoreProductCatalog!$A$1:$BE$181,MATCH(D$7,EstoreProductCatalog!$A$1:$AR$1,0),0)</f>
        <v>PDP_NOT_AVAILABLE</v>
      </c>
      <c r="E144" s="4" t="str">
        <f t="shared" si="0"/>
        <v>TRUE</v>
      </c>
      <c r="F144" s="4" t="str">
        <f t="shared" si="1"/>
        <v>TRUE</v>
      </c>
      <c r="G144" s="1" t="str">
        <f>VLOOKUP(A144,EstoreProductCatalog!$A$1:$BE$181,MATCH(G$7,EstoreProductCatalog!$A$1:$AR$1,0),0)</f>
        <v>SM-F721</v>
      </c>
      <c r="H144" s="1" t="str">
        <f>VLOOKUP(A144,EstoreProductCatalog!$A$1:$BE$181,MATCH(H$7,EstoreProductCatalog!$A$1:$AR$1,0),0)</f>
        <v xml:space="preserve"> </v>
      </c>
      <c r="I144" s="1" t="str">
        <f>VLOOKUP(A144,EstoreProductCatalog!$A$1:$BE$181,MATCH(I$7,EstoreProductCatalog!$A$1:$AR$1,0),0)</f>
        <v>false</v>
      </c>
      <c r="J144" s="4" t="str">
        <f t="shared" si="2"/>
        <v>TRUE</v>
      </c>
      <c r="K144" s="1" t="str">
        <f>VLOOKUP(A144,EstoreProductCatalog!$A$1:$BE$181,MATCH(K$7,EstoreProductCatalog!$A$1:$AR$1,0),0)</f>
        <v>false</v>
      </c>
      <c r="L144" s="1" t="str">
        <f t="shared" si="3"/>
        <v>variant</v>
      </c>
      <c r="M144" s="1">
        <f t="shared" si="4"/>
        <v>82</v>
      </c>
      <c r="N144" s="4" t="str">
        <f>IF(ISNA(M145),COUNTIFS($G$8:G144,G144,$L$8:L144,"main"),IF(M145=1,COUNTIFS($G$8:G144,G144,$L$8:L144,"main")," "))</f>
        <v xml:space="preserve"> </v>
      </c>
      <c r="O144" s="1" t="str">
        <f>VLOOKUP(A144,EstoreProductCatalog!$A$1:$BE$181,MATCH(O$7,EstoreProductCatalog!$A$1:$AR$1,0),0)</f>
        <v>GRAPHITE</v>
      </c>
      <c r="P144" s="1" t="str">
        <f>VLOOKUP(A144,EstoreProductCatalog!$A$1:$BE$181,MATCH(P$7,EstoreProductCatalog!$A$1:$AR$1,0),0)</f>
        <v xml:space="preserve"> 128 GB</v>
      </c>
      <c r="Q144" s="1" t="str">
        <f t="shared" si="5"/>
        <v>SM-F721GRAPHITE 128 GB</v>
      </c>
      <c r="R144" s="4">
        <f t="shared" si="6"/>
        <v>1</v>
      </c>
      <c r="S144" s="1" t="str">
        <f>VLOOKUP(A144,EstoreProductCatalog!$A$1:$BE$181,MATCH(S$7,EstoreProductCatalog!$A$1:$AR$1,0),0)</f>
        <v xml:space="preserve"> NORMAL</v>
      </c>
      <c r="T144" s="1" t="str">
        <f>VLOOKUP(A144,EstoreProductCatalog!$A$1:$BE$181,MATCH(T$7,EstoreProductCatalog!$A$1:$AR$1,0),0)</f>
        <v xml:space="preserve"> null</v>
      </c>
      <c r="U144" s="1" t="str">
        <f>VLOOKUP(A144,EstoreProductCatalog!$A$1:$BE$181,MATCH(U$7,EstoreProductCatalog!$A$1:$AR$1,0),0)</f>
        <v xml:space="preserve"> null</v>
      </c>
      <c r="V144" s="1" t="str">
        <f>VLOOKUP(A144,EstoreProductCatalog!$A$1:$BE$181,MATCH(V$7,EstoreProductCatalog!$A$1:$AR$1,0),0)</f>
        <v xml:space="preserve"> false</v>
      </c>
      <c r="W144" s="4" t="b">
        <f t="shared" si="7"/>
        <v>1</v>
      </c>
      <c r="X144" s="4" t="b">
        <f t="shared" si="8"/>
        <v>1</v>
      </c>
      <c r="Y144" s="4" t="b">
        <f t="shared" si="9"/>
        <v>1</v>
      </c>
      <c r="Z144" s="3" t="e">
        <f>VLOOKUP(A144,EstoreProductCatalog!$A$1:$BE$181,MATCH(Z$7,EstoreProductCatalog!$A$1:$AR$1,0),0)</f>
        <v>#N/A</v>
      </c>
      <c r="AA144" s="1" t="str">
        <f t="shared" si="10"/>
        <v xml:space="preserve"> </v>
      </c>
      <c r="AB144" s="4" t="e">
        <f t="shared" si="11"/>
        <v>#N/A</v>
      </c>
      <c r="AC144" s="4" t="b">
        <f>IF(ISNUMBER(MATCH(A144,'AEM register'!$C:$C,0)),TRUE,FALSE)</f>
        <v>0</v>
      </c>
    </row>
    <row r="145" spans="1:29" ht="14.25" customHeight="1">
      <c r="A145" s="1" t="str">
        <f>EstoreProductCatalog!A139</f>
        <v>SM-F721BZAHEUB</v>
      </c>
      <c r="B145" s="1" t="str">
        <f>VLOOKUP(A145,EstoreProductCatalog!$A$1:$BE$181,MATCH(B$7,EstoreProductCatalog!$A$1:$AR$1,0),0)</f>
        <v xml:space="preserve"> Galaxy Z Flip4</v>
      </c>
      <c r="C145" s="1" t="str">
        <f>VLOOKUP(A145,EstoreProductCatalog!$A$1:$BE$181,MATCH(C$7,EstoreProductCatalog!$A$1:$AR$1,0),0)</f>
        <v>CHECK</v>
      </c>
      <c r="D145" s="1" t="str">
        <f>VLOOKUP(A145,EstoreProductCatalog!$A$1:$BE$181,MATCH(D$7,EstoreProductCatalog!$A$1:$AR$1,0),0)</f>
        <v>PDP_NOT_AVAILABLE</v>
      </c>
      <c r="E145" s="4" t="str">
        <f t="shared" si="0"/>
        <v>TRUE</v>
      </c>
      <c r="F145" s="4" t="str">
        <f t="shared" si="1"/>
        <v>TRUE</v>
      </c>
      <c r="G145" s="1" t="str">
        <f>VLOOKUP(A145,EstoreProductCatalog!$A$1:$BE$181,MATCH(G$7,EstoreProductCatalog!$A$1:$AR$1,0),0)</f>
        <v>SM-F721</v>
      </c>
      <c r="H145" s="1" t="str">
        <f>VLOOKUP(A145,EstoreProductCatalog!$A$1:$BE$181,MATCH(H$7,EstoreProductCatalog!$A$1:$AR$1,0),0)</f>
        <v xml:space="preserve"> </v>
      </c>
      <c r="I145" s="1" t="str">
        <f>VLOOKUP(A145,EstoreProductCatalog!$A$1:$BE$181,MATCH(I$7,EstoreProductCatalog!$A$1:$AR$1,0),0)</f>
        <v>false</v>
      </c>
      <c r="J145" s="4" t="str">
        <f t="shared" si="2"/>
        <v>TRUE</v>
      </c>
      <c r="K145" s="1" t="str">
        <f>VLOOKUP(A145,EstoreProductCatalog!$A$1:$BE$181,MATCH(K$7,EstoreProductCatalog!$A$1:$AR$1,0),0)</f>
        <v>false</v>
      </c>
      <c r="L145" s="1" t="str">
        <f t="shared" si="3"/>
        <v>variant</v>
      </c>
      <c r="M145" s="1">
        <f t="shared" si="4"/>
        <v>83</v>
      </c>
      <c r="N145" s="4" t="str">
        <f>IF(ISNA(M146),COUNTIFS($G$8:G145,G145,$L$8:L145,"main"),IF(M146=1,COUNTIFS($G$8:G145,G145,$L$8:L145,"main")," "))</f>
        <v xml:space="preserve"> </v>
      </c>
      <c r="O145" s="1" t="str">
        <f>VLOOKUP(A145,EstoreProductCatalog!$A$1:$BE$181,MATCH(O$7,EstoreProductCatalog!$A$1:$AR$1,0),0)</f>
        <v>GRAPHITE</v>
      </c>
      <c r="P145" s="1" t="str">
        <f>VLOOKUP(A145,EstoreProductCatalog!$A$1:$BE$181,MATCH(P$7,EstoreProductCatalog!$A$1:$AR$1,0),0)</f>
        <v xml:space="preserve"> 256 GB</v>
      </c>
      <c r="Q145" s="1" t="str">
        <f t="shared" si="5"/>
        <v>SM-F721GRAPHITE 256 GB</v>
      </c>
      <c r="R145" s="4">
        <f t="shared" si="6"/>
        <v>1</v>
      </c>
      <c r="S145" s="1" t="str">
        <f>VLOOKUP(A145,EstoreProductCatalog!$A$1:$BE$181,MATCH(S$7,EstoreProductCatalog!$A$1:$AR$1,0),0)</f>
        <v xml:space="preserve"> NORMAL</v>
      </c>
      <c r="T145" s="1" t="str">
        <f>VLOOKUP(A145,EstoreProductCatalog!$A$1:$BE$181,MATCH(T$7,EstoreProductCatalog!$A$1:$AR$1,0),0)</f>
        <v xml:space="preserve"> null</v>
      </c>
      <c r="U145" s="1" t="str">
        <f>VLOOKUP(A145,EstoreProductCatalog!$A$1:$BE$181,MATCH(U$7,EstoreProductCatalog!$A$1:$AR$1,0),0)</f>
        <v xml:space="preserve"> null</v>
      </c>
      <c r="V145" s="1" t="str">
        <f>VLOOKUP(A145,EstoreProductCatalog!$A$1:$BE$181,MATCH(V$7,EstoreProductCatalog!$A$1:$AR$1,0),0)</f>
        <v xml:space="preserve"> false</v>
      </c>
      <c r="W145" s="4" t="b">
        <f t="shared" si="7"/>
        <v>1</v>
      </c>
      <c r="X145" s="4" t="b">
        <f t="shared" si="8"/>
        <v>1</v>
      </c>
      <c r="Y145" s="4" t="b">
        <f t="shared" si="9"/>
        <v>1</v>
      </c>
      <c r="Z145" s="3" t="e">
        <f>VLOOKUP(A145,EstoreProductCatalog!$A$1:$BE$181,MATCH(Z$7,EstoreProductCatalog!$A$1:$AR$1,0),0)</f>
        <v>#N/A</v>
      </c>
      <c r="AA145" s="1" t="str">
        <f t="shared" si="10"/>
        <v xml:space="preserve"> </v>
      </c>
      <c r="AB145" s="4" t="e">
        <f t="shared" si="11"/>
        <v>#N/A</v>
      </c>
      <c r="AC145" s="4" t="b">
        <f>IF(ISNUMBER(MATCH(A145,'AEM register'!$C:$C,0)),TRUE,FALSE)</f>
        <v>0</v>
      </c>
    </row>
    <row r="146" spans="1:29" ht="14.25" customHeight="1">
      <c r="A146" s="1" t="str">
        <f>EstoreProductCatalog!A140</f>
        <v>SM-F721BZAPEUB</v>
      </c>
      <c r="B146" s="1" t="str">
        <f>VLOOKUP(A146,EstoreProductCatalog!$A$1:$BE$181,MATCH(B$7,EstoreProductCatalog!$A$1:$AR$1,0),0)</f>
        <v xml:space="preserve"> Galaxy Z Flip4</v>
      </c>
      <c r="C146" s="1" t="str">
        <f>VLOOKUP(A146,EstoreProductCatalog!$A$1:$BE$181,MATCH(C$7,EstoreProductCatalog!$A$1:$AR$1,0),0)</f>
        <v>CHECK</v>
      </c>
      <c r="D146" s="1" t="str">
        <f>VLOOKUP(A146,EstoreProductCatalog!$A$1:$BE$181,MATCH(D$7,EstoreProductCatalog!$A$1:$AR$1,0),0)</f>
        <v>PDP_NOT_AVAILABLE</v>
      </c>
      <c r="E146" s="4" t="str">
        <f t="shared" si="0"/>
        <v>TRUE</v>
      </c>
      <c r="F146" s="4" t="str">
        <f t="shared" si="1"/>
        <v>TRUE</v>
      </c>
      <c r="G146" s="1" t="str">
        <f>VLOOKUP(A146,EstoreProductCatalog!$A$1:$BE$181,MATCH(G$7,EstoreProductCatalog!$A$1:$AR$1,0),0)</f>
        <v>SM-F721</v>
      </c>
      <c r="H146" s="1" t="str">
        <f>VLOOKUP(A146,EstoreProductCatalog!$A$1:$BE$181,MATCH(H$7,EstoreProductCatalog!$A$1:$AR$1,0),0)</f>
        <v xml:space="preserve"> </v>
      </c>
      <c r="I146" s="1" t="str">
        <f>VLOOKUP(A146,EstoreProductCatalog!$A$1:$BE$181,MATCH(I$7,EstoreProductCatalog!$A$1:$AR$1,0),0)</f>
        <v>false</v>
      </c>
      <c r="J146" s="4" t="str">
        <f t="shared" si="2"/>
        <v>TRUE</v>
      </c>
      <c r="K146" s="1" t="str">
        <f>VLOOKUP(A146,EstoreProductCatalog!$A$1:$BE$181,MATCH(K$7,EstoreProductCatalog!$A$1:$AR$1,0),0)</f>
        <v>false</v>
      </c>
      <c r="L146" s="1" t="str">
        <f t="shared" si="3"/>
        <v>variant</v>
      </c>
      <c r="M146" s="1">
        <f t="shared" si="4"/>
        <v>84</v>
      </c>
      <c r="N146" s="4" t="str">
        <f>IF(ISNA(M147),COUNTIFS($G$8:G146,G146,$L$8:L146,"main"),IF(M147=1,COUNTIFS($G$8:G146,G146,$L$8:L146,"main")," "))</f>
        <v xml:space="preserve"> </v>
      </c>
      <c r="O146" s="1" t="str">
        <f>VLOOKUP(A146,EstoreProductCatalog!$A$1:$BE$181,MATCH(O$7,EstoreProductCatalog!$A$1:$AR$1,0),0)</f>
        <v>GRAPHITE</v>
      </c>
      <c r="P146" s="1" t="str">
        <f>VLOOKUP(A146,EstoreProductCatalog!$A$1:$BE$181,MATCH(P$7,EstoreProductCatalog!$A$1:$AR$1,0),0)</f>
        <v xml:space="preserve"> 512 GB</v>
      </c>
      <c r="Q146" s="1" t="str">
        <f t="shared" si="5"/>
        <v>SM-F721GRAPHITE 512 GB</v>
      </c>
      <c r="R146" s="4">
        <f t="shared" si="6"/>
        <v>1</v>
      </c>
      <c r="S146" s="1" t="str">
        <f>VLOOKUP(A146,EstoreProductCatalog!$A$1:$BE$181,MATCH(S$7,EstoreProductCatalog!$A$1:$AR$1,0),0)</f>
        <v xml:space="preserve"> NORMAL</v>
      </c>
      <c r="T146" s="1" t="str">
        <f>VLOOKUP(A146,EstoreProductCatalog!$A$1:$BE$181,MATCH(T$7,EstoreProductCatalog!$A$1:$AR$1,0),0)</f>
        <v xml:space="preserve"> null</v>
      </c>
      <c r="U146" s="1" t="str">
        <f>VLOOKUP(A146,EstoreProductCatalog!$A$1:$BE$181,MATCH(U$7,EstoreProductCatalog!$A$1:$AR$1,0),0)</f>
        <v xml:space="preserve"> null</v>
      </c>
      <c r="V146" s="1" t="str">
        <f>VLOOKUP(A146,EstoreProductCatalog!$A$1:$BE$181,MATCH(V$7,EstoreProductCatalog!$A$1:$AR$1,0),0)</f>
        <v xml:space="preserve"> false</v>
      </c>
      <c r="W146" s="4" t="b">
        <f t="shared" si="7"/>
        <v>1</v>
      </c>
      <c r="X146" s="4" t="b">
        <f t="shared" si="8"/>
        <v>1</v>
      </c>
      <c r="Y146" s="4" t="b">
        <f t="shared" si="9"/>
        <v>1</v>
      </c>
      <c r="Z146" s="3" t="e">
        <f>VLOOKUP(A146,EstoreProductCatalog!$A$1:$BE$181,MATCH(Z$7,EstoreProductCatalog!$A$1:$AR$1,0),0)</f>
        <v>#N/A</v>
      </c>
      <c r="AA146" s="1" t="str">
        <f t="shared" si="10"/>
        <v xml:space="preserve"> </v>
      </c>
      <c r="AB146" s="4" t="e">
        <f t="shared" si="11"/>
        <v>#N/A</v>
      </c>
      <c r="AC146" s="4" t="b">
        <f>IF(ISNUMBER(MATCH(A146,'AEM register'!$C:$C,0)),TRUE,FALSE)</f>
        <v>0</v>
      </c>
    </row>
    <row r="147" spans="1:29" ht="14.25" customHeight="1">
      <c r="A147" s="1" t="str">
        <f>EstoreProductCatalog!A141</f>
        <v>SM-F721BZDGEUB</v>
      </c>
      <c r="B147" s="1" t="str">
        <f>VLOOKUP(A147,EstoreProductCatalog!$A$1:$BE$181,MATCH(B$7,EstoreProductCatalog!$A$1:$AR$1,0),0)</f>
        <v xml:space="preserve"> Galaxy Z Flip4</v>
      </c>
      <c r="C147" s="1" t="str">
        <f>VLOOKUP(A147,EstoreProductCatalog!$A$1:$BE$181,MATCH(C$7,EstoreProductCatalog!$A$1:$AR$1,0),0)</f>
        <v>CHECK</v>
      </c>
      <c r="D147" s="1" t="str">
        <f>VLOOKUP(A147,EstoreProductCatalog!$A$1:$BE$181,MATCH(D$7,EstoreProductCatalog!$A$1:$AR$1,0),0)</f>
        <v>PDP_NOT_AVAILABLE</v>
      </c>
      <c r="E147" s="4" t="str">
        <f t="shared" si="0"/>
        <v>TRUE</v>
      </c>
      <c r="F147" s="4" t="str">
        <f t="shared" si="1"/>
        <v>TRUE</v>
      </c>
      <c r="G147" s="1" t="str">
        <f>VLOOKUP(A147,EstoreProductCatalog!$A$1:$BE$181,MATCH(G$7,EstoreProductCatalog!$A$1:$AR$1,0),0)</f>
        <v>SM-F721</v>
      </c>
      <c r="H147" s="1" t="str">
        <f>VLOOKUP(A147,EstoreProductCatalog!$A$1:$BE$181,MATCH(H$7,EstoreProductCatalog!$A$1:$AR$1,0),0)</f>
        <v xml:space="preserve"> </v>
      </c>
      <c r="I147" s="1" t="str">
        <f>VLOOKUP(A147,EstoreProductCatalog!$A$1:$BE$181,MATCH(I$7,EstoreProductCatalog!$A$1:$AR$1,0),0)</f>
        <v>false</v>
      </c>
      <c r="J147" s="4" t="str">
        <f t="shared" si="2"/>
        <v>TRUE</v>
      </c>
      <c r="K147" s="1" t="str">
        <f>VLOOKUP(A147,EstoreProductCatalog!$A$1:$BE$181,MATCH(K$7,EstoreProductCatalog!$A$1:$AR$1,0),0)</f>
        <v>false</v>
      </c>
      <c r="L147" s="1" t="str">
        <f t="shared" si="3"/>
        <v>variant</v>
      </c>
      <c r="M147" s="1">
        <f t="shared" si="4"/>
        <v>85</v>
      </c>
      <c r="N147" s="4" t="str">
        <f>IF(ISNA(M148),COUNTIFS($G$8:G147,G147,$L$8:L147,"main"),IF(M148=1,COUNTIFS($G$8:G147,G147,$L$8:L147,"main")," "))</f>
        <v xml:space="preserve"> </v>
      </c>
      <c r="O147" s="1" t="str">
        <f>VLOOKUP(A147,EstoreProductCatalog!$A$1:$BE$181,MATCH(O$7,EstoreProductCatalog!$A$1:$AR$1,0),0)</f>
        <v>PINKGOLD</v>
      </c>
      <c r="P147" s="1" t="str">
        <f>VLOOKUP(A147,EstoreProductCatalog!$A$1:$BE$181,MATCH(P$7,EstoreProductCatalog!$A$1:$AR$1,0),0)</f>
        <v xml:space="preserve"> 128 GB</v>
      </c>
      <c r="Q147" s="1" t="str">
        <f t="shared" si="5"/>
        <v>SM-F721PINKGOLD 128 GB</v>
      </c>
      <c r="R147" s="4">
        <f t="shared" si="6"/>
        <v>1</v>
      </c>
      <c r="S147" s="1" t="str">
        <f>VLOOKUP(A147,EstoreProductCatalog!$A$1:$BE$181,MATCH(S$7,EstoreProductCatalog!$A$1:$AR$1,0),0)</f>
        <v xml:space="preserve"> NORMAL</v>
      </c>
      <c r="T147" s="1" t="str">
        <f>VLOOKUP(A147,EstoreProductCatalog!$A$1:$BE$181,MATCH(T$7,EstoreProductCatalog!$A$1:$AR$1,0),0)</f>
        <v xml:space="preserve"> null</v>
      </c>
      <c r="U147" s="1" t="str">
        <f>VLOOKUP(A147,EstoreProductCatalog!$A$1:$BE$181,MATCH(U$7,EstoreProductCatalog!$A$1:$AR$1,0),0)</f>
        <v xml:space="preserve"> null</v>
      </c>
      <c r="V147" s="1" t="str">
        <f>VLOOKUP(A147,EstoreProductCatalog!$A$1:$BE$181,MATCH(V$7,EstoreProductCatalog!$A$1:$AR$1,0),0)</f>
        <v xml:space="preserve"> false</v>
      </c>
      <c r="W147" s="4" t="b">
        <f t="shared" si="7"/>
        <v>1</v>
      </c>
      <c r="X147" s="4" t="b">
        <f t="shared" si="8"/>
        <v>1</v>
      </c>
      <c r="Y147" s="4" t="b">
        <f t="shared" si="9"/>
        <v>1</v>
      </c>
      <c r="Z147" s="3" t="e">
        <f>VLOOKUP(A147,EstoreProductCatalog!$A$1:$BE$181,MATCH(Z$7,EstoreProductCatalog!$A$1:$AR$1,0),0)</f>
        <v>#N/A</v>
      </c>
      <c r="AA147" s="1" t="str">
        <f t="shared" si="10"/>
        <v xml:space="preserve"> </v>
      </c>
      <c r="AB147" s="4" t="e">
        <f t="shared" si="11"/>
        <v>#N/A</v>
      </c>
      <c r="AC147" s="4" t="b">
        <f>IF(ISNUMBER(MATCH(A147,'AEM register'!$C:$C,0)),TRUE,FALSE)</f>
        <v>0</v>
      </c>
    </row>
    <row r="148" spans="1:29" ht="14.25" customHeight="1">
      <c r="A148" s="1" t="str">
        <f>EstoreProductCatalog!A142</f>
        <v>SM-F721BZDHEUB</v>
      </c>
      <c r="B148" s="1" t="str">
        <f>VLOOKUP(A148,EstoreProductCatalog!$A$1:$BE$181,MATCH(B$7,EstoreProductCatalog!$A$1:$AR$1,0),0)</f>
        <v xml:space="preserve"> Galaxy Z Flip4</v>
      </c>
      <c r="C148" s="1" t="str">
        <f>VLOOKUP(A148,EstoreProductCatalog!$A$1:$BE$181,MATCH(C$7,EstoreProductCatalog!$A$1:$AR$1,0),0)</f>
        <v>CHECK</v>
      </c>
      <c r="D148" s="1" t="str">
        <f>VLOOKUP(A148,EstoreProductCatalog!$A$1:$BE$181,MATCH(D$7,EstoreProductCatalog!$A$1:$AR$1,0),0)</f>
        <v>PDP_NOT_AVAILABLE</v>
      </c>
      <c r="E148" s="4" t="str">
        <f t="shared" si="0"/>
        <v>TRUE</v>
      </c>
      <c r="F148" s="4" t="str">
        <f t="shared" si="1"/>
        <v>TRUE</v>
      </c>
      <c r="G148" s="1" t="str">
        <f>VLOOKUP(A148,EstoreProductCatalog!$A$1:$BE$181,MATCH(G$7,EstoreProductCatalog!$A$1:$AR$1,0),0)</f>
        <v>SM-F721</v>
      </c>
      <c r="H148" s="1" t="str">
        <f>VLOOKUP(A148,EstoreProductCatalog!$A$1:$BE$181,MATCH(H$7,EstoreProductCatalog!$A$1:$AR$1,0),0)</f>
        <v xml:space="preserve"> </v>
      </c>
      <c r="I148" s="1" t="str">
        <f>VLOOKUP(A148,EstoreProductCatalog!$A$1:$BE$181,MATCH(I$7,EstoreProductCatalog!$A$1:$AR$1,0),0)</f>
        <v>false</v>
      </c>
      <c r="J148" s="4" t="str">
        <f t="shared" si="2"/>
        <v>TRUE</v>
      </c>
      <c r="K148" s="1" t="str">
        <f>VLOOKUP(A148,EstoreProductCatalog!$A$1:$BE$181,MATCH(K$7,EstoreProductCatalog!$A$1:$AR$1,0),0)</f>
        <v>false</v>
      </c>
      <c r="L148" s="1" t="str">
        <f t="shared" si="3"/>
        <v>variant</v>
      </c>
      <c r="M148" s="1">
        <f t="shared" si="4"/>
        <v>86</v>
      </c>
      <c r="N148" s="4" t="str">
        <f>IF(ISNA(M149),COUNTIFS($G$8:G148,G148,$L$8:L148,"main"),IF(M149=1,COUNTIFS($G$8:G148,G148,$L$8:L148,"main")," "))</f>
        <v xml:space="preserve"> </v>
      </c>
      <c r="O148" s="1" t="str">
        <f>VLOOKUP(A148,EstoreProductCatalog!$A$1:$BE$181,MATCH(O$7,EstoreProductCatalog!$A$1:$AR$1,0),0)</f>
        <v>PINKGOLD</v>
      </c>
      <c r="P148" s="1" t="str">
        <f>VLOOKUP(A148,EstoreProductCatalog!$A$1:$BE$181,MATCH(P$7,EstoreProductCatalog!$A$1:$AR$1,0),0)</f>
        <v xml:space="preserve"> 256 GB</v>
      </c>
      <c r="Q148" s="1" t="str">
        <f t="shared" si="5"/>
        <v>SM-F721PINKGOLD 256 GB</v>
      </c>
      <c r="R148" s="4">
        <f t="shared" si="6"/>
        <v>1</v>
      </c>
      <c r="S148" s="1" t="str">
        <f>VLOOKUP(A148,EstoreProductCatalog!$A$1:$BE$181,MATCH(S$7,EstoreProductCatalog!$A$1:$AR$1,0),0)</f>
        <v xml:space="preserve"> NORMAL</v>
      </c>
      <c r="T148" s="1" t="str">
        <f>VLOOKUP(A148,EstoreProductCatalog!$A$1:$BE$181,MATCH(T$7,EstoreProductCatalog!$A$1:$AR$1,0),0)</f>
        <v xml:space="preserve"> null</v>
      </c>
      <c r="U148" s="1" t="str">
        <f>VLOOKUP(A148,EstoreProductCatalog!$A$1:$BE$181,MATCH(U$7,EstoreProductCatalog!$A$1:$AR$1,0),0)</f>
        <v xml:space="preserve"> null</v>
      </c>
      <c r="V148" s="1" t="str">
        <f>VLOOKUP(A148,EstoreProductCatalog!$A$1:$BE$181,MATCH(V$7,EstoreProductCatalog!$A$1:$AR$1,0),0)</f>
        <v xml:space="preserve"> false</v>
      </c>
      <c r="W148" s="4" t="b">
        <f t="shared" si="7"/>
        <v>1</v>
      </c>
      <c r="X148" s="4" t="b">
        <f t="shared" si="8"/>
        <v>1</v>
      </c>
      <c r="Y148" s="4" t="b">
        <f t="shared" si="9"/>
        <v>1</v>
      </c>
      <c r="Z148" s="3" t="e">
        <f>VLOOKUP(A148,EstoreProductCatalog!$A$1:$BE$181,MATCH(Z$7,EstoreProductCatalog!$A$1:$AR$1,0),0)</f>
        <v>#N/A</v>
      </c>
      <c r="AA148" s="1" t="str">
        <f t="shared" si="10"/>
        <v xml:space="preserve"> </v>
      </c>
      <c r="AB148" s="4" t="e">
        <f t="shared" si="11"/>
        <v>#N/A</v>
      </c>
      <c r="AC148" s="4" t="b">
        <f>IF(ISNUMBER(MATCH(A148,'AEM register'!$C:$C,0)),TRUE,FALSE)</f>
        <v>0</v>
      </c>
    </row>
    <row r="149" spans="1:29" ht="14.25" customHeight="1">
      <c r="A149" s="1" t="str">
        <f>EstoreProductCatalog!A143</f>
        <v>SM-F721BZDPEUB</v>
      </c>
      <c r="B149" s="1" t="str">
        <f>VLOOKUP(A149,EstoreProductCatalog!$A$1:$BE$181,MATCH(B$7,EstoreProductCatalog!$A$1:$AR$1,0),0)</f>
        <v xml:space="preserve"> Galaxy Z Flip4</v>
      </c>
      <c r="C149" s="1" t="str">
        <f>VLOOKUP(A149,EstoreProductCatalog!$A$1:$BE$181,MATCH(C$7,EstoreProductCatalog!$A$1:$AR$1,0),0)</f>
        <v>CHECK</v>
      </c>
      <c r="D149" s="1" t="str">
        <f>VLOOKUP(A149,EstoreProductCatalog!$A$1:$BE$181,MATCH(D$7,EstoreProductCatalog!$A$1:$AR$1,0),0)</f>
        <v>PDP_NOT_AVAILABLE</v>
      </c>
      <c r="E149" s="4" t="str">
        <f t="shared" si="0"/>
        <v>TRUE</v>
      </c>
      <c r="F149" s="4" t="str">
        <f t="shared" si="1"/>
        <v>TRUE</v>
      </c>
      <c r="G149" s="1" t="str">
        <f>VLOOKUP(A149,EstoreProductCatalog!$A$1:$BE$181,MATCH(G$7,EstoreProductCatalog!$A$1:$AR$1,0),0)</f>
        <v>SM-F721</v>
      </c>
      <c r="H149" s="1" t="str">
        <f>VLOOKUP(A149,EstoreProductCatalog!$A$1:$BE$181,MATCH(H$7,EstoreProductCatalog!$A$1:$AR$1,0),0)</f>
        <v xml:space="preserve"> </v>
      </c>
      <c r="I149" s="1" t="str">
        <f>VLOOKUP(A149,EstoreProductCatalog!$A$1:$BE$181,MATCH(I$7,EstoreProductCatalog!$A$1:$AR$1,0),0)</f>
        <v>false</v>
      </c>
      <c r="J149" s="4" t="str">
        <f t="shared" si="2"/>
        <v>TRUE</v>
      </c>
      <c r="K149" s="1" t="str">
        <f>VLOOKUP(A149,EstoreProductCatalog!$A$1:$BE$181,MATCH(K$7,EstoreProductCatalog!$A$1:$AR$1,0),0)</f>
        <v>false</v>
      </c>
      <c r="L149" s="1" t="str">
        <f t="shared" si="3"/>
        <v>variant</v>
      </c>
      <c r="M149" s="1">
        <f t="shared" si="4"/>
        <v>87</v>
      </c>
      <c r="N149" s="4">
        <f>IF(ISNA(M150),COUNTIFS($G$8:G149,G149,$L$8:L149,"main"),IF(M150=1,COUNTIFS($G$8:G149,G149,$L$8:L149,"main")," "))</f>
        <v>7</v>
      </c>
      <c r="O149" s="1" t="str">
        <f>VLOOKUP(A149,EstoreProductCatalog!$A$1:$BE$181,MATCH(O$7,EstoreProductCatalog!$A$1:$AR$1,0),0)</f>
        <v>PINKGOLD</v>
      </c>
      <c r="P149" s="1" t="str">
        <f>VLOOKUP(A149,EstoreProductCatalog!$A$1:$BE$181,MATCH(P$7,EstoreProductCatalog!$A$1:$AR$1,0),0)</f>
        <v xml:space="preserve"> 512 GB</v>
      </c>
      <c r="Q149" s="1" t="str">
        <f t="shared" si="5"/>
        <v>SM-F721PINKGOLD 512 GB</v>
      </c>
      <c r="R149" s="4">
        <f t="shared" si="6"/>
        <v>1</v>
      </c>
      <c r="S149" s="1" t="str">
        <f>VLOOKUP(A149,EstoreProductCatalog!$A$1:$BE$181,MATCH(S$7,EstoreProductCatalog!$A$1:$AR$1,0),0)</f>
        <v xml:space="preserve"> NORMAL</v>
      </c>
      <c r="T149" s="1" t="str">
        <f>VLOOKUP(A149,EstoreProductCatalog!$A$1:$BE$181,MATCH(T$7,EstoreProductCatalog!$A$1:$AR$1,0),0)</f>
        <v xml:space="preserve"> null</v>
      </c>
      <c r="U149" s="1" t="str">
        <f>VLOOKUP(A149,EstoreProductCatalog!$A$1:$BE$181,MATCH(U$7,EstoreProductCatalog!$A$1:$AR$1,0),0)</f>
        <v xml:space="preserve"> null</v>
      </c>
      <c r="V149" s="1" t="str">
        <f>VLOOKUP(A149,EstoreProductCatalog!$A$1:$BE$181,MATCH(V$7,EstoreProductCatalog!$A$1:$AR$1,0),0)</f>
        <v xml:space="preserve"> false</v>
      </c>
      <c r="W149" s="4" t="b">
        <f t="shared" si="7"/>
        <v>1</v>
      </c>
      <c r="X149" s="4" t="b">
        <f t="shared" si="8"/>
        <v>1</v>
      </c>
      <c r="Y149" s="4" t="b">
        <f t="shared" si="9"/>
        <v>1</v>
      </c>
      <c r="Z149" s="3" t="e">
        <f>VLOOKUP(A149,EstoreProductCatalog!$A$1:$BE$181,MATCH(Z$7,EstoreProductCatalog!$A$1:$AR$1,0),0)</f>
        <v>#N/A</v>
      </c>
      <c r="AA149" s="1" t="str">
        <f t="shared" si="10"/>
        <v xml:space="preserve"> </v>
      </c>
      <c r="AB149" s="4" t="e">
        <f t="shared" si="11"/>
        <v>#N/A</v>
      </c>
      <c r="AC149" s="4" t="b">
        <f>IF(ISNUMBER(MATCH(A149,'AEM register'!$C:$C,0)),TRUE,FALSE)</f>
        <v>0</v>
      </c>
    </row>
    <row r="150" spans="1:29" ht="14.25" customHeight="1">
      <c r="A150" s="1" t="str">
        <f>EstoreProductCatalog!A144</f>
        <v>SM-F936BDRBEUB</v>
      </c>
      <c r="B150" s="1" t="str">
        <f>VLOOKUP(A150,EstoreProductCatalog!$A$1:$BE$181,MATCH(B$7,EstoreProductCatalog!$A$1:$AR$1,0),0)</f>
        <v xml:space="preserve"> Galaxy Z Fold4 (Online Exlcusive)</v>
      </c>
      <c r="C150" s="1" t="str">
        <f>VLOOKUP(A150,EstoreProductCatalog!$A$1:$BE$181,MATCH(C$7,EstoreProductCatalog!$A$1:$AR$1,0),0)</f>
        <v>CHECK</v>
      </c>
      <c r="D150" s="1" t="str">
        <f>VLOOKUP(A150,EstoreProductCatalog!$A$1:$BE$181,MATCH(D$7,EstoreProductCatalog!$A$1:$AR$1,0),0)</f>
        <v>PDP_NOT_AVAILABLE</v>
      </c>
      <c r="E150" s="4" t="str">
        <f t="shared" si="0"/>
        <v>TRUE</v>
      </c>
      <c r="F150" s="4" t="str">
        <f t="shared" si="1"/>
        <v>TRUE</v>
      </c>
      <c r="G150" s="1" t="str">
        <f>VLOOKUP(A150,EstoreProductCatalog!$A$1:$BE$181,MATCH(G$7,EstoreProductCatalog!$A$1:$AR$1,0),0)</f>
        <v>SM-F936</v>
      </c>
      <c r="H150" s="1" t="str">
        <f>VLOOKUP(A150,EstoreProductCatalog!$A$1:$BE$181,MATCH(H$7,EstoreProductCatalog!$A$1:$AR$1,0),0)</f>
        <v xml:space="preserve"> </v>
      </c>
      <c r="I150" s="1" t="str">
        <f>VLOOKUP(A150,EstoreProductCatalog!$A$1:$BE$181,MATCH(I$7,EstoreProductCatalog!$A$1:$AR$1,0),0)</f>
        <v>false</v>
      </c>
      <c r="J150" s="4" t="str">
        <f t="shared" si="2"/>
        <v>TRUE</v>
      </c>
      <c r="K150" s="1" t="str">
        <f>VLOOKUP(A150,EstoreProductCatalog!$A$1:$BE$181,MATCH(K$7,EstoreProductCatalog!$A$1:$AR$1,0),0)</f>
        <v>false</v>
      </c>
      <c r="L150" s="1" t="str">
        <f t="shared" si="3"/>
        <v>variant</v>
      </c>
      <c r="M150" s="1">
        <f t="shared" si="4"/>
        <v>1</v>
      </c>
      <c r="N150" s="4" t="str">
        <f>IF(ISNA(M151),COUNTIFS($G$8:G150,G150,$L$8:L150,"main"),IF(M151=1,COUNTIFS($G$8:G150,G150,$L$8:L150,"main")," "))</f>
        <v xml:space="preserve"> </v>
      </c>
      <c r="O150" s="1" t="str">
        <f>VLOOKUP(A150,EstoreProductCatalog!$A$1:$BE$181,MATCH(O$7,EstoreProductCatalog!$A$1:$AR$1,0),0)</f>
        <v>BURGUNDY</v>
      </c>
      <c r="P150" s="1" t="str">
        <f>VLOOKUP(A150,EstoreProductCatalog!$A$1:$BE$181,MATCH(P$7,EstoreProductCatalog!$A$1:$AR$1,0),0)</f>
        <v xml:space="preserve"> 256 GB</v>
      </c>
      <c r="Q150" s="1" t="str">
        <f t="shared" si="5"/>
        <v>SM-F936BURGUNDY 256 GB</v>
      </c>
      <c r="R150" s="4">
        <f t="shared" si="6"/>
        <v>1</v>
      </c>
      <c r="S150" s="1" t="str">
        <f>VLOOKUP(A150,EstoreProductCatalog!$A$1:$BE$181,MATCH(S$7,EstoreProductCatalog!$A$1:$AR$1,0),0)</f>
        <v xml:space="preserve"> NORMAL</v>
      </c>
      <c r="T150" s="1" t="str">
        <f>VLOOKUP(A150,EstoreProductCatalog!$A$1:$BE$181,MATCH(T$7,EstoreProductCatalog!$A$1:$AR$1,0),0)</f>
        <v xml:space="preserve"> null</v>
      </c>
      <c r="U150" s="1" t="str">
        <f>VLOOKUP(A150,EstoreProductCatalog!$A$1:$BE$181,MATCH(U$7,EstoreProductCatalog!$A$1:$AR$1,0),0)</f>
        <v xml:space="preserve"> null</v>
      </c>
      <c r="V150" s="1" t="str">
        <f>VLOOKUP(A150,EstoreProductCatalog!$A$1:$BE$181,MATCH(V$7,EstoreProductCatalog!$A$1:$AR$1,0),0)</f>
        <v xml:space="preserve"> false</v>
      </c>
      <c r="W150" s="4" t="b">
        <f t="shared" si="7"/>
        <v>1</v>
      </c>
      <c r="X150" s="4" t="b">
        <f t="shared" si="8"/>
        <v>1</v>
      </c>
      <c r="Y150" s="4" t="b">
        <f t="shared" si="9"/>
        <v>1</v>
      </c>
      <c r="Z150" s="3" t="e">
        <f>VLOOKUP(A150,EstoreProductCatalog!$A$1:$BE$181,MATCH(Z$7,EstoreProductCatalog!$A$1:$AR$1,0),0)</f>
        <v>#N/A</v>
      </c>
      <c r="AA150" s="1" t="str">
        <f t="shared" si="10"/>
        <v xml:space="preserve"> </v>
      </c>
      <c r="AB150" s="4" t="e">
        <f t="shared" si="11"/>
        <v>#N/A</v>
      </c>
      <c r="AC150" s="4" t="b">
        <f>IF(ISNUMBER(MATCH(A150,'AEM register'!$C:$C,0)),TRUE,FALSE)</f>
        <v>0</v>
      </c>
    </row>
    <row r="151" spans="1:29" ht="14.25" customHeight="1">
      <c r="A151" s="1" t="str">
        <f>EstoreProductCatalog!A145</f>
        <v>SM-F936BDRCEUB</v>
      </c>
      <c r="B151" s="1" t="str">
        <f>VLOOKUP(A151,EstoreProductCatalog!$A$1:$BE$181,MATCH(B$7,EstoreProductCatalog!$A$1:$AR$1,0),0)</f>
        <v xml:space="preserve"> Galaxy Z Fold4 (Online Exlcusive)</v>
      </c>
      <c r="C151" s="1" t="str">
        <f>VLOOKUP(A151,EstoreProductCatalog!$A$1:$BE$181,MATCH(C$7,EstoreProductCatalog!$A$1:$AR$1,0),0)</f>
        <v>CHECK</v>
      </c>
      <c r="D151" s="1" t="str">
        <f>VLOOKUP(A151,EstoreProductCatalog!$A$1:$BE$181,MATCH(D$7,EstoreProductCatalog!$A$1:$AR$1,0),0)</f>
        <v>PDP_NOT_AVAILABLE</v>
      </c>
      <c r="E151" s="4" t="str">
        <f t="shared" si="0"/>
        <v>TRUE</v>
      </c>
      <c r="F151" s="4" t="str">
        <f t="shared" si="1"/>
        <v>TRUE</v>
      </c>
      <c r="G151" s="1" t="str">
        <f>VLOOKUP(A151,EstoreProductCatalog!$A$1:$BE$181,MATCH(G$7,EstoreProductCatalog!$A$1:$AR$1,0),0)</f>
        <v>SM-F936</v>
      </c>
      <c r="H151" s="1" t="str">
        <f>VLOOKUP(A151,EstoreProductCatalog!$A$1:$BE$181,MATCH(H$7,EstoreProductCatalog!$A$1:$AR$1,0),0)</f>
        <v xml:space="preserve"> </v>
      </c>
      <c r="I151" s="1" t="str">
        <f>VLOOKUP(A151,EstoreProductCatalog!$A$1:$BE$181,MATCH(I$7,EstoreProductCatalog!$A$1:$AR$1,0),0)</f>
        <v>false</v>
      </c>
      <c r="J151" s="4" t="str">
        <f t="shared" si="2"/>
        <v>TRUE</v>
      </c>
      <c r="K151" s="1" t="str">
        <f>VLOOKUP(A151,EstoreProductCatalog!$A$1:$BE$181,MATCH(K$7,EstoreProductCatalog!$A$1:$AR$1,0),0)</f>
        <v>false</v>
      </c>
      <c r="L151" s="1" t="str">
        <f t="shared" si="3"/>
        <v>variant</v>
      </c>
      <c r="M151" s="1">
        <f t="shared" si="4"/>
        <v>2</v>
      </c>
      <c r="N151" s="4" t="str">
        <f>IF(ISNA(M152),COUNTIFS($G$8:G151,G151,$L$8:L151,"main"),IF(M152=1,COUNTIFS($G$8:G151,G151,$L$8:L151,"main")," "))</f>
        <v xml:space="preserve"> </v>
      </c>
      <c r="O151" s="1" t="str">
        <f>VLOOKUP(A151,EstoreProductCatalog!$A$1:$BE$181,MATCH(O$7,EstoreProductCatalog!$A$1:$AR$1,0),0)</f>
        <v>BURGUNDY</v>
      </c>
      <c r="P151" s="1" t="str">
        <f>VLOOKUP(A151,EstoreProductCatalog!$A$1:$BE$181,MATCH(P$7,EstoreProductCatalog!$A$1:$AR$1,0),0)</f>
        <v xml:space="preserve"> 512 GB</v>
      </c>
      <c r="Q151" s="1" t="str">
        <f t="shared" si="5"/>
        <v>SM-F936BURGUNDY 512 GB</v>
      </c>
      <c r="R151" s="4">
        <f t="shared" si="6"/>
        <v>1</v>
      </c>
      <c r="S151" s="1" t="str">
        <f>VLOOKUP(A151,EstoreProductCatalog!$A$1:$BE$181,MATCH(S$7,EstoreProductCatalog!$A$1:$AR$1,0),0)</f>
        <v xml:space="preserve"> NORMAL</v>
      </c>
      <c r="T151" s="1" t="str">
        <f>VLOOKUP(A151,EstoreProductCatalog!$A$1:$BE$181,MATCH(T$7,EstoreProductCatalog!$A$1:$AR$1,0),0)</f>
        <v xml:space="preserve"> null</v>
      </c>
      <c r="U151" s="1" t="str">
        <f>VLOOKUP(A151,EstoreProductCatalog!$A$1:$BE$181,MATCH(U$7,EstoreProductCatalog!$A$1:$AR$1,0),0)</f>
        <v xml:space="preserve"> null</v>
      </c>
      <c r="V151" s="1" t="str">
        <f>VLOOKUP(A151,EstoreProductCatalog!$A$1:$BE$181,MATCH(V$7,EstoreProductCatalog!$A$1:$AR$1,0),0)</f>
        <v xml:space="preserve"> false</v>
      </c>
      <c r="W151" s="4" t="b">
        <f t="shared" si="7"/>
        <v>1</v>
      </c>
      <c r="X151" s="4" t="b">
        <f t="shared" si="8"/>
        <v>1</v>
      </c>
      <c r="Y151" s="4" t="b">
        <f t="shared" si="9"/>
        <v>1</v>
      </c>
      <c r="Z151" s="3" t="e">
        <f>VLOOKUP(A151,EstoreProductCatalog!$A$1:$BE$181,MATCH(Z$7,EstoreProductCatalog!$A$1:$AR$1,0),0)</f>
        <v>#N/A</v>
      </c>
      <c r="AA151" s="1" t="str">
        <f t="shared" si="10"/>
        <v xml:space="preserve"> </v>
      </c>
      <c r="AB151" s="4" t="e">
        <f t="shared" si="11"/>
        <v>#N/A</v>
      </c>
      <c r="AC151" s="4" t="b">
        <f>IF(ISNUMBER(MATCH(A151,'AEM register'!$C:$C,0)),TRUE,FALSE)</f>
        <v>0</v>
      </c>
    </row>
    <row r="152" spans="1:29" ht="14.25" customHeight="1">
      <c r="A152" s="1" t="str">
        <f>EstoreProductCatalog!A146</f>
        <v>SM-F936BZABEUB</v>
      </c>
      <c r="B152" s="1" t="str">
        <f>VLOOKUP(A152,EstoreProductCatalog!$A$1:$BE$181,MATCH(B$7,EstoreProductCatalog!$A$1:$AR$1,0),0)</f>
        <v xml:space="preserve"> Galaxy Z Fold4</v>
      </c>
      <c r="C152" s="1" t="str">
        <f>VLOOKUP(A152,EstoreProductCatalog!$A$1:$BE$181,MATCH(C$7,EstoreProductCatalog!$A$1:$AR$1,0),0)</f>
        <v>CHECK</v>
      </c>
      <c r="D152" s="1" t="str">
        <f>VLOOKUP(A152,EstoreProductCatalog!$A$1:$BE$181,MATCH(D$7,EstoreProductCatalog!$A$1:$AR$1,0),0)</f>
        <v>PDP_NOT_AVAILABLE</v>
      </c>
      <c r="E152" s="4" t="str">
        <f t="shared" si="0"/>
        <v>TRUE</v>
      </c>
      <c r="F152" s="4" t="str">
        <f t="shared" si="1"/>
        <v>TRUE</v>
      </c>
      <c r="G152" s="1" t="str">
        <f>VLOOKUP(A152,EstoreProductCatalog!$A$1:$BE$181,MATCH(G$7,EstoreProductCatalog!$A$1:$AR$1,0),0)</f>
        <v>SM-F936</v>
      </c>
      <c r="H152" s="1" t="str">
        <f>VLOOKUP(A152,EstoreProductCatalog!$A$1:$BE$181,MATCH(H$7,EstoreProductCatalog!$A$1:$AR$1,0),0)</f>
        <v xml:space="preserve"> </v>
      </c>
      <c r="I152" s="1" t="str">
        <f>VLOOKUP(A152,EstoreProductCatalog!$A$1:$BE$181,MATCH(I$7,EstoreProductCatalog!$A$1:$AR$1,0),0)</f>
        <v>false</v>
      </c>
      <c r="J152" s="4" t="str">
        <f t="shared" si="2"/>
        <v>TRUE</v>
      </c>
      <c r="K152" s="1" t="str">
        <f>VLOOKUP(A152,EstoreProductCatalog!$A$1:$BE$181,MATCH(K$7,EstoreProductCatalog!$A$1:$AR$1,0),0)</f>
        <v>true</v>
      </c>
      <c r="L152" s="1" t="str">
        <f t="shared" si="3"/>
        <v>main</v>
      </c>
      <c r="M152" s="1">
        <f t="shared" si="4"/>
        <v>3</v>
      </c>
      <c r="N152" s="4" t="str">
        <f>IF(ISNA(M153),COUNTIFS($G$8:G152,G152,$L$8:L152,"main"),IF(M153=1,COUNTIFS($G$8:G152,G152,$L$8:L152,"main")," "))</f>
        <v xml:space="preserve"> </v>
      </c>
      <c r="O152" s="1" t="str">
        <f>VLOOKUP(A152,EstoreProductCatalog!$A$1:$BE$181,MATCH(O$7,EstoreProductCatalog!$A$1:$AR$1,0),0)</f>
        <v>GRAYGREEN</v>
      </c>
      <c r="P152" s="1" t="str">
        <f>VLOOKUP(A152,EstoreProductCatalog!$A$1:$BE$181,MATCH(P$7,EstoreProductCatalog!$A$1:$AR$1,0),0)</f>
        <v xml:space="preserve"> 256 GB</v>
      </c>
      <c r="Q152" s="1" t="str">
        <f t="shared" si="5"/>
        <v>SM-F936GRAYGREEN 256 GB</v>
      </c>
      <c r="R152" s="4">
        <f t="shared" si="6"/>
        <v>1</v>
      </c>
      <c r="S152" s="1" t="str">
        <f>VLOOKUP(A152,EstoreProductCatalog!$A$1:$BE$181,MATCH(S$7,EstoreProductCatalog!$A$1:$AR$1,0),0)</f>
        <v xml:space="preserve"> NORMAL</v>
      </c>
      <c r="T152" s="1" t="str">
        <f>VLOOKUP(A152,EstoreProductCatalog!$A$1:$BE$181,MATCH(T$7,EstoreProductCatalog!$A$1:$AR$1,0),0)</f>
        <v xml:space="preserve"> null</v>
      </c>
      <c r="U152" s="1" t="str">
        <f>VLOOKUP(A152,EstoreProductCatalog!$A$1:$BE$181,MATCH(U$7,EstoreProductCatalog!$A$1:$AR$1,0),0)</f>
        <v xml:space="preserve"> null</v>
      </c>
      <c r="V152" s="1" t="str">
        <f>VLOOKUP(A152,EstoreProductCatalog!$A$1:$BE$181,MATCH(V$7,EstoreProductCatalog!$A$1:$AR$1,0),0)</f>
        <v xml:space="preserve"> false</v>
      </c>
      <c r="W152" s="4" t="b">
        <f t="shared" si="7"/>
        <v>1</v>
      </c>
      <c r="X152" s="4" t="b">
        <f t="shared" si="8"/>
        <v>1</v>
      </c>
      <c r="Y152" s="4" t="b">
        <f t="shared" si="9"/>
        <v>1</v>
      </c>
      <c r="Z152" s="3" t="e">
        <f>VLOOKUP(A152,EstoreProductCatalog!$A$1:$BE$181,MATCH(Z$7,EstoreProductCatalog!$A$1:$AR$1,0),0)</f>
        <v>#N/A</v>
      </c>
      <c r="AA152" s="1" t="str">
        <f t="shared" si="10"/>
        <v xml:space="preserve"> </v>
      </c>
      <c r="AB152" s="4" t="e">
        <f t="shared" si="11"/>
        <v>#N/A</v>
      </c>
      <c r="AC152" s="4" t="b">
        <f>IF(ISNUMBER(MATCH(A152,'AEM register'!$C:$C,0)),TRUE,FALSE)</f>
        <v>0</v>
      </c>
    </row>
    <row r="153" spans="1:29" ht="14.25" customHeight="1">
      <c r="A153" s="1" t="str">
        <f>EstoreProductCatalog!A147</f>
        <v>SM-F936BZACEUB</v>
      </c>
      <c r="B153" s="1" t="str">
        <f>VLOOKUP(A153,EstoreProductCatalog!$A$1:$BE$181,MATCH(B$7,EstoreProductCatalog!$A$1:$AR$1,0),0)</f>
        <v xml:space="preserve"> Galaxy Z Fold4</v>
      </c>
      <c r="C153" s="1" t="str">
        <f>VLOOKUP(A153,EstoreProductCatalog!$A$1:$BE$181,MATCH(C$7,EstoreProductCatalog!$A$1:$AR$1,0),0)</f>
        <v>CHECK</v>
      </c>
      <c r="D153" s="1" t="str">
        <f>VLOOKUP(A153,EstoreProductCatalog!$A$1:$BE$181,MATCH(D$7,EstoreProductCatalog!$A$1:$AR$1,0),0)</f>
        <v>PDP_NOT_AVAILABLE</v>
      </c>
      <c r="E153" s="4" t="str">
        <f t="shared" si="0"/>
        <v>TRUE</v>
      </c>
      <c r="F153" s="4" t="str">
        <f t="shared" si="1"/>
        <v>TRUE</v>
      </c>
      <c r="G153" s="1" t="str">
        <f>VLOOKUP(A153,EstoreProductCatalog!$A$1:$BE$181,MATCH(G$7,EstoreProductCatalog!$A$1:$AR$1,0),0)</f>
        <v>SM-F936</v>
      </c>
      <c r="H153" s="1" t="str">
        <f>VLOOKUP(A153,EstoreProductCatalog!$A$1:$BE$181,MATCH(H$7,EstoreProductCatalog!$A$1:$AR$1,0),0)</f>
        <v xml:space="preserve"> </v>
      </c>
      <c r="I153" s="1" t="str">
        <f>VLOOKUP(A153,EstoreProductCatalog!$A$1:$BE$181,MATCH(I$7,EstoreProductCatalog!$A$1:$AR$1,0),0)</f>
        <v>false</v>
      </c>
      <c r="J153" s="4" t="str">
        <f t="shared" si="2"/>
        <v>TRUE</v>
      </c>
      <c r="K153" s="1" t="str">
        <f>VLOOKUP(A153,EstoreProductCatalog!$A$1:$BE$181,MATCH(K$7,EstoreProductCatalog!$A$1:$AR$1,0),0)</f>
        <v>false</v>
      </c>
      <c r="L153" s="1" t="str">
        <f t="shared" si="3"/>
        <v>variant</v>
      </c>
      <c r="M153" s="1">
        <f t="shared" si="4"/>
        <v>4</v>
      </c>
      <c r="N153" s="4" t="str">
        <f>IF(ISNA(M154),COUNTIFS($G$8:G153,G153,$L$8:L153,"main"),IF(M154=1,COUNTIFS($G$8:G153,G153,$L$8:L153,"main")," "))</f>
        <v xml:space="preserve"> </v>
      </c>
      <c r="O153" s="1" t="str">
        <f>VLOOKUP(A153,EstoreProductCatalog!$A$1:$BE$181,MATCH(O$7,EstoreProductCatalog!$A$1:$AR$1,0),0)</f>
        <v>GRAYGREEN</v>
      </c>
      <c r="P153" s="1" t="str">
        <f>VLOOKUP(A153,EstoreProductCatalog!$A$1:$BE$181,MATCH(P$7,EstoreProductCatalog!$A$1:$AR$1,0),0)</f>
        <v xml:space="preserve"> 512 GB</v>
      </c>
      <c r="Q153" s="1" t="str">
        <f t="shared" si="5"/>
        <v>SM-F936GRAYGREEN 512 GB</v>
      </c>
      <c r="R153" s="4">
        <f t="shared" si="6"/>
        <v>1</v>
      </c>
      <c r="S153" s="1" t="str">
        <f>VLOOKUP(A153,EstoreProductCatalog!$A$1:$BE$181,MATCH(S$7,EstoreProductCatalog!$A$1:$AR$1,0),0)</f>
        <v xml:space="preserve"> NORMAL</v>
      </c>
      <c r="T153" s="1" t="str">
        <f>VLOOKUP(A153,EstoreProductCatalog!$A$1:$BE$181,MATCH(T$7,EstoreProductCatalog!$A$1:$AR$1,0),0)</f>
        <v xml:space="preserve"> null</v>
      </c>
      <c r="U153" s="1" t="str">
        <f>VLOOKUP(A153,EstoreProductCatalog!$A$1:$BE$181,MATCH(U$7,EstoreProductCatalog!$A$1:$AR$1,0),0)</f>
        <v xml:space="preserve"> null</v>
      </c>
      <c r="V153" s="1" t="str">
        <f>VLOOKUP(A153,EstoreProductCatalog!$A$1:$BE$181,MATCH(V$7,EstoreProductCatalog!$A$1:$AR$1,0),0)</f>
        <v xml:space="preserve"> false</v>
      </c>
      <c r="W153" s="4" t="b">
        <f t="shared" si="7"/>
        <v>1</v>
      </c>
      <c r="X153" s="4" t="b">
        <f t="shared" si="8"/>
        <v>1</v>
      </c>
      <c r="Y153" s="4" t="b">
        <f t="shared" si="9"/>
        <v>1</v>
      </c>
      <c r="Z153" s="3" t="e">
        <f>VLOOKUP(A153,EstoreProductCatalog!$A$1:$BE$181,MATCH(Z$7,EstoreProductCatalog!$A$1:$AR$1,0),0)</f>
        <v>#N/A</v>
      </c>
      <c r="AA153" s="1" t="str">
        <f t="shared" si="10"/>
        <v xml:space="preserve"> </v>
      </c>
      <c r="AB153" s="4" t="e">
        <f t="shared" si="11"/>
        <v>#N/A</v>
      </c>
      <c r="AC153" s="4" t="b">
        <f>IF(ISNUMBER(MATCH(A153,'AEM register'!$C:$C,0)),TRUE,FALSE)</f>
        <v>0</v>
      </c>
    </row>
    <row r="154" spans="1:29" ht="14.25" customHeight="1">
      <c r="A154" s="1" t="str">
        <f>EstoreProductCatalog!A148</f>
        <v>SM-F936BZANEUB</v>
      </c>
      <c r="B154" s="1" t="str">
        <f>VLOOKUP(A154,EstoreProductCatalog!$A$1:$BE$181,MATCH(B$7,EstoreProductCatalog!$A$1:$AR$1,0),0)</f>
        <v xml:space="preserve"> Galaxy Z Fold4 (Online Exclusive)</v>
      </c>
      <c r="C154" s="1" t="str">
        <f>VLOOKUP(A154,EstoreProductCatalog!$A$1:$BE$181,MATCH(C$7,EstoreProductCatalog!$A$1:$AR$1,0),0)</f>
        <v>CHECK</v>
      </c>
      <c r="D154" s="1" t="str">
        <f>VLOOKUP(A154,EstoreProductCatalog!$A$1:$BE$181,MATCH(D$7,EstoreProductCatalog!$A$1:$AR$1,0),0)</f>
        <v>PDP_NOT_AVAILABLE</v>
      </c>
      <c r="E154" s="4" t="str">
        <f t="shared" si="0"/>
        <v>TRUE</v>
      </c>
      <c r="F154" s="4" t="str">
        <f t="shared" si="1"/>
        <v>TRUE</v>
      </c>
      <c r="G154" s="1" t="str">
        <f>VLOOKUP(A154,EstoreProductCatalog!$A$1:$BE$181,MATCH(G$7,EstoreProductCatalog!$A$1:$AR$1,0),0)</f>
        <v>SM-F936</v>
      </c>
      <c r="H154" s="1" t="str">
        <f>VLOOKUP(A154,EstoreProductCatalog!$A$1:$BE$181,MATCH(H$7,EstoreProductCatalog!$A$1:$AR$1,0),0)</f>
        <v xml:space="preserve"> </v>
      </c>
      <c r="I154" s="1" t="str">
        <f>VLOOKUP(A154,EstoreProductCatalog!$A$1:$BE$181,MATCH(I$7,EstoreProductCatalog!$A$1:$AR$1,0),0)</f>
        <v>false</v>
      </c>
      <c r="J154" s="4" t="str">
        <f t="shared" si="2"/>
        <v>TRUE</v>
      </c>
      <c r="K154" s="1" t="str">
        <f>VLOOKUP(A154,EstoreProductCatalog!$A$1:$BE$181,MATCH(K$7,EstoreProductCatalog!$A$1:$AR$1,0),0)</f>
        <v>false</v>
      </c>
      <c r="L154" s="1" t="str">
        <f t="shared" si="3"/>
        <v>variant</v>
      </c>
      <c r="M154" s="1">
        <f t="shared" si="4"/>
        <v>5</v>
      </c>
      <c r="N154" s="4" t="str">
        <f>IF(ISNA(M155),COUNTIFS($G$8:G154,G154,$L$8:L154,"main"),IF(M155=1,COUNTIFS($G$8:G154,G154,$L$8:L154,"main")," "))</f>
        <v xml:space="preserve"> </v>
      </c>
      <c r="O154" s="1" t="str">
        <f>VLOOKUP(A154,EstoreProductCatalog!$A$1:$BE$181,MATCH(O$7,EstoreProductCatalog!$A$1:$AR$1,0),0)</f>
        <v>GRAYGREEN</v>
      </c>
      <c r="P154" s="1" t="str">
        <f>VLOOKUP(A154,EstoreProductCatalog!$A$1:$BE$181,MATCH(P$7,EstoreProductCatalog!$A$1:$AR$1,0),0)</f>
        <v xml:space="preserve"> 1 TB</v>
      </c>
      <c r="Q154" s="1" t="str">
        <f t="shared" si="5"/>
        <v>SM-F936GRAYGREEN 1 TB</v>
      </c>
      <c r="R154" s="4">
        <f t="shared" si="6"/>
        <v>1</v>
      </c>
      <c r="S154" s="1" t="str">
        <f>VLOOKUP(A154,EstoreProductCatalog!$A$1:$BE$181,MATCH(S$7,EstoreProductCatalog!$A$1:$AR$1,0),0)</f>
        <v xml:space="preserve"> NORMAL</v>
      </c>
      <c r="T154" s="1" t="str">
        <f>VLOOKUP(A154,EstoreProductCatalog!$A$1:$BE$181,MATCH(T$7,EstoreProductCatalog!$A$1:$AR$1,0),0)</f>
        <v xml:space="preserve"> null</v>
      </c>
      <c r="U154" s="1" t="str">
        <f>VLOOKUP(A154,EstoreProductCatalog!$A$1:$BE$181,MATCH(U$7,EstoreProductCatalog!$A$1:$AR$1,0),0)</f>
        <v xml:space="preserve"> null</v>
      </c>
      <c r="V154" s="1" t="str">
        <f>VLOOKUP(A154,EstoreProductCatalog!$A$1:$BE$181,MATCH(V$7,EstoreProductCatalog!$A$1:$AR$1,0),0)</f>
        <v xml:space="preserve"> false</v>
      </c>
      <c r="W154" s="4" t="b">
        <f t="shared" si="7"/>
        <v>1</v>
      </c>
      <c r="X154" s="4" t="b">
        <f t="shared" si="8"/>
        <v>1</v>
      </c>
      <c r="Y154" s="4" t="b">
        <f t="shared" si="9"/>
        <v>1</v>
      </c>
      <c r="Z154" s="3" t="e">
        <f>VLOOKUP(A154,EstoreProductCatalog!$A$1:$BE$181,MATCH(Z$7,EstoreProductCatalog!$A$1:$AR$1,0),0)</f>
        <v>#N/A</v>
      </c>
      <c r="AA154" s="1" t="str">
        <f t="shared" si="10"/>
        <v xml:space="preserve"> </v>
      </c>
      <c r="AB154" s="4" t="e">
        <f t="shared" si="11"/>
        <v>#N/A</v>
      </c>
      <c r="AC154" s="4" t="b">
        <f>IF(ISNUMBER(MATCH(A154,'AEM register'!$C:$C,0)),TRUE,FALSE)</f>
        <v>0</v>
      </c>
    </row>
    <row r="155" spans="1:29" ht="14.25" customHeight="1">
      <c r="A155" s="1" t="str">
        <f>EstoreProductCatalog!A149</f>
        <v>SM-F936BZEBEUB</v>
      </c>
      <c r="B155" s="1" t="str">
        <f>VLOOKUP(A155,EstoreProductCatalog!$A$1:$BE$181,MATCH(B$7,EstoreProductCatalog!$A$1:$AR$1,0),0)</f>
        <v xml:space="preserve"> Galaxy Z Fold4</v>
      </c>
      <c r="C155" s="1" t="str">
        <f>VLOOKUP(A155,EstoreProductCatalog!$A$1:$BE$181,MATCH(C$7,EstoreProductCatalog!$A$1:$AR$1,0),0)</f>
        <v>CHECK</v>
      </c>
      <c r="D155" s="1" t="str">
        <f>VLOOKUP(A155,EstoreProductCatalog!$A$1:$BE$181,MATCH(D$7,EstoreProductCatalog!$A$1:$AR$1,0),0)</f>
        <v>PDP_NOT_AVAILABLE</v>
      </c>
      <c r="E155" s="4" t="str">
        <f t="shared" si="0"/>
        <v>TRUE</v>
      </c>
      <c r="F155" s="4" t="str">
        <f t="shared" si="1"/>
        <v>TRUE</v>
      </c>
      <c r="G155" s="1" t="str">
        <f>VLOOKUP(A155,EstoreProductCatalog!$A$1:$BE$181,MATCH(G$7,EstoreProductCatalog!$A$1:$AR$1,0),0)</f>
        <v>SM-F936</v>
      </c>
      <c r="H155" s="1" t="str">
        <f>VLOOKUP(A155,EstoreProductCatalog!$A$1:$BE$181,MATCH(H$7,EstoreProductCatalog!$A$1:$AR$1,0),0)</f>
        <v xml:space="preserve"> </v>
      </c>
      <c r="I155" s="1" t="str">
        <f>VLOOKUP(A155,EstoreProductCatalog!$A$1:$BE$181,MATCH(I$7,EstoreProductCatalog!$A$1:$AR$1,0),0)</f>
        <v>false</v>
      </c>
      <c r="J155" s="4" t="str">
        <f t="shared" si="2"/>
        <v>TRUE</v>
      </c>
      <c r="K155" s="1" t="str">
        <f>VLOOKUP(A155,EstoreProductCatalog!$A$1:$BE$181,MATCH(K$7,EstoreProductCatalog!$A$1:$AR$1,0),0)</f>
        <v>false</v>
      </c>
      <c r="L155" s="1" t="str">
        <f t="shared" si="3"/>
        <v>variant</v>
      </c>
      <c r="M155" s="1">
        <f t="shared" si="4"/>
        <v>6</v>
      </c>
      <c r="N155" s="4" t="str">
        <f>IF(ISNA(M156),COUNTIFS($G$8:G155,G155,$L$8:L155,"main"),IF(M156=1,COUNTIFS($G$8:G155,G155,$L$8:L155,"main")," "))</f>
        <v xml:space="preserve"> </v>
      </c>
      <c r="O155" s="1" t="str">
        <f>VLOOKUP(A155,EstoreProductCatalog!$A$1:$BE$181,MATCH(O$7,EstoreProductCatalog!$A$1:$AR$1,0),0)</f>
        <v>BEIGE</v>
      </c>
      <c r="P155" s="1" t="str">
        <f>VLOOKUP(A155,EstoreProductCatalog!$A$1:$BE$181,MATCH(P$7,EstoreProductCatalog!$A$1:$AR$1,0),0)</f>
        <v xml:space="preserve"> 256 GB</v>
      </c>
      <c r="Q155" s="1" t="str">
        <f t="shared" si="5"/>
        <v>SM-F936BEIGE 256 GB</v>
      </c>
      <c r="R155" s="4">
        <f t="shared" si="6"/>
        <v>1</v>
      </c>
      <c r="S155" s="1" t="str">
        <f>VLOOKUP(A155,EstoreProductCatalog!$A$1:$BE$181,MATCH(S$7,EstoreProductCatalog!$A$1:$AR$1,0),0)</f>
        <v xml:space="preserve"> NORMAL</v>
      </c>
      <c r="T155" s="1" t="str">
        <f>VLOOKUP(A155,EstoreProductCatalog!$A$1:$BE$181,MATCH(T$7,EstoreProductCatalog!$A$1:$AR$1,0),0)</f>
        <v xml:space="preserve"> null</v>
      </c>
      <c r="U155" s="1" t="str">
        <f>VLOOKUP(A155,EstoreProductCatalog!$A$1:$BE$181,MATCH(U$7,EstoreProductCatalog!$A$1:$AR$1,0),0)</f>
        <v xml:space="preserve"> null</v>
      </c>
      <c r="V155" s="1" t="str">
        <f>VLOOKUP(A155,EstoreProductCatalog!$A$1:$BE$181,MATCH(V$7,EstoreProductCatalog!$A$1:$AR$1,0),0)</f>
        <v xml:space="preserve"> false</v>
      </c>
      <c r="W155" s="4" t="b">
        <f t="shared" si="7"/>
        <v>1</v>
      </c>
      <c r="X155" s="4" t="b">
        <f t="shared" si="8"/>
        <v>1</v>
      </c>
      <c r="Y155" s="4" t="b">
        <f t="shared" si="9"/>
        <v>1</v>
      </c>
      <c r="Z155" s="3" t="e">
        <f>VLOOKUP(A155,EstoreProductCatalog!$A$1:$BE$181,MATCH(Z$7,EstoreProductCatalog!$A$1:$AR$1,0),0)</f>
        <v>#N/A</v>
      </c>
      <c r="AA155" s="1" t="str">
        <f t="shared" si="10"/>
        <v xml:space="preserve"> </v>
      </c>
      <c r="AB155" s="4" t="e">
        <f t="shared" si="11"/>
        <v>#N/A</v>
      </c>
      <c r="AC155" s="4" t="b">
        <f>IF(ISNUMBER(MATCH(A155,'AEM register'!$C:$C,0)),TRUE,FALSE)</f>
        <v>0</v>
      </c>
    </row>
    <row r="156" spans="1:29" ht="14.25" customHeight="1">
      <c r="A156" s="1" t="str">
        <f>EstoreProductCatalog!A150</f>
        <v>SM-F936BZECEUB</v>
      </c>
      <c r="B156" s="1" t="str">
        <f>VLOOKUP(A156,EstoreProductCatalog!$A$1:$BE$181,MATCH(B$7,EstoreProductCatalog!$A$1:$AR$1,0),0)</f>
        <v xml:space="preserve"> Galaxy Z Fold4</v>
      </c>
      <c r="C156" s="1" t="str">
        <f>VLOOKUP(A156,EstoreProductCatalog!$A$1:$BE$181,MATCH(C$7,EstoreProductCatalog!$A$1:$AR$1,0),0)</f>
        <v>CHECK</v>
      </c>
      <c r="D156" s="1" t="str">
        <f>VLOOKUP(A156,EstoreProductCatalog!$A$1:$BE$181,MATCH(D$7,EstoreProductCatalog!$A$1:$AR$1,0),0)</f>
        <v>PDP_NOT_AVAILABLE</v>
      </c>
      <c r="E156" s="4" t="str">
        <f t="shared" si="0"/>
        <v>TRUE</v>
      </c>
      <c r="F156" s="4" t="str">
        <f t="shared" si="1"/>
        <v>TRUE</v>
      </c>
      <c r="G156" s="1" t="str">
        <f>VLOOKUP(A156,EstoreProductCatalog!$A$1:$BE$181,MATCH(G$7,EstoreProductCatalog!$A$1:$AR$1,0),0)</f>
        <v>SM-F936</v>
      </c>
      <c r="H156" s="1" t="str">
        <f>VLOOKUP(A156,EstoreProductCatalog!$A$1:$BE$181,MATCH(H$7,EstoreProductCatalog!$A$1:$AR$1,0),0)</f>
        <v xml:space="preserve"> </v>
      </c>
      <c r="I156" s="1" t="str">
        <f>VLOOKUP(A156,EstoreProductCatalog!$A$1:$BE$181,MATCH(I$7,EstoreProductCatalog!$A$1:$AR$1,0),0)</f>
        <v>false</v>
      </c>
      <c r="J156" s="4" t="str">
        <f t="shared" si="2"/>
        <v>TRUE</v>
      </c>
      <c r="K156" s="1" t="str">
        <f>VLOOKUP(A156,EstoreProductCatalog!$A$1:$BE$181,MATCH(K$7,EstoreProductCatalog!$A$1:$AR$1,0),0)</f>
        <v>false</v>
      </c>
      <c r="L156" s="1" t="str">
        <f t="shared" si="3"/>
        <v>variant</v>
      </c>
      <c r="M156" s="1">
        <f t="shared" si="4"/>
        <v>7</v>
      </c>
      <c r="N156" s="4" t="str">
        <f>IF(ISNA(M157),COUNTIFS($G$8:G156,G156,$L$8:L156,"main"),IF(M157=1,COUNTIFS($G$8:G156,G156,$L$8:L156,"main")," "))</f>
        <v xml:space="preserve"> </v>
      </c>
      <c r="O156" s="1" t="str">
        <f>VLOOKUP(A156,EstoreProductCatalog!$A$1:$BE$181,MATCH(O$7,EstoreProductCatalog!$A$1:$AR$1,0),0)</f>
        <v>BEIGE</v>
      </c>
      <c r="P156" s="1" t="str">
        <f>VLOOKUP(A156,EstoreProductCatalog!$A$1:$BE$181,MATCH(P$7,EstoreProductCatalog!$A$1:$AR$1,0),0)</f>
        <v xml:space="preserve"> 512 GB</v>
      </c>
      <c r="Q156" s="1" t="str">
        <f t="shared" si="5"/>
        <v>SM-F936BEIGE 512 GB</v>
      </c>
      <c r="R156" s="4">
        <f t="shared" si="6"/>
        <v>1</v>
      </c>
      <c r="S156" s="1" t="str">
        <f>VLOOKUP(A156,EstoreProductCatalog!$A$1:$BE$181,MATCH(S$7,EstoreProductCatalog!$A$1:$AR$1,0),0)</f>
        <v xml:space="preserve"> NORMAL</v>
      </c>
      <c r="T156" s="1" t="str">
        <f>VLOOKUP(A156,EstoreProductCatalog!$A$1:$BE$181,MATCH(T$7,EstoreProductCatalog!$A$1:$AR$1,0),0)</f>
        <v xml:space="preserve"> null</v>
      </c>
      <c r="U156" s="1" t="str">
        <f>VLOOKUP(A156,EstoreProductCatalog!$A$1:$BE$181,MATCH(U$7,EstoreProductCatalog!$A$1:$AR$1,0),0)</f>
        <v xml:space="preserve"> null</v>
      </c>
      <c r="V156" s="1" t="str">
        <f>VLOOKUP(A156,EstoreProductCatalog!$A$1:$BE$181,MATCH(V$7,EstoreProductCatalog!$A$1:$AR$1,0),0)</f>
        <v xml:space="preserve"> false</v>
      </c>
      <c r="W156" s="4" t="b">
        <f t="shared" si="7"/>
        <v>1</v>
      </c>
      <c r="X156" s="4" t="b">
        <f t="shared" si="8"/>
        <v>1</v>
      </c>
      <c r="Y156" s="4" t="b">
        <f t="shared" si="9"/>
        <v>1</v>
      </c>
      <c r="Z156" s="3" t="e">
        <f>VLOOKUP(A156,EstoreProductCatalog!$A$1:$BE$181,MATCH(Z$7,EstoreProductCatalog!$A$1:$AR$1,0),0)</f>
        <v>#N/A</v>
      </c>
      <c r="AA156" s="1" t="str">
        <f t="shared" si="10"/>
        <v xml:space="preserve"> </v>
      </c>
      <c r="AB156" s="4" t="e">
        <f t="shared" si="11"/>
        <v>#N/A</v>
      </c>
      <c r="AC156" s="4" t="b">
        <f>IF(ISNUMBER(MATCH(A156,'AEM register'!$C:$C,0)),TRUE,FALSE)</f>
        <v>0</v>
      </c>
    </row>
    <row r="157" spans="1:29" ht="14.25" customHeight="1">
      <c r="A157" s="1" t="str">
        <f>EstoreProductCatalog!A151</f>
        <v>SM-F936BZENEUB</v>
      </c>
      <c r="B157" s="1" t="str">
        <f>VLOOKUP(A157,EstoreProductCatalog!$A$1:$BE$181,MATCH(B$7,EstoreProductCatalog!$A$1:$AR$1,0),0)</f>
        <v xml:space="preserve"> Galaxy Z Fold4 (Online Exclusive)</v>
      </c>
      <c r="C157" s="1" t="str">
        <f>VLOOKUP(A157,EstoreProductCatalog!$A$1:$BE$181,MATCH(C$7,EstoreProductCatalog!$A$1:$AR$1,0),0)</f>
        <v>CHECK</v>
      </c>
      <c r="D157" s="1" t="str">
        <f>VLOOKUP(A157,EstoreProductCatalog!$A$1:$BE$181,MATCH(D$7,EstoreProductCatalog!$A$1:$AR$1,0),0)</f>
        <v>PDP_NOT_AVAILABLE</v>
      </c>
      <c r="E157" s="4" t="str">
        <f t="shared" si="0"/>
        <v>TRUE</v>
      </c>
      <c r="F157" s="4" t="str">
        <f t="shared" si="1"/>
        <v>TRUE</v>
      </c>
      <c r="G157" s="1" t="str">
        <f>VLOOKUP(A157,EstoreProductCatalog!$A$1:$BE$181,MATCH(G$7,EstoreProductCatalog!$A$1:$AR$1,0),0)</f>
        <v>SM-F936</v>
      </c>
      <c r="H157" s="1" t="str">
        <f>VLOOKUP(A157,EstoreProductCatalog!$A$1:$BE$181,MATCH(H$7,EstoreProductCatalog!$A$1:$AR$1,0),0)</f>
        <v xml:space="preserve"> </v>
      </c>
      <c r="I157" s="1" t="str">
        <f>VLOOKUP(A157,EstoreProductCatalog!$A$1:$BE$181,MATCH(I$7,EstoreProductCatalog!$A$1:$AR$1,0),0)</f>
        <v>false</v>
      </c>
      <c r="J157" s="4" t="str">
        <f t="shared" si="2"/>
        <v>TRUE</v>
      </c>
      <c r="K157" s="1" t="str">
        <f>VLOOKUP(A157,EstoreProductCatalog!$A$1:$BE$181,MATCH(K$7,EstoreProductCatalog!$A$1:$AR$1,0),0)</f>
        <v>false</v>
      </c>
      <c r="L157" s="1" t="str">
        <f t="shared" si="3"/>
        <v>variant</v>
      </c>
      <c r="M157" s="1">
        <f t="shared" si="4"/>
        <v>8</v>
      </c>
      <c r="N157" s="4" t="str">
        <f>IF(ISNA(M158),COUNTIFS($G$8:G157,G157,$L$8:L157,"main"),IF(M158=1,COUNTIFS($G$8:G157,G157,$L$8:L157,"main")," "))</f>
        <v xml:space="preserve"> </v>
      </c>
      <c r="O157" s="1" t="str">
        <f>VLOOKUP(A157,EstoreProductCatalog!$A$1:$BE$181,MATCH(O$7,EstoreProductCatalog!$A$1:$AR$1,0),0)</f>
        <v>BEIGE</v>
      </c>
      <c r="P157" s="1" t="str">
        <f>VLOOKUP(A157,EstoreProductCatalog!$A$1:$BE$181,MATCH(P$7,EstoreProductCatalog!$A$1:$AR$1,0),0)</f>
        <v xml:space="preserve"> 1 TB</v>
      </c>
      <c r="Q157" s="1" t="str">
        <f t="shared" si="5"/>
        <v>SM-F936BEIGE 1 TB</v>
      </c>
      <c r="R157" s="4">
        <f t="shared" si="6"/>
        <v>1</v>
      </c>
      <c r="S157" s="1" t="str">
        <f>VLOOKUP(A157,EstoreProductCatalog!$A$1:$BE$181,MATCH(S$7,EstoreProductCatalog!$A$1:$AR$1,0),0)</f>
        <v xml:space="preserve"> NORMAL</v>
      </c>
      <c r="T157" s="1" t="str">
        <f>VLOOKUP(A157,EstoreProductCatalog!$A$1:$BE$181,MATCH(T$7,EstoreProductCatalog!$A$1:$AR$1,0),0)</f>
        <v xml:space="preserve"> null</v>
      </c>
      <c r="U157" s="1" t="str">
        <f>VLOOKUP(A157,EstoreProductCatalog!$A$1:$BE$181,MATCH(U$7,EstoreProductCatalog!$A$1:$AR$1,0),0)</f>
        <v xml:space="preserve"> null</v>
      </c>
      <c r="V157" s="1" t="str">
        <f>VLOOKUP(A157,EstoreProductCatalog!$A$1:$BE$181,MATCH(V$7,EstoreProductCatalog!$A$1:$AR$1,0),0)</f>
        <v xml:space="preserve"> false</v>
      </c>
      <c r="W157" s="4" t="b">
        <f t="shared" si="7"/>
        <v>1</v>
      </c>
      <c r="X157" s="4" t="b">
        <f t="shared" si="8"/>
        <v>1</v>
      </c>
      <c r="Y157" s="4" t="b">
        <f t="shared" si="9"/>
        <v>1</v>
      </c>
      <c r="Z157" s="3" t="e">
        <f>VLOOKUP(A157,EstoreProductCatalog!$A$1:$BE$181,MATCH(Z$7,EstoreProductCatalog!$A$1:$AR$1,0),0)</f>
        <v>#N/A</v>
      </c>
      <c r="AA157" s="1" t="str">
        <f t="shared" si="10"/>
        <v xml:space="preserve"> </v>
      </c>
      <c r="AB157" s="4" t="e">
        <f t="shared" si="11"/>
        <v>#N/A</v>
      </c>
      <c r="AC157" s="4" t="b">
        <f>IF(ISNUMBER(MATCH(A157,'AEM register'!$C:$C,0)),TRUE,FALSE)</f>
        <v>0</v>
      </c>
    </row>
    <row r="158" spans="1:29" ht="14.25" customHeight="1">
      <c r="A158" s="1" t="str">
        <f>EstoreProductCatalog!A152</f>
        <v>SM-F936BZKBEUB</v>
      </c>
      <c r="B158" s="1" t="str">
        <f>VLOOKUP(A158,EstoreProductCatalog!$A$1:$BE$181,MATCH(B$7,EstoreProductCatalog!$A$1:$AR$1,0),0)</f>
        <v xml:space="preserve"> Galaxy Z Fold4</v>
      </c>
      <c r="C158" s="1" t="str">
        <f>VLOOKUP(A158,EstoreProductCatalog!$A$1:$BE$181,MATCH(C$7,EstoreProductCatalog!$A$1:$AR$1,0),0)</f>
        <v>CHECK</v>
      </c>
      <c r="D158" s="1" t="str">
        <f>VLOOKUP(A158,EstoreProductCatalog!$A$1:$BE$181,MATCH(D$7,EstoreProductCatalog!$A$1:$AR$1,0),0)</f>
        <v>PDP_NOT_AVAILABLE</v>
      </c>
      <c r="E158" s="4" t="str">
        <f t="shared" si="0"/>
        <v>TRUE</v>
      </c>
      <c r="F158" s="4" t="str">
        <f t="shared" si="1"/>
        <v>TRUE</v>
      </c>
      <c r="G158" s="1" t="str">
        <f>VLOOKUP(A158,EstoreProductCatalog!$A$1:$BE$181,MATCH(G$7,EstoreProductCatalog!$A$1:$AR$1,0),0)</f>
        <v>SM-F936</v>
      </c>
      <c r="H158" s="1" t="str">
        <f>VLOOKUP(A158,EstoreProductCatalog!$A$1:$BE$181,MATCH(H$7,EstoreProductCatalog!$A$1:$AR$1,0),0)</f>
        <v xml:space="preserve"> </v>
      </c>
      <c r="I158" s="1" t="str">
        <f>VLOOKUP(A158,EstoreProductCatalog!$A$1:$BE$181,MATCH(I$7,EstoreProductCatalog!$A$1:$AR$1,0),0)</f>
        <v>false</v>
      </c>
      <c r="J158" s="4" t="str">
        <f t="shared" si="2"/>
        <v>TRUE</v>
      </c>
      <c r="K158" s="1" t="str">
        <f>VLOOKUP(A158,EstoreProductCatalog!$A$1:$BE$181,MATCH(K$7,EstoreProductCatalog!$A$1:$AR$1,0),0)</f>
        <v>false</v>
      </c>
      <c r="L158" s="1" t="str">
        <f t="shared" si="3"/>
        <v>variant</v>
      </c>
      <c r="M158" s="1">
        <f t="shared" si="4"/>
        <v>9</v>
      </c>
      <c r="N158" s="4" t="str">
        <f>IF(ISNA(M159),COUNTIFS($G$8:G158,G158,$L$8:L158,"main"),IF(M159=1,COUNTIFS($G$8:G158,G158,$L$8:L158,"main")," "))</f>
        <v xml:space="preserve"> </v>
      </c>
      <c r="O158" s="1" t="str">
        <f>VLOOKUP(A158,EstoreProductCatalog!$A$1:$BE$181,MATCH(O$7,EstoreProductCatalog!$A$1:$AR$1,0),0)</f>
        <v>PHANTOMBLACK</v>
      </c>
      <c r="P158" s="1" t="str">
        <f>VLOOKUP(A158,EstoreProductCatalog!$A$1:$BE$181,MATCH(P$7,EstoreProductCatalog!$A$1:$AR$1,0),0)</f>
        <v xml:space="preserve"> 256 GB</v>
      </c>
      <c r="Q158" s="1" t="str">
        <f t="shared" si="5"/>
        <v>SM-F936PHANTOMBLACK 256 GB</v>
      </c>
      <c r="R158" s="4">
        <f t="shared" si="6"/>
        <v>1</v>
      </c>
      <c r="S158" s="1" t="str">
        <f>VLOOKUP(A158,EstoreProductCatalog!$A$1:$BE$181,MATCH(S$7,EstoreProductCatalog!$A$1:$AR$1,0),0)</f>
        <v xml:space="preserve"> NORMAL</v>
      </c>
      <c r="T158" s="1" t="str">
        <f>VLOOKUP(A158,EstoreProductCatalog!$A$1:$BE$181,MATCH(T$7,EstoreProductCatalog!$A$1:$AR$1,0),0)</f>
        <v xml:space="preserve"> null</v>
      </c>
      <c r="U158" s="1" t="str">
        <f>VLOOKUP(A158,EstoreProductCatalog!$A$1:$BE$181,MATCH(U$7,EstoreProductCatalog!$A$1:$AR$1,0),0)</f>
        <v xml:space="preserve"> null</v>
      </c>
      <c r="V158" s="1" t="str">
        <f>VLOOKUP(A158,EstoreProductCatalog!$A$1:$BE$181,MATCH(V$7,EstoreProductCatalog!$A$1:$AR$1,0),0)</f>
        <v xml:space="preserve"> false</v>
      </c>
      <c r="W158" s="4" t="b">
        <f t="shared" si="7"/>
        <v>1</v>
      </c>
      <c r="X158" s="4" t="b">
        <f t="shared" si="8"/>
        <v>1</v>
      </c>
      <c r="Y158" s="4" t="b">
        <f t="shared" si="9"/>
        <v>1</v>
      </c>
      <c r="Z158" s="3" t="e">
        <f>VLOOKUP(A158,EstoreProductCatalog!$A$1:$BE$181,MATCH(Z$7,EstoreProductCatalog!$A$1:$AR$1,0),0)</f>
        <v>#N/A</v>
      </c>
      <c r="AA158" s="1" t="str">
        <f t="shared" si="10"/>
        <v xml:space="preserve"> </v>
      </c>
      <c r="AB158" s="4" t="e">
        <f t="shared" si="11"/>
        <v>#N/A</v>
      </c>
      <c r="AC158" s="4" t="b">
        <f>IF(ISNUMBER(MATCH(A158,'AEM register'!$C:$C,0)),TRUE,FALSE)</f>
        <v>0</v>
      </c>
    </row>
    <row r="159" spans="1:29" ht="14.25" customHeight="1">
      <c r="A159" s="1" t="str">
        <f>EstoreProductCatalog!A153</f>
        <v>SM-F936BZKCEUB</v>
      </c>
      <c r="B159" s="1" t="str">
        <f>VLOOKUP(A159,EstoreProductCatalog!$A$1:$BE$181,MATCH(B$7,EstoreProductCatalog!$A$1:$AR$1,0),0)</f>
        <v xml:space="preserve"> Galaxy Z Fold4</v>
      </c>
      <c r="C159" s="1" t="str">
        <f>VLOOKUP(A159,EstoreProductCatalog!$A$1:$BE$181,MATCH(C$7,EstoreProductCatalog!$A$1:$AR$1,0),0)</f>
        <v>CHECK</v>
      </c>
      <c r="D159" s="1" t="str">
        <f>VLOOKUP(A159,EstoreProductCatalog!$A$1:$BE$181,MATCH(D$7,EstoreProductCatalog!$A$1:$AR$1,0),0)</f>
        <v>PDP_NOT_AVAILABLE</v>
      </c>
      <c r="E159" s="4" t="str">
        <f t="shared" si="0"/>
        <v>TRUE</v>
      </c>
      <c r="F159" s="4" t="str">
        <f t="shared" si="1"/>
        <v>TRUE</v>
      </c>
      <c r="G159" s="1" t="str">
        <f>VLOOKUP(A159,EstoreProductCatalog!$A$1:$BE$181,MATCH(G$7,EstoreProductCatalog!$A$1:$AR$1,0),0)</f>
        <v>SM-F936</v>
      </c>
      <c r="H159" s="1" t="str">
        <f>VLOOKUP(A159,EstoreProductCatalog!$A$1:$BE$181,MATCH(H$7,EstoreProductCatalog!$A$1:$AR$1,0),0)</f>
        <v xml:space="preserve"> </v>
      </c>
      <c r="I159" s="1" t="str">
        <f>VLOOKUP(A159,EstoreProductCatalog!$A$1:$BE$181,MATCH(I$7,EstoreProductCatalog!$A$1:$AR$1,0),0)</f>
        <v>false</v>
      </c>
      <c r="J159" s="4" t="str">
        <f t="shared" si="2"/>
        <v>TRUE</v>
      </c>
      <c r="K159" s="1" t="str">
        <f>VLOOKUP(A159,EstoreProductCatalog!$A$1:$BE$181,MATCH(K$7,EstoreProductCatalog!$A$1:$AR$1,0),0)</f>
        <v>false</v>
      </c>
      <c r="L159" s="1" t="str">
        <f t="shared" si="3"/>
        <v>variant</v>
      </c>
      <c r="M159" s="1">
        <f t="shared" si="4"/>
        <v>10</v>
      </c>
      <c r="N159" s="4" t="str">
        <f>IF(ISNA(M160),COUNTIFS($G$8:G159,G159,$L$8:L159,"main"),IF(M160=1,COUNTIFS($G$8:G159,G159,$L$8:L159,"main")," "))</f>
        <v xml:space="preserve"> </v>
      </c>
      <c r="O159" s="1" t="str">
        <f>VLOOKUP(A159,EstoreProductCatalog!$A$1:$BE$181,MATCH(O$7,EstoreProductCatalog!$A$1:$AR$1,0),0)</f>
        <v>PHANTOMBLACK</v>
      </c>
      <c r="P159" s="1" t="str">
        <f>VLOOKUP(A159,EstoreProductCatalog!$A$1:$BE$181,MATCH(P$7,EstoreProductCatalog!$A$1:$AR$1,0),0)</f>
        <v xml:space="preserve"> 512 GB</v>
      </c>
      <c r="Q159" s="1" t="str">
        <f t="shared" si="5"/>
        <v>SM-F936PHANTOMBLACK 512 GB</v>
      </c>
      <c r="R159" s="4">
        <f t="shared" si="6"/>
        <v>1</v>
      </c>
      <c r="S159" s="1" t="str">
        <f>VLOOKUP(A159,EstoreProductCatalog!$A$1:$BE$181,MATCH(S$7,EstoreProductCatalog!$A$1:$AR$1,0),0)</f>
        <v xml:space="preserve"> NORMAL</v>
      </c>
      <c r="T159" s="1" t="str">
        <f>VLOOKUP(A159,EstoreProductCatalog!$A$1:$BE$181,MATCH(T$7,EstoreProductCatalog!$A$1:$AR$1,0),0)</f>
        <v xml:space="preserve"> null</v>
      </c>
      <c r="U159" s="1" t="str">
        <f>VLOOKUP(A159,EstoreProductCatalog!$A$1:$BE$181,MATCH(U$7,EstoreProductCatalog!$A$1:$AR$1,0),0)</f>
        <v xml:space="preserve"> null</v>
      </c>
      <c r="V159" s="1" t="str">
        <f>VLOOKUP(A159,EstoreProductCatalog!$A$1:$BE$181,MATCH(V$7,EstoreProductCatalog!$A$1:$AR$1,0),0)</f>
        <v xml:space="preserve"> false</v>
      </c>
      <c r="W159" s="4" t="b">
        <f t="shared" si="7"/>
        <v>1</v>
      </c>
      <c r="X159" s="4" t="b">
        <f t="shared" si="8"/>
        <v>1</v>
      </c>
      <c r="Y159" s="4" t="b">
        <f t="shared" si="9"/>
        <v>1</v>
      </c>
      <c r="Z159" s="3" t="e">
        <f>VLOOKUP(A159,EstoreProductCatalog!$A$1:$BE$181,MATCH(Z$7,EstoreProductCatalog!$A$1:$AR$1,0),0)</f>
        <v>#N/A</v>
      </c>
      <c r="AA159" s="1" t="str">
        <f t="shared" si="10"/>
        <v xml:space="preserve"> </v>
      </c>
      <c r="AB159" s="4" t="e">
        <f t="shared" si="11"/>
        <v>#N/A</v>
      </c>
      <c r="AC159" s="4" t="b">
        <f>IF(ISNUMBER(MATCH(A159,'AEM register'!$C:$C,0)),TRUE,FALSE)</f>
        <v>0</v>
      </c>
    </row>
    <row r="160" spans="1:29" ht="14.25" customHeight="1">
      <c r="A160" s="1" t="str">
        <f>EstoreProductCatalog!A154</f>
        <v>SM-F936BZKNEUB</v>
      </c>
      <c r="B160" s="1" t="str">
        <f>VLOOKUP(A160,EstoreProductCatalog!$A$1:$BE$181,MATCH(B$7,EstoreProductCatalog!$A$1:$AR$1,0),0)</f>
        <v xml:space="preserve"> Galaxy Z Fold4 (Online Exlcusive)</v>
      </c>
      <c r="C160" s="1" t="str">
        <f>VLOOKUP(A160,EstoreProductCatalog!$A$1:$BE$181,MATCH(C$7,EstoreProductCatalog!$A$1:$AR$1,0),0)</f>
        <v>CHECK</v>
      </c>
      <c r="D160" s="1" t="str">
        <f>VLOOKUP(A160,EstoreProductCatalog!$A$1:$BE$181,MATCH(D$7,EstoreProductCatalog!$A$1:$AR$1,0),0)</f>
        <v>PDP_NOT_AVAILABLE</v>
      </c>
      <c r="E160" s="4" t="str">
        <f t="shared" si="0"/>
        <v>TRUE</v>
      </c>
      <c r="F160" s="4" t="str">
        <f t="shared" si="1"/>
        <v>TRUE</v>
      </c>
      <c r="G160" s="1" t="str">
        <f>VLOOKUP(A160,EstoreProductCatalog!$A$1:$BE$181,MATCH(G$7,EstoreProductCatalog!$A$1:$AR$1,0),0)</f>
        <v>SM-F936</v>
      </c>
      <c r="H160" s="1" t="str">
        <f>VLOOKUP(A160,EstoreProductCatalog!$A$1:$BE$181,MATCH(H$7,EstoreProductCatalog!$A$1:$AR$1,0),0)</f>
        <v xml:space="preserve"> </v>
      </c>
      <c r="I160" s="1" t="str">
        <f>VLOOKUP(A160,EstoreProductCatalog!$A$1:$BE$181,MATCH(I$7,EstoreProductCatalog!$A$1:$AR$1,0),0)</f>
        <v>false</v>
      </c>
      <c r="J160" s="4" t="str">
        <f t="shared" si="2"/>
        <v>TRUE</v>
      </c>
      <c r="K160" s="1" t="str">
        <f>VLOOKUP(A160,EstoreProductCatalog!$A$1:$BE$181,MATCH(K$7,EstoreProductCatalog!$A$1:$AR$1,0),0)</f>
        <v>false</v>
      </c>
      <c r="L160" s="1" t="str">
        <f t="shared" si="3"/>
        <v>variant</v>
      </c>
      <c r="M160" s="1">
        <f t="shared" si="4"/>
        <v>11</v>
      </c>
      <c r="N160" s="4">
        <f>IF(ISNA(M161),COUNTIFS($G$8:G160,G160,$L$8:L160,"main"),IF(M161=1,COUNTIFS($G$8:G160,G160,$L$8:L160,"main")," "))</f>
        <v>1</v>
      </c>
      <c r="O160" s="1" t="str">
        <f>VLOOKUP(A160,EstoreProductCatalog!$A$1:$BE$181,MATCH(O$7,EstoreProductCatalog!$A$1:$AR$1,0),0)</f>
        <v>PHANTOMBLACK</v>
      </c>
      <c r="P160" s="1" t="str">
        <f>VLOOKUP(A160,EstoreProductCatalog!$A$1:$BE$181,MATCH(P$7,EstoreProductCatalog!$A$1:$AR$1,0),0)</f>
        <v xml:space="preserve"> 1 TB</v>
      </c>
      <c r="Q160" s="1" t="str">
        <f t="shared" si="5"/>
        <v>SM-F936PHANTOMBLACK 1 TB</v>
      </c>
      <c r="R160" s="4">
        <f t="shared" si="6"/>
        <v>1</v>
      </c>
      <c r="S160" s="1" t="str">
        <f>VLOOKUP(A160,EstoreProductCatalog!$A$1:$BE$181,MATCH(S$7,EstoreProductCatalog!$A$1:$AR$1,0),0)</f>
        <v xml:space="preserve"> NORMAL</v>
      </c>
      <c r="T160" s="1" t="str">
        <f>VLOOKUP(A160,EstoreProductCatalog!$A$1:$BE$181,MATCH(T$7,EstoreProductCatalog!$A$1:$AR$1,0),0)</f>
        <v xml:space="preserve"> null</v>
      </c>
      <c r="U160" s="1" t="str">
        <f>VLOOKUP(A160,EstoreProductCatalog!$A$1:$BE$181,MATCH(U$7,EstoreProductCatalog!$A$1:$AR$1,0),0)</f>
        <v xml:space="preserve"> null</v>
      </c>
      <c r="V160" s="1" t="str">
        <f>VLOOKUP(A160,EstoreProductCatalog!$A$1:$BE$181,MATCH(V$7,EstoreProductCatalog!$A$1:$AR$1,0),0)</f>
        <v xml:space="preserve"> false</v>
      </c>
      <c r="W160" s="4" t="b">
        <f t="shared" si="7"/>
        <v>1</v>
      </c>
      <c r="X160" s="4" t="b">
        <f t="shared" si="8"/>
        <v>1</v>
      </c>
      <c r="Y160" s="4" t="b">
        <f t="shared" si="9"/>
        <v>1</v>
      </c>
      <c r="Z160" s="3" t="e">
        <f>VLOOKUP(A160,EstoreProductCatalog!$A$1:$BE$181,MATCH(Z$7,EstoreProductCatalog!$A$1:$AR$1,0),0)</f>
        <v>#N/A</v>
      </c>
      <c r="AA160" s="1" t="str">
        <f t="shared" si="10"/>
        <v xml:space="preserve"> </v>
      </c>
      <c r="AB160" s="4" t="e">
        <f t="shared" si="11"/>
        <v>#N/A</v>
      </c>
      <c r="AC160" s="4" t="b">
        <f>IF(ISNUMBER(MATCH(A160,'AEM register'!$C:$C,0)),TRUE,FALSE)</f>
        <v>0</v>
      </c>
    </row>
    <row r="161" spans="1:29" ht="14.25" customHeight="1">
      <c r="A161" s="1" t="str">
        <f>EstoreProductCatalog!A155</f>
        <v>SM-R510NLVAPHE</v>
      </c>
      <c r="B161" s="1" t="str">
        <f>VLOOKUP(A161,EstoreProductCatalog!$A$1:$BE$181,MATCH(B$7,EstoreProductCatalog!$A$1:$AR$1,0),0)</f>
        <v xml:space="preserve"> Galaxy Buds2 Pro</v>
      </c>
      <c r="C161" s="1" t="str">
        <f>VLOOKUP(A161,EstoreProductCatalog!$A$1:$BE$181,MATCH(C$7,EstoreProductCatalog!$A$1:$AR$1,0),0)</f>
        <v>CHECK</v>
      </c>
      <c r="D161" s="1" t="str">
        <f>VLOOKUP(A161,EstoreProductCatalog!$A$1:$BE$181,MATCH(D$7,EstoreProductCatalog!$A$1:$AR$1,0),0)</f>
        <v>PDP_NOT_AVAILABLE</v>
      </c>
      <c r="E161" s="4" t="str">
        <f t="shared" si="0"/>
        <v>TRUE</v>
      </c>
      <c r="F161" s="4" t="str">
        <f t="shared" si="1"/>
        <v>TRUE</v>
      </c>
      <c r="G161" s="1" t="str">
        <f>VLOOKUP(A161,EstoreProductCatalog!$A$1:$BE$181,MATCH(G$7,EstoreProductCatalog!$A$1:$AR$1,0),0)</f>
        <v>SM-R510N</v>
      </c>
      <c r="H161" s="1" t="str">
        <f>VLOOKUP(A161,EstoreProductCatalog!$A$1:$BE$181,MATCH(H$7,EstoreProductCatalog!$A$1:$AR$1,0),0)</f>
        <v xml:space="preserve"> </v>
      </c>
      <c r="I161" s="1" t="str">
        <f>VLOOKUP(A161,EstoreProductCatalog!$A$1:$BE$181,MATCH(I$7,EstoreProductCatalog!$A$1:$AR$1,0),0)</f>
        <v>false</v>
      </c>
      <c r="J161" s="4" t="str">
        <f t="shared" si="2"/>
        <v>TRUE</v>
      </c>
      <c r="K161" s="1" t="str">
        <f>VLOOKUP(A161,EstoreProductCatalog!$A$1:$BE$181,MATCH(K$7,EstoreProductCatalog!$A$1:$AR$1,0),0)</f>
        <v>false</v>
      </c>
      <c r="L161" s="1" t="str">
        <f t="shared" si="3"/>
        <v>variant</v>
      </c>
      <c r="M161" s="1">
        <f t="shared" si="4"/>
        <v>1</v>
      </c>
      <c r="N161" s="4" t="str">
        <f>IF(ISNA(M162),COUNTIFS($G$8:G161,G161,$L$8:L161,"main"),IF(M162=1,COUNTIFS($G$8:G161,G161,$L$8:L161,"main")," "))</f>
        <v xml:space="preserve"> </v>
      </c>
      <c r="O161" s="1" t="str">
        <f>VLOOKUP(A161,EstoreProductCatalog!$A$1:$BE$181,MATCH(O$7,EstoreProductCatalog!$A$1:$AR$1,0),0)</f>
        <v>BORAPURPLE</v>
      </c>
      <c r="P161" s="1" t="str">
        <f>VLOOKUP(A161,EstoreProductCatalog!$A$1:$BE$181,MATCH(P$7,EstoreProductCatalog!$A$1:$AR$1,0),0)</f>
        <v xml:space="preserve">  </v>
      </c>
      <c r="Q161" s="1" t="str">
        <f t="shared" si="5"/>
        <v xml:space="preserve">SM-R510NBORAPURPLE  </v>
      </c>
      <c r="R161" s="4">
        <f t="shared" si="6"/>
        <v>1</v>
      </c>
      <c r="S161" s="1" t="str">
        <f>VLOOKUP(A161,EstoreProductCatalog!$A$1:$BE$181,MATCH(S$7,EstoreProductCatalog!$A$1:$AR$1,0),0)</f>
        <v xml:space="preserve"> NORMAL</v>
      </c>
      <c r="T161" s="1" t="str">
        <f>VLOOKUP(A161,EstoreProductCatalog!$A$1:$BE$181,MATCH(T$7,EstoreProductCatalog!$A$1:$AR$1,0),0)</f>
        <v xml:space="preserve"> null</v>
      </c>
      <c r="U161" s="1" t="str">
        <f>VLOOKUP(A161,EstoreProductCatalog!$A$1:$BE$181,MATCH(U$7,EstoreProductCatalog!$A$1:$AR$1,0),0)</f>
        <v xml:space="preserve"> null</v>
      </c>
      <c r="V161" s="1" t="str">
        <f>VLOOKUP(A161,EstoreProductCatalog!$A$1:$BE$181,MATCH(V$7,EstoreProductCatalog!$A$1:$AR$1,0),0)</f>
        <v xml:space="preserve"> false</v>
      </c>
      <c r="W161" s="4" t="b">
        <f t="shared" si="7"/>
        <v>1</v>
      </c>
      <c r="X161" s="4" t="b">
        <f t="shared" si="8"/>
        <v>1</v>
      </c>
      <c r="Y161" s="4" t="b">
        <f t="shared" si="9"/>
        <v>1</v>
      </c>
      <c r="Z161" s="3" t="e">
        <f>VLOOKUP(A161,EstoreProductCatalog!$A$1:$BE$181,MATCH(Z$7,EstoreProductCatalog!$A$1:$AR$1,0),0)</f>
        <v>#N/A</v>
      </c>
      <c r="AA161" s="1" t="str">
        <f t="shared" si="10"/>
        <v xml:space="preserve"> SERIALNO</v>
      </c>
      <c r="AB161" s="4" t="e">
        <f t="shared" si="11"/>
        <v>#N/A</v>
      </c>
      <c r="AC161" s="4" t="b">
        <f>IF(ISNUMBER(MATCH(A161,'AEM register'!$C:$C,0)),TRUE,FALSE)</f>
        <v>0</v>
      </c>
    </row>
    <row r="162" spans="1:29" ht="14.25" customHeight="1">
      <c r="A162" s="1" t="str">
        <f>EstoreProductCatalog!A156</f>
        <v>SM-R510NZAAPHE</v>
      </c>
      <c r="B162" s="1" t="str">
        <f>VLOOKUP(A162,EstoreProductCatalog!$A$1:$BE$181,MATCH(B$7,EstoreProductCatalog!$A$1:$AR$1,0),0)</f>
        <v xml:space="preserve"> Galaxy Buds2 Pro</v>
      </c>
      <c r="C162" s="1" t="str">
        <f>VLOOKUP(A162,EstoreProductCatalog!$A$1:$BE$181,MATCH(C$7,EstoreProductCatalog!$A$1:$AR$1,0),0)</f>
        <v>CHECK</v>
      </c>
      <c r="D162" s="1" t="str">
        <f>VLOOKUP(A162,EstoreProductCatalog!$A$1:$BE$181,MATCH(D$7,EstoreProductCatalog!$A$1:$AR$1,0),0)</f>
        <v>PDP_NOT_AVAILABLE</v>
      </c>
      <c r="E162" s="4" t="str">
        <f t="shared" si="0"/>
        <v>TRUE</v>
      </c>
      <c r="F162" s="4" t="str">
        <f t="shared" si="1"/>
        <v>TRUE</v>
      </c>
      <c r="G162" s="1" t="str">
        <f>VLOOKUP(A162,EstoreProductCatalog!$A$1:$BE$181,MATCH(G$7,EstoreProductCatalog!$A$1:$AR$1,0),0)</f>
        <v>SM-R510N</v>
      </c>
      <c r="H162" s="1" t="str">
        <f>VLOOKUP(A162,EstoreProductCatalog!$A$1:$BE$181,MATCH(H$7,EstoreProductCatalog!$A$1:$AR$1,0),0)</f>
        <v xml:space="preserve"> </v>
      </c>
      <c r="I162" s="1" t="str">
        <f>VLOOKUP(A162,EstoreProductCatalog!$A$1:$BE$181,MATCH(I$7,EstoreProductCatalog!$A$1:$AR$1,0),0)</f>
        <v>false</v>
      </c>
      <c r="J162" s="4" t="str">
        <f t="shared" si="2"/>
        <v>TRUE</v>
      </c>
      <c r="K162" s="1" t="str">
        <f>VLOOKUP(A162,EstoreProductCatalog!$A$1:$BE$181,MATCH(K$7,EstoreProductCatalog!$A$1:$AR$1,0),0)</f>
        <v>true</v>
      </c>
      <c r="L162" s="1" t="str">
        <f t="shared" si="3"/>
        <v>main</v>
      </c>
      <c r="M162" s="1">
        <f t="shared" si="4"/>
        <v>2</v>
      </c>
      <c r="N162" s="4" t="str">
        <f>IF(ISNA(M163),COUNTIFS($G$8:G162,G162,$L$8:L162,"main"),IF(M163=1,COUNTIFS($G$8:G162,G162,$L$8:L162,"main")," "))</f>
        <v xml:space="preserve"> </v>
      </c>
      <c r="O162" s="1" t="str">
        <f>VLOOKUP(A162,EstoreProductCatalog!$A$1:$BE$181,MATCH(O$7,EstoreProductCatalog!$A$1:$AR$1,0),0)</f>
        <v>GRAPHITE</v>
      </c>
      <c r="P162" s="1" t="str">
        <f>VLOOKUP(A162,EstoreProductCatalog!$A$1:$BE$181,MATCH(P$7,EstoreProductCatalog!$A$1:$AR$1,0),0)</f>
        <v xml:space="preserve">  </v>
      </c>
      <c r="Q162" s="1" t="str">
        <f t="shared" si="5"/>
        <v xml:space="preserve">SM-R510NGRAPHITE  </v>
      </c>
      <c r="R162" s="4">
        <f t="shared" si="6"/>
        <v>1</v>
      </c>
      <c r="S162" s="1" t="str">
        <f>VLOOKUP(A162,EstoreProductCatalog!$A$1:$BE$181,MATCH(S$7,EstoreProductCatalog!$A$1:$AR$1,0),0)</f>
        <v xml:space="preserve"> NORMAL</v>
      </c>
      <c r="T162" s="1" t="str">
        <f>VLOOKUP(A162,EstoreProductCatalog!$A$1:$BE$181,MATCH(T$7,EstoreProductCatalog!$A$1:$AR$1,0),0)</f>
        <v xml:space="preserve"> null</v>
      </c>
      <c r="U162" s="1" t="str">
        <f>VLOOKUP(A162,EstoreProductCatalog!$A$1:$BE$181,MATCH(U$7,EstoreProductCatalog!$A$1:$AR$1,0),0)</f>
        <v xml:space="preserve"> null</v>
      </c>
      <c r="V162" s="1" t="str">
        <f>VLOOKUP(A162,EstoreProductCatalog!$A$1:$BE$181,MATCH(V$7,EstoreProductCatalog!$A$1:$AR$1,0),0)</f>
        <v xml:space="preserve"> false</v>
      </c>
      <c r="W162" s="4" t="b">
        <f t="shared" si="7"/>
        <v>1</v>
      </c>
      <c r="X162" s="4" t="b">
        <f t="shared" si="8"/>
        <v>1</v>
      </c>
      <c r="Y162" s="4" t="b">
        <f t="shared" si="9"/>
        <v>1</v>
      </c>
      <c r="Z162" s="3" t="e">
        <f>VLOOKUP(A162,EstoreProductCatalog!$A$1:$BE$181,MATCH(Z$7,EstoreProductCatalog!$A$1:$AR$1,0),0)</f>
        <v>#N/A</v>
      </c>
      <c r="AA162" s="1" t="str">
        <f t="shared" si="10"/>
        <v xml:space="preserve"> SERIALNO</v>
      </c>
      <c r="AB162" s="4" t="e">
        <f t="shared" si="11"/>
        <v>#N/A</v>
      </c>
      <c r="AC162" s="4" t="b">
        <f>IF(ISNUMBER(MATCH(A162,'AEM register'!$C:$C,0)),TRUE,FALSE)</f>
        <v>0</v>
      </c>
    </row>
    <row r="163" spans="1:29" ht="14.25" customHeight="1">
      <c r="A163" s="1" t="str">
        <f>EstoreProductCatalog!A157</f>
        <v>SM-R510NZWAPHE</v>
      </c>
      <c r="B163" s="1" t="str">
        <f>VLOOKUP(A163,EstoreProductCatalog!$A$1:$BE$181,MATCH(B$7,EstoreProductCatalog!$A$1:$AR$1,0),0)</f>
        <v xml:space="preserve"> Galaxy Buds2 Pro</v>
      </c>
      <c r="C163" s="1" t="str">
        <f>VLOOKUP(A163,EstoreProductCatalog!$A$1:$BE$181,MATCH(C$7,EstoreProductCatalog!$A$1:$AR$1,0),0)</f>
        <v>CHECK</v>
      </c>
      <c r="D163" s="1" t="str">
        <f>VLOOKUP(A163,EstoreProductCatalog!$A$1:$BE$181,MATCH(D$7,EstoreProductCatalog!$A$1:$AR$1,0),0)</f>
        <v>PDP_NOT_AVAILABLE</v>
      </c>
      <c r="E163" s="4" t="str">
        <f t="shared" si="0"/>
        <v>TRUE</v>
      </c>
      <c r="F163" s="4" t="str">
        <f t="shared" si="1"/>
        <v>TRUE</v>
      </c>
      <c r="G163" s="1" t="str">
        <f>VLOOKUP(A163,EstoreProductCatalog!$A$1:$BE$181,MATCH(G$7,EstoreProductCatalog!$A$1:$AR$1,0),0)</f>
        <v>SM-R510N</v>
      </c>
      <c r="H163" s="1" t="str">
        <f>VLOOKUP(A163,EstoreProductCatalog!$A$1:$BE$181,MATCH(H$7,EstoreProductCatalog!$A$1:$AR$1,0),0)</f>
        <v xml:space="preserve"> </v>
      </c>
      <c r="I163" s="1" t="str">
        <f>VLOOKUP(A163,EstoreProductCatalog!$A$1:$BE$181,MATCH(I$7,EstoreProductCatalog!$A$1:$AR$1,0),0)</f>
        <v>false</v>
      </c>
      <c r="J163" s="4" t="str">
        <f t="shared" si="2"/>
        <v>TRUE</v>
      </c>
      <c r="K163" s="1" t="str">
        <f>VLOOKUP(A163,EstoreProductCatalog!$A$1:$BE$181,MATCH(K$7,EstoreProductCatalog!$A$1:$AR$1,0),0)</f>
        <v>false</v>
      </c>
      <c r="L163" s="1" t="str">
        <f t="shared" si="3"/>
        <v>variant</v>
      </c>
      <c r="M163" s="1">
        <f t="shared" si="4"/>
        <v>3</v>
      </c>
      <c r="N163" s="4">
        <f>IF(ISNA(M164),COUNTIFS($G$8:G163,G163,$L$8:L163,"main"),IF(M164=1,COUNTIFS($G$8:G163,G163,$L$8:L163,"main")," "))</f>
        <v>1</v>
      </c>
      <c r="O163" s="1" t="str">
        <f>VLOOKUP(A163,EstoreProductCatalog!$A$1:$BE$181,MATCH(O$7,EstoreProductCatalog!$A$1:$AR$1,0),0)</f>
        <v>WHITE</v>
      </c>
      <c r="P163" s="1" t="str">
        <f>VLOOKUP(A163,EstoreProductCatalog!$A$1:$BE$181,MATCH(P$7,EstoreProductCatalog!$A$1:$AR$1,0),0)</f>
        <v xml:space="preserve">  </v>
      </c>
      <c r="Q163" s="1" t="str">
        <f t="shared" si="5"/>
        <v xml:space="preserve">SM-R510NWHITE  </v>
      </c>
      <c r="R163" s="4">
        <f t="shared" si="6"/>
        <v>1</v>
      </c>
      <c r="S163" s="1" t="str">
        <f>VLOOKUP(A163,EstoreProductCatalog!$A$1:$BE$181,MATCH(S$7,EstoreProductCatalog!$A$1:$AR$1,0),0)</f>
        <v xml:space="preserve"> NORMAL</v>
      </c>
      <c r="T163" s="1" t="str">
        <f>VLOOKUP(A163,EstoreProductCatalog!$A$1:$BE$181,MATCH(T$7,EstoreProductCatalog!$A$1:$AR$1,0),0)</f>
        <v xml:space="preserve"> null</v>
      </c>
      <c r="U163" s="1" t="str">
        <f>VLOOKUP(A163,EstoreProductCatalog!$A$1:$BE$181,MATCH(U$7,EstoreProductCatalog!$A$1:$AR$1,0),0)</f>
        <v xml:space="preserve"> null</v>
      </c>
      <c r="V163" s="1" t="str">
        <f>VLOOKUP(A163,EstoreProductCatalog!$A$1:$BE$181,MATCH(V$7,EstoreProductCatalog!$A$1:$AR$1,0),0)</f>
        <v xml:space="preserve"> false</v>
      </c>
      <c r="W163" s="4" t="b">
        <f t="shared" si="7"/>
        <v>1</v>
      </c>
      <c r="X163" s="4" t="b">
        <f t="shared" si="8"/>
        <v>1</v>
      </c>
      <c r="Y163" s="4" t="b">
        <f t="shared" si="9"/>
        <v>1</v>
      </c>
      <c r="Z163" s="3" t="e">
        <f>VLOOKUP(A163,EstoreProductCatalog!$A$1:$BE$181,MATCH(Z$7,EstoreProductCatalog!$A$1:$AR$1,0),0)</f>
        <v>#N/A</v>
      </c>
      <c r="AA163" s="1" t="str">
        <f t="shared" si="10"/>
        <v xml:space="preserve"> SERIALNO</v>
      </c>
      <c r="AB163" s="4" t="e">
        <f t="shared" si="11"/>
        <v>#N/A</v>
      </c>
      <c r="AC163" s="4" t="b">
        <f>IF(ISNUMBER(MATCH(A163,'AEM register'!$C:$C,0)),TRUE,FALSE)</f>
        <v>0</v>
      </c>
    </row>
    <row r="164" spans="1:29" ht="14.25" customHeight="1">
      <c r="A164" s="1" t="str">
        <f>EstoreProductCatalog!A158</f>
        <v>SM-R900NZAAPHE</v>
      </c>
      <c r="B164" s="1" t="str">
        <f>VLOOKUP(A164,EstoreProductCatalog!$A$1:$BE$181,MATCH(B$7,EstoreProductCatalog!$A$1:$AR$1,0),0)</f>
        <v xml:space="preserve"> Galaxy Watch5 Bluetooth (40mm)</v>
      </c>
      <c r="C164" s="1" t="str">
        <f>VLOOKUP(A164,EstoreProductCatalog!$A$1:$BE$181,MATCH(C$7,EstoreProductCatalog!$A$1:$AR$1,0),0)</f>
        <v>CHECK</v>
      </c>
      <c r="D164" s="1" t="str">
        <f>VLOOKUP(A164,EstoreProductCatalog!$A$1:$BE$181,MATCH(D$7,EstoreProductCatalog!$A$1:$AR$1,0),0)</f>
        <v>PDP_NOT_AVAILABLE</v>
      </c>
      <c r="E164" s="4" t="str">
        <f t="shared" si="0"/>
        <v>TRUE</v>
      </c>
      <c r="F164" s="4" t="str">
        <f t="shared" si="1"/>
        <v>TRUE</v>
      </c>
      <c r="G164" s="1" t="str">
        <f>VLOOKUP(A164,EstoreProductCatalog!$A$1:$BE$181,MATCH(G$7,EstoreProductCatalog!$A$1:$AR$1,0),0)</f>
        <v>SM-R900N</v>
      </c>
      <c r="H164" s="1" t="str">
        <f>VLOOKUP(A164,EstoreProductCatalog!$A$1:$BE$181,MATCH(H$7,EstoreProductCatalog!$A$1:$AR$1,0),0)</f>
        <v xml:space="preserve"> </v>
      </c>
      <c r="I164" s="1" t="str">
        <f>VLOOKUP(A164,EstoreProductCatalog!$A$1:$BE$181,MATCH(I$7,EstoreProductCatalog!$A$1:$AR$1,0),0)</f>
        <v>false</v>
      </c>
      <c r="J164" s="4" t="str">
        <f t="shared" si="2"/>
        <v>TRUE</v>
      </c>
      <c r="K164" s="1" t="str">
        <f>VLOOKUP(A164,EstoreProductCatalog!$A$1:$BE$181,MATCH(K$7,EstoreProductCatalog!$A$1:$AR$1,0),0)</f>
        <v>false</v>
      </c>
      <c r="L164" s="1" t="str">
        <f t="shared" si="3"/>
        <v>variant</v>
      </c>
      <c r="M164" s="1">
        <f t="shared" si="4"/>
        <v>1</v>
      </c>
      <c r="N164" s="4" t="str">
        <f>IF(ISNA(M165),COUNTIFS($G$8:G164,G164,$L$8:L164,"main"),IF(M165=1,COUNTIFS($G$8:G164,G164,$L$8:L164,"main")," "))</f>
        <v xml:space="preserve"> </v>
      </c>
      <c r="O164" s="1" t="str">
        <f>VLOOKUP(A164,EstoreProductCatalog!$A$1:$BE$181,MATCH(O$7,EstoreProductCatalog!$A$1:$AR$1,0),0)</f>
        <v>GRAPHITE</v>
      </c>
      <c r="P164" s="1" t="str">
        <f>VLOOKUP(A164,EstoreProductCatalog!$A$1:$BE$181,MATCH(P$7,EstoreProductCatalog!$A$1:$AR$1,0),0)</f>
        <v xml:space="preserve"> 40 mm</v>
      </c>
      <c r="Q164" s="1" t="str">
        <f t="shared" si="5"/>
        <v>SM-R900NGRAPHITE 40 mm</v>
      </c>
      <c r="R164" s="4">
        <f t="shared" si="6"/>
        <v>2</v>
      </c>
      <c r="S164" s="1" t="str">
        <f>VLOOKUP(A164,EstoreProductCatalog!$A$1:$BE$181,MATCH(S$7,EstoreProductCatalog!$A$1:$AR$1,0),0)</f>
        <v xml:space="preserve"> NORMAL</v>
      </c>
      <c r="T164" s="1" t="str">
        <f>VLOOKUP(A164,EstoreProductCatalog!$A$1:$BE$181,MATCH(T$7,EstoreProductCatalog!$A$1:$AR$1,0),0)</f>
        <v xml:space="preserve"> null</v>
      </c>
      <c r="U164" s="1" t="str">
        <f>VLOOKUP(A164,EstoreProductCatalog!$A$1:$BE$181,MATCH(U$7,EstoreProductCatalog!$A$1:$AR$1,0),0)</f>
        <v xml:space="preserve"> null</v>
      </c>
      <c r="V164" s="1" t="str">
        <f>VLOOKUP(A164,EstoreProductCatalog!$A$1:$BE$181,MATCH(V$7,EstoreProductCatalog!$A$1:$AR$1,0),0)</f>
        <v xml:space="preserve"> false</v>
      </c>
      <c r="W164" s="4" t="b">
        <f t="shared" si="7"/>
        <v>1</v>
      </c>
      <c r="X164" s="4" t="b">
        <f t="shared" si="8"/>
        <v>1</v>
      </c>
      <c r="Y164" s="4" t="b">
        <f t="shared" si="9"/>
        <v>1</v>
      </c>
      <c r="Z164" s="3" t="e">
        <f>VLOOKUP(A164,EstoreProductCatalog!$A$1:$BE$181,MATCH(Z$7,EstoreProductCatalog!$A$1:$AR$1,0),0)</f>
        <v>#N/A</v>
      </c>
      <c r="AA164" s="1" t="str">
        <f t="shared" si="10"/>
        <v xml:space="preserve"> SERIALNO</v>
      </c>
      <c r="AB164" s="4" t="e">
        <f t="shared" si="11"/>
        <v>#N/A</v>
      </c>
      <c r="AC164" s="4" t="b">
        <f>IF(ISNUMBER(MATCH(A164,'AEM register'!$C:$C,0)),TRUE,FALSE)</f>
        <v>0</v>
      </c>
    </row>
    <row r="165" spans="1:29" ht="14.25" customHeight="1">
      <c r="A165" s="1" t="str">
        <f>EstoreProductCatalog!A159</f>
        <v>SM-R900NZADWEU</v>
      </c>
      <c r="B165" s="1" t="str">
        <f>VLOOKUP(A165,EstoreProductCatalog!$A$1:$BE$181,MATCH(B$7,EstoreProductCatalog!$A$1:$AR$1,0),0)</f>
        <v xml:space="preserve"> Galaxy Watch5 Bluetooth (40mm)</v>
      </c>
      <c r="C165" s="1" t="str">
        <f>VLOOKUP(A165,EstoreProductCatalog!$A$1:$BE$181,MATCH(C$7,EstoreProductCatalog!$A$1:$AR$1,0),0)</f>
        <v>CHECK</v>
      </c>
      <c r="D165" s="1" t="str">
        <f>VLOOKUP(A165,EstoreProductCatalog!$A$1:$BE$181,MATCH(D$7,EstoreProductCatalog!$A$1:$AR$1,0),0)</f>
        <v>PDP_NOT_AVAILABLE</v>
      </c>
      <c r="E165" s="4" t="str">
        <f t="shared" si="0"/>
        <v>TRUE</v>
      </c>
      <c r="F165" s="4" t="str">
        <f t="shared" si="1"/>
        <v>TRUE</v>
      </c>
      <c r="G165" s="1" t="str">
        <f>VLOOKUP(A165,EstoreProductCatalog!$A$1:$BE$181,MATCH(G$7,EstoreProductCatalog!$A$1:$AR$1,0),0)</f>
        <v>SM-R900N</v>
      </c>
      <c r="H165" s="1" t="str">
        <f>VLOOKUP(A165,EstoreProductCatalog!$A$1:$BE$181,MATCH(H$7,EstoreProductCatalog!$A$1:$AR$1,0),0)</f>
        <v xml:space="preserve"> </v>
      </c>
      <c r="I165" s="1" t="str">
        <f>VLOOKUP(A165,EstoreProductCatalog!$A$1:$BE$181,MATCH(I$7,EstoreProductCatalog!$A$1:$AR$1,0),0)</f>
        <v>true</v>
      </c>
      <c r="J165" s="4" t="str">
        <f t="shared" si="2"/>
        <v>TRUE</v>
      </c>
      <c r="K165" s="1" t="str">
        <f>VLOOKUP(A165,EstoreProductCatalog!$A$1:$BE$181,MATCH(K$7,EstoreProductCatalog!$A$1:$AR$1,0),0)</f>
        <v>false</v>
      </c>
      <c r="L165" s="1" t="str">
        <f t="shared" si="3"/>
        <v>variant</v>
      </c>
      <c r="M165" s="1">
        <f t="shared" si="4"/>
        <v>2</v>
      </c>
      <c r="N165" s="4" t="str">
        <f>IF(ISNA(M166),COUNTIFS($G$8:G165,G165,$L$8:L165,"main"),IF(M166=1,COUNTIFS($G$8:G165,G165,$L$8:L165,"main")," "))</f>
        <v xml:space="preserve"> </v>
      </c>
      <c r="O165" s="1" t="str">
        <f>VLOOKUP(A165,EstoreProductCatalog!$A$1:$BE$181,MATCH(O$7,EstoreProductCatalog!$A$1:$AR$1,0),0)</f>
        <v>GRAPHITE</v>
      </c>
      <c r="P165" s="1" t="str">
        <f>VLOOKUP(A165,EstoreProductCatalog!$A$1:$BE$181,MATCH(P$7,EstoreProductCatalog!$A$1:$AR$1,0),0)</f>
        <v xml:space="preserve"> 40 mm</v>
      </c>
      <c r="Q165" s="1" t="str">
        <f t="shared" si="5"/>
        <v>SM-R900NGRAPHITE 40 mm</v>
      </c>
      <c r="R165" s="4">
        <f t="shared" si="6"/>
        <v>2</v>
      </c>
      <c r="S165" s="1" t="str">
        <f>VLOOKUP(A165,EstoreProductCatalog!$A$1:$BE$181,MATCH(S$7,EstoreProductCatalog!$A$1:$AR$1,0),0)</f>
        <v xml:space="preserve"> TOP_SKU</v>
      </c>
      <c r="T165" s="1" t="str">
        <f>VLOOKUP(A165,EstoreProductCatalog!$A$1:$BE$181,MATCH(T$7,EstoreProductCatalog!$A$1:$AR$1,0),0)</f>
        <v xml:space="preserve"> CUSTOM</v>
      </c>
      <c r="U165" s="1" t="str">
        <f>VLOOKUP(A165,EstoreProductCatalog!$A$1:$BE$181,MATCH(U$7,EstoreProductCatalog!$A$1:$AR$1,0),0)</f>
        <v xml:space="preserve"> 21</v>
      </c>
      <c r="V165" s="1" t="str">
        <f>VLOOKUP(A165,EstoreProductCatalog!$A$1:$BE$181,MATCH(V$7,EstoreProductCatalog!$A$1:$AR$1,0),0)</f>
        <v xml:space="preserve"> true</v>
      </c>
      <c r="W165" s="4" t="b">
        <f t="shared" si="7"/>
        <v>1</v>
      </c>
      <c r="X165" s="4" t="b">
        <f t="shared" si="8"/>
        <v>1</v>
      </c>
      <c r="Y165" s="4" t="b">
        <f t="shared" si="9"/>
        <v>1</v>
      </c>
      <c r="Z165" s="3" t="e">
        <f>VLOOKUP(A165,EstoreProductCatalog!$A$1:$BE$181,MATCH(Z$7,EstoreProductCatalog!$A$1:$AR$1,0),0)</f>
        <v>#N/A</v>
      </c>
      <c r="AA165" s="1" t="str">
        <f t="shared" si="10"/>
        <v xml:space="preserve"> SERIALNO</v>
      </c>
      <c r="AB165" s="4" t="e">
        <f t="shared" si="11"/>
        <v>#N/A</v>
      </c>
      <c r="AC165" s="4" t="b">
        <f>IF(ISNUMBER(MATCH(A165,'AEM register'!$C:$C,0)),TRUE,FALSE)</f>
        <v>0</v>
      </c>
    </row>
    <row r="166" spans="1:29" ht="14.25" customHeight="1">
      <c r="A166" s="1" t="str">
        <f>EstoreProductCatalog!A160</f>
        <v>SM-R900NZDAPHE</v>
      </c>
      <c r="B166" s="1" t="str">
        <f>VLOOKUP(A166,EstoreProductCatalog!$A$1:$BE$181,MATCH(B$7,EstoreProductCatalog!$A$1:$AR$1,0),0)</f>
        <v xml:space="preserve"> Galaxy Watch5 Bluetooth (40mm)</v>
      </c>
      <c r="C166" s="1" t="str">
        <f>VLOOKUP(A166,EstoreProductCatalog!$A$1:$BE$181,MATCH(C$7,EstoreProductCatalog!$A$1:$AR$1,0),0)</f>
        <v>CHECK</v>
      </c>
      <c r="D166" s="1" t="str">
        <f>VLOOKUP(A166,EstoreProductCatalog!$A$1:$BE$181,MATCH(D$7,EstoreProductCatalog!$A$1:$AR$1,0),0)</f>
        <v>PDP_NOT_AVAILABLE</v>
      </c>
      <c r="E166" s="4" t="str">
        <f t="shared" si="0"/>
        <v>TRUE</v>
      </c>
      <c r="F166" s="4" t="str">
        <f t="shared" si="1"/>
        <v>TRUE</v>
      </c>
      <c r="G166" s="1" t="str">
        <f>VLOOKUP(A166,EstoreProductCatalog!$A$1:$BE$181,MATCH(G$7,EstoreProductCatalog!$A$1:$AR$1,0),0)</f>
        <v>SM-R900N</v>
      </c>
      <c r="H166" s="1" t="str">
        <f>VLOOKUP(A166,EstoreProductCatalog!$A$1:$BE$181,MATCH(H$7,EstoreProductCatalog!$A$1:$AR$1,0),0)</f>
        <v xml:space="preserve"> </v>
      </c>
      <c r="I166" s="1" t="str">
        <f>VLOOKUP(A166,EstoreProductCatalog!$A$1:$BE$181,MATCH(I$7,EstoreProductCatalog!$A$1:$AR$1,0),0)</f>
        <v>false</v>
      </c>
      <c r="J166" s="4" t="str">
        <f t="shared" si="2"/>
        <v>TRUE</v>
      </c>
      <c r="K166" s="1" t="str">
        <f>VLOOKUP(A166,EstoreProductCatalog!$A$1:$BE$181,MATCH(K$7,EstoreProductCatalog!$A$1:$AR$1,0),0)</f>
        <v>false</v>
      </c>
      <c r="L166" s="1" t="str">
        <f t="shared" si="3"/>
        <v>variant</v>
      </c>
      <c r="M166" s="1">
        <f t="shared" si="4"/>
        <v>3</v>
      </c>
      <c r="N166" s="4" t="str">
        <f>IF(ISNA(M167),COUNTIFS($G$8:G166,G166,$L$8:L166,"main"),IF(M167=1,COUNTIFS($G$8:G166,G166,$L$8:L166,"main")," "))</f>
        <v xml:space="preserve"> </v>
      </c>
      <c r="O166" s="1" t="str">
        <f>VLOOKUP(A166,EstoreProductCatalog!$A$1:$BE$181,MATCH(O$7,EstoreProductCatalog!$A$1:$AR$1,0),0)</f>
        <v>PINKGOLD</v>
      </c>
      <c r="P166" s="1" t="str">
        <f>VLOOKUP(A166,EstoreProductCatalog!$A$1:$BE$181,MATCH(P$7,EstoreProductCatalog!$A$1:$AR$1,0),0)</f>
        <v xml:space="preserve"> 40 mm</v>
      </c>
      <c r="Q166" s="1" t="str">
        <f t="shared" si="5"/>
        <v>SM-R900NPINKGOLD 40 mm</v>
      </c>
      <c r="R166" s="4">
        <f t="shared" si="6"/>
        <v>2</v>
      </c>
      <c r="S166" s="1" t="str">
        <f>VLOOKUP(A166,EstoreProductCatalog!$A$1:$BE$181,MATCH(S$7,EstoreProductCatalog!$A$1:$AR$1,0),0)</f>
        <v xml:space="preserve"> NORMAL</v>
      </c>
      <c r="T166" s="1" t="str">
        <f>VLOOKUP(A166,EstoreProductCatalog!$A$1:$BE$181,MATCH(T$7,EstoreProductCatalog!$A$1:$AR$1,0),0)</f>
        <v xml:space="preserve"> null</v>
      </c>
      <c r="U166" s="1" t="str">
        <f>VLOOKUP(A166,EstoreProductCatalog!$A$1:$BE$181,MATCH(U$7,EstoreProductCatalog!$A$1:$AR$1,0),0)</f>
        <v xml:space="preserve"> null</v>
      </c>
      <c r="V166" s="1" t="str">
        <f>VLOOKUP(A166,EstoreProductCatalog!$A$1:$BE$181,MATCH(V$7,EstoreProductCatalog!$A$1:$AR$1,0),0)</f>
        <v xml:space="preserve"> false</v>
      </c>
      <c r="W166" s="4" t="b">
        <f t="shared" si="7"/>
        <v>1</v>
      </c>
      <c r="X166" s="4" t="b">
        <f t="shared" si="8"/>
        <v>1</v>
      </c>
      <c r="Y166" s="4" t="b">
        <f t="shared" si="9"/>
        <v>1</v>
      </c>
      <c r="Z166" s="3" t="e">
        <f>VLOOKUP(A166,EstoreProductCatalog!$A$1:$BE$181,MATCH(Z$7,EstoreProductCatalog!$A$1:$AR$1,0),0)</f>
        <v>#N/A</v>
      </c>
      <c r="AA166" s="1" t="str">
        <f t="shared" si="10"/>
        <v xml:space="preserve"> SERIALNO</v>
      </c>
      <c r="AB166" s="4" t="e">
        <f t="shared" si="11"/>
        <v>#N/A</v>
      </c>
      <c r="AC166" s="4" t="b">
        <f>IF(ISNUMBER(MATCH(A166,'AEM register'!$C:$C,0)),TRUE,FALSE)</f>
        <v>0</v>
      </c>
    </row>
    <row r="167" spans="1:29" ht="14.25" customHeight="1">
      <c r="A167" s="1" t="str">
        <f>EstoreProductCatalog!A161</f>
        <v>SM-R900NZDDWEU</v>
      </c>
      <c r="B167" s="1" t="str">
        <f>VLOOKUP(A167,EstoreProductCatalog!$A$1:$BE$181,MATCH(B$7,EstoreProductCatalog!$A$1:$AR$1,0),0)</f>
        <v xml:space="preserve"> Galaxy Watch5 Bluetooth (40mm)</v>
      </c>
      <c r="C167" s="1" t="str">
        <f>VLOOKUP(A167,EstoreProductCatalog!$A$1:$BE$181,MATCH(C$7,EstoreProductCatalog!$A$1:$AR$1,0),0)</f>
        <v>CHECK</v>
      </c>
      <c r="D167" s="1" t="str">
        <f>VLOOKUP(A167,EstoreProductCatalog!$A$1:$BE$181,MATCH(D$7,EstoreProductCatalog!$A$1:$AR$1,0),0)</f>
        <v>PDP_NOT_AVAILABLE</v>
      </c>
      <c r="E167" s="4" t="str">
        <f t="shared" si="0"/>
        <v>TRUE</v>
      </c>
      <c r="F167" s="4" t="str">
        <f t="shared" si="1"/>
        <v>TRUE</v>
      </c>
      <c r="G167" s="1" t="str">
        <f>VLOOKUP(A167,EstoreProductCatalog!$A$1:$BE$181,MATCH(G$7,EstoreProductCatalog!$A$1:$AR$1,0),0)</f>
        <v>SM-R900N</v>
      </c>
      <c r="H167" s="1" t="str">
        <f>VLOOKUP(A167,EstoreProductCatalog!$A$1:$BE$181,MATCH(H$7,EstoreProductCatalog!$A$1:$AR$1,0),0)</f>
        <v xml:space="preserve"> </v>
      </c>
      <c r="I167" s="1" t="str">
        <f>VLOOKUP(A167,EstoreProductCatalog!$A$1:$BE$181,MATCH(I$7,EstoreProductCatalog!$A$1:$AR$1,0),0)</f>
        <v>true</v>
      </c>
      <c r="J167" s="4" t="str">
        <f t="shared" si="2"/>
        <v>TRUE</v>
      </c>
      <c r="K167" s="1" t="str">
        <f>VLOOKUP(A167,EstoreProductCatalog!$A$1:$BE$181,MATCH(K$7,EstoreProductCatalog!$A$1:$AR$1,0),0)</f>
        <v>false</v>
      </c>
      <c r="L167" s="1" t="str">
        <f t="shared" si="3"/>
        <v>variant</v>
      </c>
      <c r="M167" s="1">
        <f t="shared" si="4"/>
        <v>4</v>
      </c>
      <c r="N167" s="4" t="str">
        <f>IF(ISNA(M168),COUNTIFS($G$8:G167,G167,$L$8:L167,"main"),IF(M168=1,COUNTIFS($G$8:G167,G167,$L$8:L167,"main")," "))</f>
        <v xml:space="preserve"> </v>
      </c>
      <c r="O167" s="1" t="str">
        <f>VLOOKUP(A167,EstoreProductCatalog!$A$1:$BE$181,MATCH(O$7,EstoreProductCatalog!$A$1:$AR$1,0),0)</f>
        <v>PINKGOLD</v>
      </c>
      <c r="P167" s="1" t="str">
        <f>VLOOKUP(A167,EstoreProductCatalog!$A$1:$BE$181,MATCH(P$7,EstoreProductCatalog!$A$1:$AR$1,0),0)</f>
        <v xml:space="preserve"> 40 mm</v>
      </c>
      <c r="Q167" s="1" t="str">
        <f t="shared" si="5"/>
        <v>SM-R900NPINKGOLD 40 mm</v>
      </c>
      <c r="R167" s="4">
        <f t="shared" si="6"/>
        <v>2</v>
      </c>
      <c r="S167" s="1" t="str">
        <f>VLOOKUP(A167,EstoreProductCatalog!$A$1:$BE$181,MATCH(S$7,EstoreProductCatalog!$A$1:$AR$1,0),0)</f>
        <v xml:space="preserve"> TOP_SKU</v>
      </c>
      <c r="T167" s="1" t="str">
        <f>VLOOKUP(A167,EstoreProductCatalog!$A$1:$BE$181,MATCH(T$7,EstoreProductCatalog!$A$1:$AR$1,0),0)</f>
        <v xml:space="preserve"> CUSTOM</v>
      </c>
      <c r="U167" s="1" t="str">
        <f>VLOOKUP(A167,EstoreProductCatalog!$A$1:$BE$181,MATCH(U$7,EstoreProductCatalog!$A$1:$AR$1,0),0)</f>
        <v xml:space="preserve"> 21</v>
      </c>
      <c r="V167" s="1" t="str">
        <f>VLOOKUP(A167,EstoreProductCatalog!$A$1:$BE$181,MATCH(V$7,EstoreProductCatalog!$A$1:$AR$1,0),0)</f>
        <v xml:space="preserve"> true</v>
      </c>
      <c r="W167" s="4" t="b">
        <f t="shared" si="7"/>
        <v>1</v>
      </c>
      <c r="X167" s="4" t="b">
        <f t="shared" si="8"/>
        <v>1</v>
      </c>
      <c r="Y167" s="4" t="b">
        <f t="shared" si="9"/>
        <v>1</v>
      </c>
      <c r="Z167" s="3" t="e">
        <f>VLOOKUP(A167,EstoreProductCatalog!$A$1:$BE$181,MATCH(Z$7,EstoreProductCatalog!$A$1:$AR$1,0),0)</f>
        <v>#N/A</v>
      </c>
      <c r="AA167" s="1" t="str">
        <f t="shared" si="10"/>
        <v xml:space="preserve"> SERIALNO</v>
      </c>
      <c r="AB167" s="4" t="e">
        <f t="shared" si="11"/>
        <v>#N/A</v>
      </c>
      <c r="AC167" s="4" t="b">
        <f>IF(ISNUMBER(MATCH(A167,'AEM register'!$C:$C,0)),TRUE,FALSE)</f>
        <v>0</v>
      </c>
    </row>
    <row r="168" spans="1:29" ht="14.25" customHeight="1">
      <c r="A168" s="1" t="str">
        <f>EstoreProductCatalog!A162</f>
        <v>SM-R900NZSAPHE</v>
      </c>
      <c r="B168" s="1" t="str">
        <f>VLOOKUP(A168,EstoreProductCatalog!$A$1:$BE$181,MATCH(B$7,EstoreProductCatalog!$A$1:$AR$1,0),0)</f>
        <v xml:space="preserve"> Galaxy Watch5 Bluetooth (40mm)</v>
      </c>
      <c r="C168" s="1" t="str">
        <f>VLOOKUP(A168,EstoreProductCatalog!$A$1:$BE$181,MATCH(C$7,EstoreProductCatalog!$A$1:$AR$1,0),0)</f>
        <v>CHECK</v>
      </c>
      <c r="D168" s="1" t="str">
        <f>VLOOKUP(A168,EstoreProductCatalog!$A$1:$BE$181,MATCH(D$7,EstoreProductCatalog!$A$1:$AR$1,0),0)</f>
        <v>PDP_NOT_AVAILABLE</v>
      </c>
      <c r="E168" s="4" t="str">
        <f t="shared" si="0"/>
        <v>TRUE</v>
      </c>
      <c r="F168" s="4" t="str">
        <f t="shared" si="1"/>
        <v>TRUE</v>
      </c>
      <c r="G168" s="1" t="str">
        <f>VLOOKUP(A168,EstoreProductCatalog!$A$1:$BE$181,MATCH(G$7,EstoreProductCatalog!$A$1:$AR$1,0),0)</f>
        <v>SM-R900N</v>
      </c>
      <c r="H168" s="1" t="str">
        <f>VLOOKUP(A168,EstoreProductCatalog!$A$1:$BE$181,MATCH(H$7,EstoreProductCatalog!$A$1:$AR$1,0),0)</f>
        <v xml:space="preserve"> </v>
      </c>
      <c r="I168" s="1" t="str">
        <f>VLOOKUP(A168,EstoreProductCatalog!$A$1:$BE$181,MATCH(I$7,EstoreProductCatalog!$A$1:$AR$1,0),0)</f>
        <v>false</v>
      </c>
      <c r="J168" s="4" t="str">
        <f t="shared" si="2"/>
        <v>TRUE</v>
      </c>
      <c r="K168" s="1" t="str">
        <f>VLOOKUP(A168,EstoreProductCatalog!$A$1:$BE$181,MATCH(K$7,EstoreProductCatalog!$A$1:$AR$1,0),0)</f>
        <v>true</v>
      </c>
      <c r="L168" s="1" t="str">
        <f t="shared" si="3"/>
        <v>main</v>
      </c>
      <c r="M168" s="1">
        <f t="shared" si="4"/>
        <v>5</v>
      </c>
      <c r="N168" s="4" t="str">
        <f>IF(ISNA(M169),COUNTIFS($G$8:G168,G168,$L$8:L168,"main"),IF(M169=1,COUNTIFS($G$8:G168,G168,$L$8:L168,"main")," "))</f>
        <v xml:space="preserve"> </v>
      </c>
      <c r="O168" s="1" t="str">
        <f>VLOOKUP(A168,EstoreProductCatalog!$A$1:$BE$181,MATCH(O$7,EstoreProductCatalog!$A$1:$AR$1,0),0)</f>
        <v>SILVER</v>
      </c>
      <c r="P168" s="1" t="str">
        <f>VLOOKUP(A168,EstoreProductCatalog!$A$1:$BE$181,MATCH(P$7,EstoreProductCatalog!$A$1:$AR$1,0),0)</f>
        <v xml:space="preserve"> 40 mm</v>
      </c>
      <c r="Q168" s="1" t="str">
        <f t="shared" si="5"/>
        <v>SM-R900NSILVER 40 mm</v>
      </c>
      <c r="R168" s="4">
        <f t="shared" si="6"/>
        <v>2</v>
      </c>
      <c r="S168" s="1" t="str">
        <f>VLOOKUP(A168,EstoreProductCatalog!$A$1:$BE$181,MATCH(S$7,EstoreProductCatalog!$A$1:$AR$1,0),0)</f>
        <v xml:space="preserve"> NORMAL</v>
      </c>
      <c r="T168" s="1" t="str">
        <f>VLOOKUP(A168,EstoreProductCatalog!$A$1:$BE$181,MATCH(T$7,EstoreProductCatalog!$A$1:$AR$1,0),0)</f>
        <v xml:space="preserve"> null</v>
      </c>
      <c r="U168" s="1" t="str">
        <f>VLOOKUP(A168,EstoreProductCatalog!$A$1:$BE$181,MATCH(U$7,EstoreProductCatalog!$A$1:$AR$1,0),0)</f>
        <v xml:space="preserve"> null</v>
      </c>
      <c r="V168" s="1" t="str">
        <f>VLOOKUP(A168,EstoreProductCatalog!$A$1:$BE$181,MATCH(V$7,EstoreProductCatalog!$A$1:$AR$1,0),0)</f>
        <v xml:space="preserve"> false</v>
      </c>
      <c r="W168" s="4" t="b">
        <f t="shared" si="7"/>
        <v>1</v>
      </c>
      <c r="X168" s="4" t="b">
        <f t="shared" si="8"/>
        <v>1</v>
      </c>
      <c r="Y168" s="4" t="b">
        <f t="shared" si="9"/>
        <v>1</v>
      </c>
      <c r="Z168" s="3" t="e">
        <f>VLOOKUP(A168,EstoreProductCatalog!$A$1:$BE$181,MATCH(Z$7,EstoreProductCatalog!$A$1:$AR$1,0),0)</f>
        <v>#N/A</v>
      </c>
      <c r="AA168" s="1" t="str">
        <f t="shared" si="10"/>
        <v xml:space="preserve"> SERIALNO</v>
      </c>
      <c r="AB168" s="4" t="e">
        <f t="shared" si="11"/>
        <v>#N/A</v>
      </c>
      <c r="AC168" s="4" t="b">
        <f>IF(ISNUMBER(MATCH(A168,'AEM register'!$C:$C,0)),TRUE,FALSE)</f>
        <v>0</v>
      </c>
    </row>
    <row r="169" spans="1:29" ht="14.25" customHeight="1">
      <c r="A169" s="1" t="str">
        <f>EstoreProductCatalog!A163</f>
        <v>SM-R900NZSDWEU</v>
      </c>
      <c r="B169" s="1" t="str">
        <f>VLOOKUP(A169,EstoreProductCatalog!$A$1:$BE$181,MATCH(B$7,EstoreProductCatalog!$A$1:$AR$1,0),0)</f>
        <v xml:space="preserve"> Galaxy Watch5 Bluetooth (40mm)</v>
      </c>
      <c r="C169" s="1" t="str">
        <f>VLOOKUP(A169,EstoreProductCatalog!$A$1:$BE$181,MATCH(C$7,EstoreProductCatalog!$A$1:$AR$1,0),0)</f>
        <v>CHECK</v>
      </c>
      <c r="D169" s="1" t="str">
        <f>VLOOKUP(A169,EstoreProductCatalog!$A$1:$BE$181,MATCH(D$7,EstoreProductCatalog!$A$1:$AR$1,0),0)</f>
        <v>PDP_NOT_AVAILABLE</v>
      </c>
      <c r="E169" s="4" t="str">
        <f t="shared" si="0"/>
        <v>TRUE</v>
      </c>
      <c r="F169" s="4" t="str">
        <f t="shared" si="1"/>
        <v>TRUE</v>
      </c>
      <c r="G169" s="1" t="str">
        <f>VLOOKUP(A169,EstoreProductCatalog!$A$1:$BE$181,MATCH(G$7,EstoreProductCatalog!$A$1:$AR$1,0),0)</f>
        <v>SM-R900N</v>
      </c>
      <c r="H169" s="1" t="str">
        <f>VLOOKUP(A169,EstoreProductCatalog!$A$1:$BE$181,MATCH(H$7,EstoreProductCatalog!$A$1:$AR$1,0),0)</f>
        <v xml:space="preserve"> </v>
      </c>
      <c r="I169" s="1" t="str">
        <f>VLOOKUP(A169,EstoreProductCatalog!$A$1:$BE$181,MATCH(I$7,EstoreProductCatalog!$A$1:$AR$1,0),0)</f>
        <v>true</v>
      </c>
      <c r="J169" s="4" t="str">
        <f t="shared" si="2"/>
        <v>TRUE</v>
      </c>
      <c r="K169" s="1" t="str">
        <f>VLOOKUP(A169,EstoreProductCatalog!$A$1:$BE$181,MATCH(K$7,EstoreProductCatalog!$A$1:$AR$1,0),0)</f>
        <v>false</v>
      </c>
      <c r="L169" s="1" t="str">
        <f t="shared" si="3"/>
        <v>variant</v>
      </c>
      <c r="M169" s="1">
        <f t="shared" si="4"/>
        <v>6</v>
      </c>
      <c r="N169" s="4">
        <f>IF(ISNA(M170),COUNTIFS($G$8:G169,G169,$L$8:L169,"main"),IF(M170=1,COUNTIFS($G$8:G169,G169,$L$8:L169,"main")," "))</f>
        <v>1</v>
      </c>
      <c r="O169" s="1" t="str">
        <f>VLOOKUP(A169,EstoreProductCatalog!$A$1:$BE$181,MATCH(O$7,EstoreProductCatalog!$A$1:$AR$1,0),0)</f>
        <v>SILVER</v>
      </c>
      <c r="P169" s="1" t="str">
        <f>VLOOKUP(A169,EstoreProductCatalog!$A$1:$BE$181,MATCH(P$7,EstoreProductCatalog!$A$1:$AR$1,0),0)</f>
        <v xml:space="preserve"> 40 mm</v>
      </c>
      <c r="Q169" s="1" t="str">
        <f t="shared" si="5"/>
        <v>SM-R900NSILVER 40 mm</v>
      </c>
      <c r="R169" s="4">
        <f t="shared" si="6"/>
        <v>2</v>
      </c>
      <c r="S169" s="1" t="str">
        <f>VLOOKUP(A169,EstoreProductCatalog!$A$1:$BE$181,MATCH(S$7,EstoreProductCatalog!$A$1:$AR$1,0),0)</f>
        <v xml:space="preserve"> TOP_SKU</v>
      </c>
      <c r="T169" s="1" t="str">
        <f>VLOOKUP(A169,EstoreProductCatalog!$A$1:$BE$181,MATCH(T$7,EstoreProductCatalog!$A$1:$AR$1,0),0)</f>
        <v xml:space="preserve"> CUSTOM</v>
      </c>
      <c r="U169" s="1" t="str">
        <f>VLOOKUP(A169,EstoreProductCatalog!$A$1:$BE$181,MATCH(U$7,EstoreProductCatalog!$A$1:$AR$1,0),0)</f>
        <v xml:space="preserve"> 21</v>
      </c>
      <c r="V169" s="1" t="str">
        <f>VLOOKUP(A169,EstoreProductCatalog!$A$1:$BE$181,MATCH(V$7,EstoreProductCatalog!$A$1:$AR$1,0),0)</f>
        <v xml:space="preserve"> true</v>
      </c>
      <c r="W169" s="4" t="b">
        <f t="shared" si="7"/>
        <v>1</v>
      </c>
      <c r="X169" s="4" t="b">
        <f t="shared" si="8"/>
        <v>1</v>
      </c>
      <c r="Y169" s="4" t="b">
        <f t="shared" si="9"/>
        <v>1</v>
      </c>
      <c r="Z169" s="3" t="e">
        <f>VLOOKUP(A169,EstoreProductCatalog!$A$1:$BE$181,MATCH(Z$7,EstoreProductCatalog!$A$1:$AR$1,0),0)</f>
        <v>#N/A</v>
      </c>
      <c r="AA169" s="1" t="str">
        <f t="shared" si="10"/>
        <v xml:space="preserve"> SERIALNO</v>
      </c>
      <c r="AB169" s="4" t="e">
        <f t="shared" si="11"/>
        <v>#N/A</v>
      </c>
      <c r="AC169" s="4" t="b">
        <f>IF(ISNUMBER(MATCH(A169,'AEM register'!$C:$C,0)),TRUE,FALSE)</f>
        <v>0</v>
      </c>
    </row>
    <row r="170" spans="1:29" ht="14.25" customHeight="1">
      <c r="A170" s="1" t="str">
        <f>EstoreProductCatalog!A164</f>
        <v>SM-R905FZAAPHE</v>
      </c>
      <c r="B170" s="1" t="str">
        <f>VLOOKUP(A170,EstoreProductCatalog!$A$1:$BE$181,MATCH(B$7,EstoreProductCatalog!$A$1:$AR$1,0),0)</f>
        <v xml:space="preserve"> Galaxy Watch5 4G (40mm)</v>
      </c>
      <c r="C170" s="1" t="str">
        <f>VLOOKUP(A170,EstoreProductCatalog!$A$1:$BE$181,MATCH(C$7,EstoreProductCatalog!$A$1:$AR$1,0),0)</f>
        <v>CHECK</v>
      </c>
      <c r="D170" s="1" t="str">
        <f>VLOOKUP(A170,EstoreProductCatalog!$A$1:$BE$181,MATCH(D$7,EstoreProductCatalog!$A$1:$AR$1,0),0)</f>
        <v>PDP_NOT_AVAILABLE</v>
      </c>
      <c r="E170" s="4" t="str">
        <f t="shared" si="0"/>
        <v>TRUE</v>
      </c>
      <c r="F170" s="4" t="str">
        <f t="shared" si="1"/>
        <v>TRUE</v>
      </c>
      <c r="G170" s="1" t="str">
        <f>VLOOKUP(A170,EstoreProductCatalog!$A$1:$BE$181,MATCH(G$7,EstoreProductCatalog!$A$1:$AR$1,0),0)</f>
        <v>SM-R905F</v>
      </c>
      <c r="H170" s="1" t="str">
        <f>VLOOKUP(A170,EstoreProductCatalog!$A$1:$BE$181,MATCH(H$7,EstoreProductCatalog!$A$1:$AR$1,0),0)</f>
        <v xml:space="preserve"> </v>
      </c>
      <c r="I170" s="1" t="str">
        <f>VLOOKUP(A170,EstoreProductCatalog!$A$1:$BE$181,MATCH(I$7,EstoreProductCatalog!$A$1:$AR$1,0),0)</f>
        <v>false</v>
      </c>
      <c r="J170" s="4" t="str">
        <f t="shared" si="2"/>
        <v>TRUE</v>
      </c>
      <c r="K170" s="1" t="str">
        <f>VLOOKUP(A170,EstoreProductCatalog!$A$1:$BE$181,MATCH(K$7,EstoreProductCatalog!$A$1:$AR$1,0),0)</f>
        <v>true</v>
      </c>
      <c r="L170" s="1" t="str">
        <f t="shared" si="3"/>
        <v>main</v>
      </c>
      <c r="M170" s="1">
        <f t="shared" si="4"/>
        <v>1</v>
      </c>
      <c r="N170" s="4" t="str">
        <f>IF(ISNA(M171),COUNTIFS($G$8:G170,G170,$L$8:L170,"main"),IF(M171=1,COUNTIFS($G$8:G170,G170,$L$8:L170,"main")," "))</f>
        <v xml:space="preserve"> </v>
      </c>
      <c r="O170" s="1" t="str">
        <f>VLOOKUP(A170,EstoreProductCatalog!$A$1:$BE$181,MATCH(O$7,EstoreProductCatalog!$A$1:$AR$1,0),0)</f>
        <v>GRAPHITE</v>
      </c>
      <c r="P170" s="1" t="str">
        <f>VLOOKUP(A170,EstoreProductCatalog!$A$1:$BE$181,MATCH(P$7,EstoreProductCatalog!$A$1:$AR$1,0),0)</f>
        <v xml:space="preserve"> 40 mm</v>
      </c>
      <c r="Q170" s="1" t="str">
        <f t="shared" si="5"/>
        <v>SM-R905FGRAPHITE 40 mm</v>
      </c>
      <c r="R170" s="4">
        <f t="shared" si="6"/>
        <v>1</v>
      </c>
      <c r="S170" s="1" t="str">
        <f>VLOOKUP(A170,EstoreProductCatalog!$A$1:$BE$181,MATCH(S$7,EstoreProductCatalog!$A$1:$AR$1,0),0)</f>
        <v xml:space="preserve"> NORMAL</v>
      </c>
      <c r="T170" s="1" t="str">
        <f>VLOOKUP(A170,EstoreProductCatalog!$A$1:$BE$181,MATCH(T$7,EstoreProductCatalog!$A$1:$AR$1,0),0)</f>
        <v xml:space="preserve"> null</v>
      </c>
      <c r="U170" s="1" t="str">
        <f>VLOOKUP(A170,EstoreProductCatalog!$A$1:$BE$181,MATCH(U$7,EstoreProductCatalog!$A$1:$AR$1,0),0)</f>
        <v xml:space="preserve"> null</v>
      </c>
      <c r="V170" s="1" t="str">
        <f>VLOOKUP(A170,EstoreProductCatalog!$A$1:$BE$181,MATCH(V$7,EstoreProductCatalog!$A$1:$AR$1,0),0)</f>
        <v xml:space="preserve"> false</v>
      </c>
      <c r="W170" s="4" t="b">
        <f t="shared" si="7"/>
        <v>1</v>
      </c>
      <c r="X170" s="4" t="b">
        <f t="shared" si="8"/>
        <v>1</v>
      </c>
      <c r="Y170" s="4" t="b">
        <f t="shared" si="9"/>
        <v>1</v>
      </c>
      <c r="Z170" s="3" t="e">
        <f>VLOOKUP(A170,EstoreProductCatalog!$A$1:$BE$181,MATCH(Z$7,EstoreProductCatalog!$A$1:$AR$1,0),0)</f>
        <v>#N/A</v>
      </c>
      <c r="AA170" s="1" t="str">
        <f t="shared" si="10"/>
        <v xml:space="preserve"> IMEI</v>
      </c>
      <c r="AB170" s="4" t="e">
        <f t="shared" si="11"/>
        <v>#N/A</v>
      </c>
      <c r="AC170" s="4" t="b">
        <f>IF(ISNUMBER(MATCH(A170,'AEM register'!$C:$C,0)),TRUE,FALSE)</f>
        <v>0</v>
      </c>
    </row>
    <row r="171" spans="1:29" ht="14.25" customHeight="1">
      <c r="A171" s="1" t="str">
        <f>EstoreProductCatalog!A165</f>
        <v>SM-R905FZDAPHE</v>
      </c>
      <c r="B171" s="1" t="str">
        <f>VLOOKUP(A171,EstoreProductCatalog!$A$1:$BE$181,MATCH(B$7,EstoreProductCatalog!$A$1:$AR$1,0),0)</f>
        <v xml:space="preserve"> Galaxy Watch5 4G (40mm)</v>
      </c>
      <c r="C171" s="1" t="str">
        <f>VLOOKUP(A171,EstoreProductCatalog!$A$1:$BE$181,MATCH(C$7,EstoreProductCatalog!$A$1:$AR$1,0),0)</f>
        <v>CHECK</v>
      </c>
      <c r="D171" s="1" t="str">
        <f>VLOOKUP(A171,EstoreProductCatalog!$A$1:$BE$181,MATCH(D$7,EstoreProductCatalog!$A$1:$AR$1,0),0)</f>
        <v>PDP_NOT_AVAILABLE</v>
      </c>
      <c r="E171" s="4" t="str">
        <f t="shared" si="0"/>
        <v>TRUE</v>
      </c>
      <c r="F171" s="4" t="str">
        <f t="shared" si="1"/>
        <v>TRUE</v>
      </c>
      <c r="G171" s="1" t="str">
        <f>VLOOKUP(A171,EstoreProductCatalog!$A$1:$BE$181,MATCH(G$7,EstoreProductCatalog!$A$1:$AR$1,0),0)</f>
        <v>SM-R905F</v>
      </c>
      <c r="H171" s="1" t="str">
        <f>VLOOKUP(A171,EstoreProductCatalog!$A$1:$BE$181,MATCH(H$7,EstoreProductCatalog!$A$1:$AR$1,0),0)</f>
        <v xml:space="preserve"> </v>
      </c>
      <c r="I171" s="1" t="str">
        <f>VLOOKUP(A171,EstoreProductCatalog!$A$1:$BE$181,MATCH(I$7,EstoreProductCatalog!$A$1:$AR$1,0),0)</f>
        <v>false</v>
      </c>
      <c r="J171" s="4" t="str">
        <f t="shared" si="2"/>
        <v>TRUE</v>
      </c>
      <c r="K171" s="1" t="str">
        <f>VLOOKUP(A171,EstoreProductCatalog!$A$1:$BE$181,MATCH(K$7,EstoreProductCatalog!$A$1:$AR$1,0),0)</f>
        <v>false</v>
      </c>
      <c r="L171" s="1" t="str">
        <f t="shared" si="3"/>
        <v>variant</v>
      </c>
      <c r="M171" s="1">
        <f t="shared" si="4"/>
        <v>2</v>
      </c>
      <c r="N171" s="4" t="str">
        <f>IF(ISNA(M172),COUNTIFS($G$8:G171,G171,$L$8:L171,"main"),IF(M172=1,COUNTIFS($G$8:G171,G171,$L$8:L171,"main")," "))</f>
        <v xml:space="preserve"> </v>
      </c>
      <c r="O171" s="1" t="str">
        <f>VLOOKUP(A171,EstoreProductCatalog!$A$1:$BE$181,MATCH(O$7,EstoreProductCatalog!$A$1:$AR$1,0),0)</f>
        <v>PINKGOLD</v>
      </c>
      <c r="P171" s="1" t="str">
        <f>VLOOKUP(A171,EstoreProductCatalog!$A$1:$BE$181,MATCH(P$7,EstoreProductCatalog!$A$1:$AR$1,0),0)</f>
        <v xml:space="preserve"> 40 mm</v>
      </c>
      <c r="Q171" s="1" t="str">
        <f t="shared" si="5"/>
        <v>SM-R905FPINKGOLD 40 mm</v>
      </c>
      <c r="R171" s="4">
        <f t="shared" si="6"/>
        <v>1</v>
      </c>
      <c r="S171" s="1" t="str">
        <f>VLOOKUP(A171,EstoreProductCatalog!$A$1:$BE$181,MATCH(S$7,EstoreProductCatalog!$A$1:$AR$1,0),0)</f>
        <v xml:space="preserve"> NORMAL</v>
      </c>
      <c r="T171" s="1" t="str">
        <f>VLOOKUP(A171,EstoreProductCatalog!$A$1:$BE$181,MATCH(T$7,EstoreProductCatalog!$A$1:$AR$1,0),0)</f>
        <v xml:space="preserve"> null</v>
      </c>
      <c r="U171" s="1" t="str">
        <f>VLOOKUP(A171,EstoreProductCatalog!$A$1:$BE$181,MATCH(U$7,EstoreProductCatalog!$A$1:$AR$1,0),0)</f>
        <v xml:space="preserve"> null</v>
      </c>
      <c r="V171" s="1" t="str">
        <f>VLOOKUP(A171,EstoreProductCatalog!$A$1:$BE$181,MATCH(V$7,EstoreProductCatalog!$A$1:$AR$1,0),0)</f>
        <v xml:space="preserve"> false</v>
      </c>
      <c r="W171" s="4" t="b">
        <f t="shared" si="7"/>
        <v>1</v>
      </c>
      <c r="X171" s="4" t="b">
        <f t="shared" si="8"/>
        <v>1</v>
      </c>
      <c r="Y171" s="4" t="b">
        <f t="shared" si="9"/>
        <v>1</v>
      </c>
      <c r="Z171" s="3" t="e">
        <f>VLOOKUP(A171,EstoreProductCatalog!$A$1:$BE$181,MATCH(Z$7,EstoreProductCatalog!$A$1:$AR$1,0),0)</f>
        <v>#N/A</v>
      </c>
      <c r="AA171" s="1" t="str">
        <f t="shared" si="10"/>
        <v xml:space="preserve"> IMEI</v>
      </c>
      <c r="AB171" s="4" t="e">
        <f t="shared" si="11"/>
        <v>#N/A</v>
      </c>
      <c r="AC171" s="4" t="b">
        <f>IF(ISNUMBER(MATCH(A171,'AEM register'!$C:$C,0)),TRUE,FALSE)</f>
        <v>0</v>
      </c>
    </row>
    <row r="172" spans="1:29" ht="14.25" customHeight="1">
      <c r="A172" s="1" t="str">
        <f>EstoreProductCatalog!A166</f>
        <v>SM-R905FZSAPHE</v>
      </c>
      <c r="B172" s="1" t="str">
        <f>VLOOKUP(A172,EstoreProductCatalog!$A$1:$BE$181,MATCH(B$7,EstoreProductCatalog!$A$1:$AR$1,0),0)</f>
        <v xml:space="preserve"> Galaxy Watch5 4G (40mm)</v>
      </c>
      <c r="C172" s="1" t="str">
        <f>VLOOKUP(A172,EstoreProductCatalog!$A$1:$BE$181,MATCH(C$7,EstoreProductCatalog!$A$1:$AR$1,0),0)</f>
        <v>CHECK</v>
      </c>
      <c r="D172" s="1" t="str">
        <f>VLOOKUP(A172,EstoreProductCatalog!$A$1:$BE$181,MATCH(D$7,EstoreProductCatalog!$A$1:$AR$1,0),0)</f>
        <v>PDP_NOT_AVAILABLE</v>
      </c>
      <c r="E172" s="4" t="str">
        <f t="shared" si="0"/>
        <v>TRUE</v>
      </c>
      <c r="F172" s="4" t="str">
        <f t="shared" si="1"/>
        <v>TRUE</v>
      </c>
      <c r="G172" s="1" t="str">
        <f>VLOOKUP(A172,EstoreProductCatalog!$A$1:$BE$181,MATCH(G$7,EstoreProductCatalog!$A$1:$AR$1,0),0)</f>
        <v>SM-R905F</v>
      </c>
      <c r="H172" s="1" t="str">
        <f>VLOOKUP(A172,EstoreProductCatalog!$A$1:$BE$181,MATCH(H$7,EstoreProductCatalog!$A$1:$AR$1,0),0)</f>
        <v xml:space="preserve"> </v>
      </c>
      <c r="I172" s="1" t="str">
        <f>VLOOKUP(A172,EstoreProductCatalog!$A$1:$BE$181,MATCH(I$7,EstoreProductCatalog!$A$1:$AR$1,0),0)</f>
        <v>false</v>
      </c>
      <c r="J172" s="4" t="str">
        <f t="shared" si="2"/>
        <v>TRUE</v>
      </c>
      <c r="K172" s="1" t="str">
        <f>VLOOKUP(A172,EstoreProductCatalog!$A$1:$BE$181,MATCH(K$7,EstoreProductCatalog!$A$1:$AR$1,0),0)</f>
        <v>false</v>
      </c>
      <c r="L172" s="1" t="str">
        <f t="shared" si="3"/>
        <v>variant</v>
      </c>
      <c r="M172" s="1">
        <f t="shared" si="4"/>
        <v>3</v>
      </c>
      <c r="N172" s="4">
        <f>IF(ISNA(M173),COUNTIFS($G$8:G172,G172,$L$8:L172,"main"),IF(M173=1,COUNTIFS($G$8:G172,G172,$L$8:L172,"main")," "))</f>
        <v>1</v>
      </c>
      <c r="O172" s="1" t="str">
        <f>VLOOKUP(A172,EstoreProductCatalog!$A$1:$BE$181,MATCH(O$7,EstoreProductCatalog!$A$1:$AR$1,0),0)</f>
        <v>SILVER</v>
      </c>
      <c r="P172" s="1" t="str">
        <f>VLOOKUP(A172,EstoreProductCatalog!$A$1:$BE$181,MATCH(P$7,EstoreProductCatalog!$A$1:$AR$1,0),0)</f>
        <v xml:space="preserve"> 40 mm</v>
      </c>
      <c r="Q172" s="1" t="str">
        <f t="shared" si="5"/>
        <v>SM-R905FSILVER 40 mm</v>
      </c>
      <c r="R172" s="4">
        <f t="shared" si="6"/>
        <v>1</v>
      </c>
      <c r="S172" s="1" t="str">
        <f>VLOOKUP(A172,EstoreProductCatalog!$A$1:$BE$181,MATCH(S$7,EstoreProductCatalog!$A$1:$AR$1,0),0)</f>
        <v xml:space="preserve"> NORMAL</v>
      </c>
      <c r="T172" s="1" t="str">
        <f>VLOOKUP(A172,EstoreProductCatalog!$A$1:$BE$181,MATCH(T$7,EstoreProductCatalog!$A$1:$AR$1,0),0)</f>
        <v xml:space="preserve"> null</v>
      </c>
      <c r="U172" s="1" t="str">
        <f>VLOOKUP(A172,EstoreProductCatalog!$A$1:$BE$181,MATCH(U$7,EstoreProductCatalog!$A$1:$AR$1,0),0)</f>
        <v xml:space="preserve"> null</v>
      </c>
      <c r="V172" s="1" t="str">
        <f>VLOOKUP(A172,EstoreProductCatalog!$A$1:$BE$181,MATCH(V$7,EstoreProductCatalog!$A$1:$AR$1,0),0)</f>
        <v xml:space="preserve"> false</v>
      </c>
      <c r="W172" s="4" t="b">
        <f t="shared" si="7"/>
        <v>1</v>
      </c>
      <c r="X172" s="4" t="b">
        <f t="shared" si="8"/>
        <v>1</v>
      </c>
      <c r="Y172" s="4" t="b">
        <f t="shared" si="9"/>
        <v>1</v>
      </c>
      <c r="Z172" s="3" t="e">
        <f>VLOOKUP(A172,EstoreProductCatalog!$A$1:$BE$181,MATCH(Z$7,EstoreProductCatalog!$A$1:$AR$1,0),0)</f>
        <v>#N/A</v>
      </c>
      <c r="AA172" s="1" t="str">
        <f t="shared" si="10"/>
        <v xml:space="preserve"> IMEI</v>
      </c>
      <c r="AB172" s="4" t="e">
        <f t="shared" si="11"/>
        <v>#N/A</v>
      </c>
      <c r="AC172" s="4" t="b">
        <f>IF(ISNUMBER(MATCH(A172,'AEM register'!$C:$C,0)),TRUE,FALSE)</f>
        <v>0</v>
      </c>
    </row>
    <row r="173" spans="1:29" ht="14.25" customHeight="1">
      <c r="A173" s="1" t="str">
        <f>EstoreProductCatalog!A167</f>
        <v>SM-R910NZAAPHE</v>
      </c>
      <c r="B173" s="1" t="str">
        <f>VLOOKUP(A173,EstoreProductCatalog!$A$1:$BE$181,MATCH(B$7,EstoreProductCatalog!$A$1:$AR$1,0),0)</f>
        <v xml:space="preserve"> Galaxy Watch5 Bluetooth  (44mm)</v>
      </c>
      <c r="C173" s="1" t="str">
        <f>VLOOKUP(A173,EstoreProductCatalog!$A$1:$BE$181,MATCH(C$7,EstoreProductCatalog!$A$1:$AR$1,0),0)</f>
        <v>CHECK</v>
      </c>
      <c r="D173" s="1" t="str">
        <f>VLOOKUP(A173,EstoreProductCatalog!$A$1:$BE$181,MATCH(D$7,EstoreProductCatalog!$A$1:$AR$1,0),0)</f>
        <v>PDP_NOT_AVAILABLE</v>
      </c>
      <c r="E173" s="4" t="str">
        <f t="shared" si="0"/>
        <v>TRUE</v>
      </c>
      <c r="F173" s="4" t="str">
        <f t="shared" si="1"/>
        <v>TRUE</v>
      </c>
      <c r="G173" s="1" t="str">
        <f>VLOOKUP(A173,EstoreProductCatalog!$A$1:$BE$181,MATCH(G$7,EstoreProductCatalog!$A$1:$AR$1,0),0)</f>
        <v>SM-R910N</v>
      </c>
      <c r="H173" s="1" t="str">
        <f>VLOOKUP(A173,EstoreProductCatalog!$A$1:$BE$181,MATCH(H$7,EstoreProductCatalog!$A$1:$AR$1,0),0)</f>
        <v xml:space="preserve"> </v>
      </c>
      <c r="I173" s="1" t="str">
        <f>VLOOKUP(A173,EstoreProductCatalog!$A$1:$BE$181,MATCH(I$7,EstoreProductCatalog!$A$1:$AR$1,0),0)</f>
        <v>false</v>
      </c>
      <c r="J173" s="4" t="str">
        <f t="shared" si="2"/>
        <v>TRUE</v>
      </c>
      <c r="K173" s="1" t="str">
        <f>VLOOKUP(A173,EstoreProductCatalog!$A$1:$BE$181,MATCH(K$7,EstoreProductCatalog!$A$1:$AR$1,0),0)</f>
        <v>false</v>
      </c>
      <c r="L173" s="1" t="str">
        <f t="shared" si="3"/>
        <v>variant</v>
      </c>
      <c r="M173" s="1">
        <f t="shared" si="4"/>
        <v>1</v>
      </c>
      <c r="N173" s="4" t="str">
        <f>IF(ISNA(M174),COUNTIFS($G$8:G173,G173,$L$8:L173,"main"),IF(M174=1,COUNTIFS($G$8:G173,G173,$L$8:L173,"main")," "))</f>
        <v xml:space="preserve"> </v>
      </c>
      <c r="O173" s="1" t="str">
        <f>VLOOKUP(A173,EstoreProductCatalog!$A$1:$BE$181,MATCH(O$7,EstoreProductCatalog!$A$1:$AR$1,0),0)</f>
        <v>GRAPHITE</v>
      </c>
      <c r="P173" s="1" t="str">
        <f>VLOOKUP(A173,EstoreProductCatalog!$A$1:$BE$181,MATCH(P$7,EstoreProductCatalog!$A$1:$AR$1,0),0)</f>
        <v xml:space="preserve"> 44 mm</v>
      </c>
      <c r="Q173" s="1" t="str">
        <f t="shared" si="5"/>
        <v>SM-R910NGRAPHITE 44 mm</v>
      </c>
      <c r="R173" s="4">
        <f t="shared" si="6"/>
        <v>2</v>
      </c>
      <c r="S173" s="1" t="str">
        <f>VLOOKUP(A173,EstoreProductCatalog!$A$1:$BE$181,MATCH(S$7,EstoreProductCatalog!$A$1:$AR$1,0),0)</f>
        <v xml:space="preserve"> NORMAL</v>
      </c>
      <c r="T173" s="1" t="str">
        <f>VLOOKUP(A173,EstoreProductCatalog!$A$1:$BE$181,MATCH(T$7,EstoreProductCatalog!$A$1:$AR$1,0),0)</f>
        <v xml:space="preserve"> null</v>
      </c>
      <c r="U173" s="1" t="str">
        <f>VLOOKUP(A173,EstoreProductCatalog!$A$1:$BE$181,MATCH(U$7,EstoreProductCatalog!$A$1:$AR$1,0),0)</f>
        <v xml:space="preserve"> null</v>
      </c>
      <c r="V173" s="1" t="str">
        <f>VLOOKUP(A173,EstoreProductCatalog!$A$1:$BE$181,MATCH(V$7,EstoreProductCatalog!$A$1:$AR$1,0),0)</f>
        <v xml:space="preserve"> false</v>
      </c>
      <c r="W173" s="4" t="b">
        <f t="shared" si="7"/>
        <v>1</v>
      </c>
      <c r="X173" s="4" t="b">
        <f t="shared" si="8"/>
        <v>1</v>
      </c>
      <c r="Y173" s="4" t="b">
        <f t="shared" si="9"/>
        <v>1</v>
      </c>
      <c r="Z173" s="3" t="e">
        <f>VLOOKUP(A173,EstoreProductCatalog!$A$1:$BE$181,MATCH(Z$7,EstoreProductCatalog!$A$1:$AR$1,0),0)</f>
        <v>#N/A</v>
      </c>
      <c r="AA173" s="1" t="str">
        <f t="shared" si="10"/>
        <v xml:space="preserve"> SERIALNO</v>
      </c>
      <c r="AB173" s="4" t="e">
        <f t="shared" si="11"/>
        <v>#N/A</v>
      </c>
      <c r="AC173" s="4" t="b">
        <f>IF(ISNUMBER(MATCH(A173,'AEM register'!$C:$C,0)),TRUE,FALSE)</f>
        <v>0</v>
      </c>
    </row>
    <row r="174" spans="1:29" ht="14.25" customHeight="1">
      <c r="A174" s="1" t="str">
        <f>EstoreProductCatalog!A168</f>
        <v>SM-R910NZADWEU</v>
      </c>
      <c r="B174" s="1" t="str">
        <f>VLOOKUP(A174,EstoreProductCatalog!$A$1:$BE$181,MATCH(B$7,EstoreProductCatalog!$A$1:$AR$1,0),0)</f>
        <v xml:space="preserve"> Galaxy Watch5 Bluetooth  (44mm)</v>
      </c>
      <c r="C174" s="1" t="str">
        <f>VLOOKUP(A174,EstoreProductCatalog!$A$1:$BE$181,MATCH(C$7,EstoreProductCatalog!$A$1:$AR$1,0),0)</f>
        <v>CHECK</v>
      </c>
      <c r="D174" s="1" t="str">
        <f>VLOOKUP(A174,EstoreProductCatalog!$A$1:$BE$181,MATCH(D$7,EstoreProductCatalog!$A$1:$AR$1,0),0)</f>
        <v>PDP_NOT_AVAILABLE</v>
      </c>
      <c r="E174" s="4" t="str">
        <f t="shared" si="0"/>
        <v>TRUE</v>
      </c>
      <c r="F174" s="4" t="str">
        <f t="shared" si="1"/>
        <v>TRUE</v>
      </c>
      <c r="G174" s="1" t="str">
        <f>VLOOKUP(A174,EstoreProductCatalog!$A$1:$BE$181,MATCH(G$7,EstoreProductCatalog!$A$1:$AR$1,0),0)</f>
        <v>SM-R910N</v>
      </c>
      <c r="H174" s="1" t="str">
        <f>VLOOKUP(A174,EstoreProductCatalog!$A$1:$BE$181,MATCH(H$7,EstoreProductCatalog!$A$1:$AR$1,0),0)</f>
        <v xml:space="preserve"> </v>
      </c>
      <c r="I174" s="1" t="str">
        <f>VLOOKUP(A174,EstoreProductCatalog!$A$1:$BE$181,MATCH(I$7,EstoreProductCatalog!$A$1:$AR$1,0),0)</f>
        <v>true</v>
      </c>
      <c r="J174" s="4" t="str">
        <f t="shared" si="2"/>
        <v>TRUE</v>
      </c>
      <c r="K174" s="1" t="str">
        <f>VLOOKUP(A174,EstoreProductCatalog!$A$1:$BE$181,MATCH(K$7,EstoreProductCatalog!$A$1:$AR$1,0),0)</f>
        <v>false</v>
      </c>
      <c r="L174" s="1" t="str">
        <f t="shared" si="3"/>
        <v>variant</v>
      </c>
      <c r="M174" s="1">
        <f t="shared" si="4"/>
        <v>2</v>
      </c>
      <c r="N174" s="4" t="str">
        <f>IF(ISNA(M175),COUNTIFS($G$8:G174,G174,$L$8:L174,"main"),IF(M175=1,COUNTIFS($G$8:G174,G174,$L$8:L174,"main")," "))</f>
        <v xml:space="preserve"> </v>
      </c>
      <c r="O174" s="1" t="str">
        <f>VLOOKUP(A174,EstoreProductCatalog!$A$1:$BE$181,MATCH(O$7,EstoreProductCatalog!$A$1:$AR$1,0),0)</f>
        <v>GRAPHITE</v>
      </c>
      <c r="P174" s="1" t="str">
        <f>VLOOKUP(A174,EstoreProductCatalog!$A$1:$BE$181,MATCH(P$7,EstoreProductCatalog!$A$1:$AR$1,0),0)</f>
        <v xml:space="preserve"> 44 mm</v>
      </c>
      <c r="Q174" s="1" t="str">
        <f t="shared" si="5"/>
        <v>SM-R910NGRAPHITE 44 mm</v>
      </c>
      <c r="R174" s="4">
        <f t="shared" si="6"/>
        <v>2</v>
      </c>
      <c r="S174" s="1" t="str">
        <f>VLOOKUP(A174,EstoreProductCatalog!$A$1:$BE$181,MATCH(S$7,EstoreProductCatalog!$A$1:$AR$1,0),0)</f>
        <v xml:space="preserve"> TOP_SKU</v>
      </c>
      <c r="T174" s="1" t="str">
        <f>VLOOKUP(A174,EstoreProductCatalog!$A$1:$BE$181,MATCH(T$7,EstoreProductCatalog!$A$1:$AR$1,0),0)</f>
        <v xml:space="preserve"> CUSTOM</v>
      </c>
      <c r="U174" s="1" t="str">
        <f>VLOOKUP(A174,EstoreProductCatalog!$A$1:$BE$181,MATCH(U$7,EstoreProductCatalog!$A$1:$AR$1,0),0)</f>
        <v xml:space="preserve"> 21</v>
      </c>
      <c r="V174" s="1" t="str">
        <f>VLOOKUP(A174,EstoreProductCatalog!$A$1:$BE$181,MATCH(V$7,EstoreProductCatalog!$A$1:$AR$1,0),0)</f>
        <v xml:space="preserve"> true</v>
      </c>
      <c r="W174" s="4" t="b">
        <f t="shared" si="7"/>
        <v>1</v>
      </c>
      <c r="X174" s="4" t="b">
        <f t="shared" si="8"/>
        <v>1</v>
      </c>
      <c r="Y174" s="4" t="b">
        <f t="shared" si="9"/>
        <v>1</v>
      </c>
      <c r="Z174" s="3" t="e">
        <f>VLOOKUP(A174,EstoreProductCatalog!$A$1:$BE$181,MATCH(Z$7,EstoreProductCatalog!$A$1:$AR$1,0),0)</f>
        <v>#N/A</v>
      </c>
      <c r="AA174" s="1" t="str">
        <f t="shared" si="10"/>
        <v xml:space="preserve"> SERIALNO</v>
      </c>
      <c r="AB174" s="4" t="e">
        <f t="shared" si="11"/>
        <v>#N/A</v>
      </c>
      <c r="AC174" s="4" t="b">
        <f>IF(ISNUMBER(MATCH(A174,'AEM register'!$C:$C,0)),TRUE,FALSE)</f>
        <v>0</v>
      </c>
    </row>
    <row r="175" spans="1:29" ht="14.25" customHeight="1">
      <c r="A175" s="1" t="str">
        <f>EstoreProductCatalog!A169</f>
        <v>SM-R910NZBAPHE</v>
      </c>
      <c r="B175" s="1" t="str">
        <f>VLOOKUP(A175,EstoreProductCatalog!$A$1:$BE$181,MATCH(B$7,EstoreProductCatalog!$A$1:$AR$1,0),0)</f>
        <v xml:space="preserve"> Galaxy Watch5 Bluetooth  (44mm)</v>
      </c>
      <c r="C175" s="1" t="str">
        <f>VLOOKUP(A175,EstoreProductCatalog!$A$1:$BE$181,MATCH(C$7,EstoreProductCatalog!$A$1:$AR$1,0),0)</f>
        <v>CHECK</v>
      </c>
      <c r="D175" s="1" t="str">
        <f>VLOOKUP(A175,EstoreProductCatalog!$A$1:$BE$181,MATCH(D$7,EstoreProductCatalog!$A$1:$AR$1,0),0)</f>
        <v>PDP_NOT_AVAILABLE</v>
      </c>
      <c r="E175" s="4" t="str">
        <f t="shared" si="0"/>
        <v>TRUE</v>
      </c>
      <c r="F175" s="4" t="str">
        <f t="shared" si="1"/>
        <v>TRUE</v>
      </c>
      <c r="G175" s="1" t="str">
        <f>VLOOKUP(A175,EstoreProductCatalog!$A$1:$BE$181,MATCH(G$7,EstoreProductCatalog!$A$1:$AR$1,0),0)</f>
        <v>SM-R910N</v>
      </c>
      <c r="H175" s="1" t="str">
        <f>VLOOKUP(A175,EstoreProductCatalog!$A$1:$BE$181,MATCH(H$7,EstoreProductCatalog!$A$1:$AR$1,0),0)</f>
        <v xml:space="preserve"> </v>
      </c>
      <c r="I175" s="1" t="str">
        <f>VLOOKUP(A175,EstoreProductCatalog!$A$1:$BE$181,MATCH(I$7,EstoreProductCatalog!$A$1:$AR$1,0),0)</f>
        <v>false</v>
      </c>
      <c r="J175" s="4" t="str">
        <f t="shared" si="2"/>
        <v>TRUE</v>
      </c>
      <c r="K175" s="1" t="str">
        <f>VLOOKUP(A175,EstoreProductCatalog!$A$1:$BE$181,MATCH(K$7,EstoreProductCatalog!$A$1:$AR$1,0),0)</f>
        <v>false</v>
      </c>
      <c r="L175" s="1" t="str">
        <f t="shared" si="3"/>
        <v>variant</v>
      </c>
      <c r="M175" s="1">
        <f t="shared" si="4"/>
        <v>3</v>
      </c>
      <c r="N175" s="4" t="str">
        <f>IF(ISNA(M176),COUNTIFS($G$8:G175,G175,$L$8:L175,"main"),IF(M176=1,COUNTIFS($G$8:G175,G175,$L$8:L175,"main")," "))</f>
        <v xml:space="preserve"> </v>
      </c>
      <c r="O175" s="1" t="str">
        <f>VLOOKUP(A175,EstoreProductCatalog!$A$1:$BE$181,MATCH(O$7,EstoreProductCatalog!$A$1:$AR$1,0),0)</f>
        <v>SAPPHIRE</v>
      </c>
      <c r="P175" s="1" t="str">
        <f>VLOOKUP(A175,EstoreProductCatalog!$A$1:$BE$181,MATCH(P$7,EstoreProductCatalog!$A$1:$AR$1,0),0)</f>
        <v xml:space="preserve"> 44 mm</v>
      </c>
      <c r="Q175" s="1" t="str">
        <f t="shared" si="5"/>
        <v>SM-R910NSAPPHIRE 44 mm</v>
      </c>
      <c r="R175" s="4">
        <f t="shared" si="6"/>
        <v>2</v>
      </c>
      <c r="S175" s="1" t="str">
        <f>VLOOKUP(A175,EstoreProductCatalog!$A$1:$BE$181,MATCH(S$7,EstoreProductCatalog!$A$1:$AR$1,0),0)</f>
        <v xml:space="preserve"> NORMAL</v>
      </c>
      <c r="T175" s="1" t="str">
        <f>VLOOKUP(A175,EstoreProductCatalog!$A$1:$BE$181,MATCH(T$7,EstoreProductCatalog!$A$1:$AR$1,0),0)</f>
        <v xml:space="preserve"> null</v>
      </c>
      <c r="U175" s="1" t="str">
        <f>VLOOKUP(A175,EstoreProductCatalog!$A$1:$BE$181,MATCH(U$7,EstoreProductCatalog!$A$1:$AR$1,0),0)</f>
        <v xml:space="preserve"> null</v>
      </c>
      <c r="V175" s="1" t="str">
        <f>VLOOKUP(A175,EstoreProductCatalog!$A$1:$BE$181,MATCH(V$7,EstoreProductCatalog!$A$1:$AR$1,0),0)</f>
        <v xml:space="preserve"> false</v>
      </c>
      <c r="W175" s="4" t="b">
        <f t="shared" si="7"/>
        <v>1</v>
      </c>
      <c r="X175" s="4" t="b">
        <f t="shared" si="8"/>
        <v>1</v>
      </c>
      <c r="Y175" s="4" t="b">
        <f t="shared" si="9"/>
        <v>1</v>
      </c>
      <c r="Z175" s="3" t="e">
        <f>VLOOKUP(A175,EstoreProductCatalog!$A$1:$BE$181,MATCH(Z$7,EstoreProductCatalog!$A$1:$AR$1,0),0)</f>
        <v>#N/A</v>
      </c>
      <c r="AA175" s="1" t="str">
        <f t="shared" si="10"/>
        <v xml:space="preserve"> SERIALNO</v>
      </c>
      <c r="AB175" s="4" t="e">
        <f t="shared" si="11"/>
        <v>#N/A</v>
      </c>
      <c r="AC175" s="4" t="b">
        <f>IF(ISNUMBER(MATCH(A175,'AEM register'!$C:$C,0)),TRUE,FALSE)</f>
        <v>0</v>
      </c>
    </row>
    <row r="176" spans="1:29" ht="14.25" customHeight="1">
      <c r="A176" s="1" t="str">
        <f>EstoreProductCatalog!A170</f>
        <v>SM-R910NZBDWEU</v>
      </c>
      <c r="B176" s="1" t="str">
        <f>VLOOKUP(A176,EstoreProductCatalog!$A$1:$BE$181,MATCH(B$7,EstoreProductCatalog!$A$1:$AR$1,0),0)</f>
        <v xml:space="preserve"> Galaxy Watch5 Bluetooth  (44mm)</v>
      </c>
      <c r="C176" s="1" t="str">
        <f>VLOOKUP(A176,EstoreProductCatalog!$A$1:$BE$181,MATCH(C$7,EstoreProductCatalog!$A$1:$AR$1,0),0)</f>
        <v>CHECK</v>
      </c>
      <c r="D176" s="1" t="str">
        <f>VLOOKUP(A176,EstoreProductCatalog!$A$1:$BE$181,MATCH(D$7,EstoreProductCatalog!$A$1:$AR$1,0),0)</f>
        <v>PDP_NOT_AVAILABLE</v>
      </c>
      <c r="E176" s="4" t="str">
        <f t="shared" si="0"/>
        <v>TRUE</v>
      </c>
      <c r="F176" s="4" t="str">
        <f t="shared" si="1"/>
        <v>TRUE</v>
      </c>
      <c r="G176" s="1" t="str">
        <f>VLOOKUP(A176,EstoreProductCatalog!$A$1:$BE$181,MATCH(G$7,EstoreProductCatalog!$A$1:$AR$1,0),0)</f>
        <v>SM-R910N</v>
      </c>
      <c r="H176" s="1" t="str">
        <f>VLOOKUP(A176,EstoreProductCatalog!$A$1:$BE$181,MATCH(H$7,EstoreProductCatalog!$A$1:$AR$1,0),0)</f>
        <v xml:space="preserve"> </v>
      </c>
      <c r="I176" s="1" t="str">
        <f>VLOOKUP(A176,EstoreProductCatalog!$A$1:$BE$181,MATCH(I$7,EstoreProductCatalog!$A$1:$AR$1,0),0)</f>
        <v>true</v>
      </c>
      <c r="J176" s="4" t="str">
        <f t="shared" si="2"/>
        <v>TRUE</v>
      </c>
      <c r="K176" s="1" t="str">
        <f>VLOOKUP(A176,EstoreProductCatalog!$A$1:$BE$181,MATCH(K$7,EstoreProductCatalog!$A$1:$AR$1,0),0)</f>
        <v>false</v>
      </c>
      <c r="L176" s="1" t="str">
        <f t="shared" si="3"/>
        <v>variant</v>
      </c>
      <c r="M176" s="1">
        <f t="shared" si="4"/>
        <v>4</v>
      </c>
      <c r="N176" s="4" t="str">
        <f>IF(ISNA(M177),COUNTIFS($G$8:G176,G176,$L$8:L176,"main"),IF(M177=1,COUNTIFS($G$8:G176,G176,$L$8:L176,"main")," "))</f>
        <v xml:space="preserve"> </v>
      </c>
      <c r="O176" s="1" t="str">
        <f>VLOOKUP(A176,EstoreProductCatalog!$A$1:$BE$181,MATCH(O$7,EstoreProductCatalog!$A$1:$AR$1,0),0)</f>
        <v>SAPPHIRE</v>
      </c>
      <c r="P176" s="1" t="str">
        <f>VLOOKUP(A176,EstoreProductCatalog!$A$1:$BE$181,MATCH(P$7,EstoreProductCatalog!$A$1:$AR$1,0),0)</f>
        <v xml:space="preserve"> 44 mm</v>
      </c>
      <c r="Q176" s="1" t="str">
        <f t="shared" si="5"/>
        <v>SM-R910NSAPPHIRE 44 mm</v>
      </c>
      <c r="R176" s="4">
        <f t="shared" si="6"/>
        <v>2</v>
      </c>
      <c r="S176" s="1" t="str">
        <f>VLOOKUP(A176,EstoreProductCatalog!$A$1:$BE$181,MATCH(S$7,EstoreProductCatalog!$A$1:$AR$1,0),0)</f>
        <v xml:space="preserve"> TOP_SKU</v>
      </c>
      <c r="T176" s="1" t="str">
        <f>VLOOKUP(A176,EstoreProductCatalog!$A$1:$BE$181,MATCH(T$7,EstoreProductCatalog!$A$1:$AR$1,0),0)</f>
        <v xml:space="preserve"> CUSTOM</v>
      </c>
      <c r="U176" s="1" t="str">
        <f>VLOOKUP(A176,EstoreProductCatalog!$A$1:$BE$181,MATCH(U$7,EstoreProductCatalog!$A$1:$AR$1,0),0)</f>
        <v xml:space="preserve"> 21</v>
      </c>
      <c r="V176" s="1" t="str">
        <f>VLOOKUP(A176,EstoreProductCatalog!$A$1:$BE$181,MATCH(V$7,EstoreProductCatalog!$A$1:$AR$1,0),0)</f>
        <v xml:space="preserve"> true</v>
      </c>
      <c r="W176" s="4" t="b">
        <f t="shared" si="7"/>
        <v>1</v>
      </c>
      <c r="X176" s="4" t="b">
        <f t="shared" si="8"/>
        <v>1</v>
      </c>
      <c r="Y176" s="4" t="b">
        <f t="shared" si="9"/>
        <v>1</v>
      </c>
      <c r="Z176" s="3" t="e">
        <f>VLOOKUP(A176,EstoreProductCatalog!$A$1:$BE$181,MATCH(Z$7,EstoreProductCatalog!$A$1:$AR$1,0),0)</f>
        <v>#N/A</v>
      </c>
      <c r="AA176" s="1" t="str">
        <f t="shared" si="10"/>
        <v xml:space="preserve"> SERIALNO</v>
      </c>
      <c r="AB176" s="4" t="e">
        <f t="shared" si="11"/>
        <v>#N/A</v>
      </c>
      <c r="AC176" s="4" t="b">
        <f>IF(ISNUMBER(MATCH(A176,'AEM register'!$C:$C,0)),TRUE,FALSE)</f>
        <v>0</v>
      </c>
    </row>
    <row r="177" spans="1:29" ht="14.25" customHeight="1">
      <c r="A177" s="1" t="str">
        <f>EstoreProductCatalog!A171</f>
        <v>SM-R910NZSAPHE</v>
      </c>
      <c r="B177" s="1" t="str">
        <f>VLOOKUP(A177,EstoreProductCatalog!$A$1:$BE$181,MATCH(B$7,EstoreProductCatalog!$A$1:$AR$1,0),0)</f>
        <v xml:space="preserve"> Galaxy Watch5 Bluetooth  (44mm)</v>
      </c>
      <c r="C177" s="1" t="str">
        <f>VLOOKUP(A177,EstoreProductCatalog!$A$1:$BE$181,MATCH(C$7,EstoreProductCatalog!$A$1:$AR$1,0),0)</f>
        <v>CHECK</v>
      </c>
      <c r="D177" s="1" t="str">
        <f>VLOOKUP(A177,EstoreProductCatalog!$A$1:$BE$181,MATCH(D$7,EstoreProductCatalog!$A$1:$AR$1,0),0)</f>
        <v>PDP_NOT_AVAILABLE</v>
      </c>
      <c r="E177" s="4" t="str">
        <f t="shared" si="0"/>
        <v>TRUE</v>
      </c>
      <c r="F177" s="4" t="str">
        <f t="shared" si="1"/>
        <v>TRUE</v>
      </c>
      <c r="G177" s="1" t="str">
        <f>VLOOKUP(A177,EstoreProductCatalog!$A$1:$BE$181,MATCH(G$7,EstoreProductCatalog!$A$1:$AR$1,0),0)</f>
        <v>SM-R910N</v>
      </c>
      <c r="H177" s="1" t="str">
        <f>VLOOKUP(A177,EstoreProductCatalog!$A$1:$BE$181,MATCH(H$7,EstoreProductCatalog!$A$1:$AR$1,0),0)</f>
        <v xml:space="preserve"> </v>
      </c>
      <c r="I177" s="1" t="str">
        <f>VLOOKUP(A177,EstoreProductCatalog!$A$1:$BE$181,MATCH(I$7,EstoreProductCatalog!$A$1:$AR$1,0),0)</f>
        <v>false</v>
      </c>
      <c r="J177" s="4" t="str">
        <f t="shared" si="2"/>
        <v>TRUE</v>
      </c>
      <c r="K177" s="1" t="str">
        <f>VLOOKUP(A177,EstoreProductCatalog!$A$1:$BE$181,MATCH(K$7,EstoreProductCatalog!$A$1:$AR$1,0),0)</f>
        <v>true</v>
      </c>
      <c r="L177" s="1" t="str">
        <f t="shared" si="3"/>
        <v>main</v>
      </c>
      <c r="M177" s="1">
        <f t="shared" si="4"/>
        <v>5</v>
      </c>
      <c r="N177" s="4" t="str">
        <f>IF(ISNA(M178),COUNTIFS($G$8:G177,G177,$L$8:L177,"main"),IF(M178=1,COUNTIFS($G$8:G177,G177,$L$8:L177,"main")," "))</f>
        <v xml:space="preserve"> </v>
      </c>
      <c r="O177" s="1" t="str">
        <f>VLOOKUP(A177,EstoreProductCatalog!$A$1:$BE$181,MATCH(O$7,EstoreProductCatalog!$A$1:$AR$1,0),0)</f>
        <v>SILVER</v>
      </c>
      <c r="P177" s="1" t="str">
        <f>VLOOKUP(A177,EstoreProductCatalog!$A$1:$BE$181,MATCH(P$7,EstoreProductCatalog!$A$1:$AR$1,0),0)</f>
        <v xml:space="preserve"> 44 mm</v>
      </c>
      <c r="Q177" s="1" t="str">
        <f t="shared" si="5"/>
        <v>SM-R910NSILVER 44 mm</v>
      </c>
      <c r="R177" s="4">
        <f t="shared" si="6"/>
        <v>2</v>
      </c>
      <c r="S177" s="1" t="str">
        <f>VLOOKUP(A177,EstoreProductCatalog!$A$1:$BE$181,MATCH(S$7,EstoreProductCatalog!$A$1:$AR$1,0),0)</f>
        <v xml:space="preserve"> NORMAL</v>
      </c>
      <c r="T177" s="1" t="str">
        <f>VLOOKUP(A177,EstoreProductCatalog!$A$1:$BE$181,MATCH(T$7,EstoreProductCatalog!$A$1:$AR$1,0),0)</f>
        <v xml:space="preserve"> null</v>
      </c>
      <c r="U177" s="1" t="str">
        <f>VLOOKUP(A177,EstoreProductCatalog!$A$1:$BE$181,MATCH(U$7,EstoreProductCatalog!$A$1:$AR$1,0),0)</f>
        <v xml:space="preserve"> null</v>
      </c>
      <c r="V177" s="1" t="str">
        <f>VLOOKUP(A177,EstoreProductCatalog!$A$1:$BE$181,MATCH(V$7,EstoreProductCatalog!$A$1:$AR$1,0),0)</f>
        <v xml:space="preserve"> false</v>
      </c>
      <c r="W177" s="4" t="b">
        <f t="shared" si="7"/>
        <v>1</v>
      </c>
      <c r="X177" s="4" t="b">
        <f t="shared" si="8"/>
        <v>1</v>
      </c>
      <c r="Y177" s="4" t="b">
        <f t="shared" si="9"/>
        <v>1</v>
      </c>
      <c r="Z177" s="3" t="e">
        <f>VLOOKUP(A177,EstoreProductCatalog!$A$1:$BE$181,MATCH(Z$7,EstoreProductCatalog!$A$1:$AR$1,0),0)</f>
        <v>#N/A</v>
      </c>
      <c r="AA177" s="1" t="str">
        <f t="shared" si="10"/>
        <v xml:space="preserve"> SERIALNO</v>
      </c>
      <c r="AB177" s="4" t="e">
        <f t="shared" si="11"/>
        <v>#N/A</v>
      </c>
      <c r="AC177" s="4" t="b">
        <f>IF(ISNUMBER(MATCH(A177,'AEM register'!$C:$C,0)),TRUE,FALSE)</f>
        <v>0</v>
      </c>
    </row>
    <row r="178" spans="1:29" ht="14.25" customHeight="1">
      <c r="A178" s="1" t="str">
        <f>EstoreProductCatalog!A172</f>
        <v>SM-R910NZSDWEU</v>
      </c>
      <c r="B178" s="1" t="str">
        <f>VLOOKUP(A178,EstoreProductCatalog!$A$1:$BE$181,MATCH(B$7,EstoreProductCatalog!$A$1:$AR$1,0),0)</f>
        <v xml:space="preserve"> Galaxy Watch5 Bluetooth  (44mm)</v>
      </c>
      <c r="C178" s="1" t="str">
        <f>VLOOKUP(A178,EstoreProductCatalog!$A$1:$BE$181,MATCH(C$7,EstoreProductCatalog!$A$1:$AR$1,0),0)</f>
        <v>CHECK</v>
      </c>
      <c r="D178" s="1" t="str">
        <f>VLOOKUP(A178,EstoreProductCatalog!$A$1:$BE$181,MATCH(D$7,EstoreProductCatalog!$A$1:$AR$1,0),0)</f>
        <v>PDP_NOT_AVAILABLE</v>
      </c>
      <c r="E178" s="4" t="str">
        <f t="shared" si="0"/>
        <v>TRUE</v>
      </c>
      <c r="F178" s="4" t="str">
        <f t="shared" si="1"/>
        <v>TRUE</v>
      </c>
      <c r="G178" s="1" t="str">
        <f>VLOOKUP(A178,EstoreProductCatalog!$A$1:$BE$181,MATCH(G$7,EstoreProductCatalog!$A$1:$AR$1,0),0)</f>
        <v>SM-R910N</v>
      </c>
      <c r="H178" s="1" t="str">
        <f>VLOOKUP(A178,EstoreProductCatalog!$A$1:$BE$181,MATCH(H$7,EstoreProductCatalog!$A$1:$AR$1,0),0)</f>
        <v xml:space="preserve"> </v>
      </c>
      <c r="I178" s="1" t="str">
        <f>VLOOKUP(A178,EstoreProductCatalog!$A$1:$BE$181,MATCH(I$7,EstoreProductCatalog!$A$1:$AR$1,0),0)</f>
        <v>true</v>
      </c>
      <c r="J178" s="4" t="str">
        <f t="shared" si="2"/>
        <v>TRUE</v>
      </c>
      <c r="K178" s="1" t="str">
        <f>VLOOKUP(A178,EstoreProductCatalog!$A$1:$BE$181,MATCH(K$7,EstoreProductCatalog!$A$1:$AR$1,0),0)</f>
        <v>false</v>
      </c>
      <c r="L178" s="1" t="str">
        <f t="shared" si="3"/>
        <v>variant</v>
      </c>
      <c r="M178" s="1">
        <f t="shared" si="4"/>
        <v>6</v>
      </c>
      <c r="N178" s="4">
        <f>IF(ISNA(M179),COUNTIFS($G$8:G178,G178,$L$8:L178,"main"),IF(M179=1,COUNTIFS($G$8:G178,G178,$L$8:L178,"main")," "))</f>
        <v>1</v>
      </c>
      <c r="O178" s="1" t="str">
        <f>VLOOKUP(A178,EstoreProductCatalog!$A$1:$BE$181,MATCH(O$7,EstoreProductCatalog!$A$1:$AR$1,0),0)</f>
        <v>SILVER</v>
      </c>
      <c r="P178" s="1" t="str">
        <f>VLOOKUP(A178,EstoreProductCatalog!$A$1:$BE$181,MATCH(P$7,EstoreProductCatalog!$A$1:$AR$1,0),0)</f>
        <v xml:space="preserve"> 44 mm</v>
      </c>
      <c r="Q178" s="1" t="str">
        <f t="shared" si="5"/>
        <v>SM-R910NSILVER 44 mm</v>
      </c>
      <c r="R178" s="4">
        <f t="shared" si="6"/>
        <v>2</v>
      </c>
      <c r="S178" s="1" t="str">
        <f>VLOOKUP(A178,EstoreProductCatalog!$A$1:$BE$181,MATCH(S$7,EstoreProductCatalog!$A$1:$AR$1,0),0)</f>
        <v xml:space="preserve"> TOP_SKU</v>
      </c>
      <c r="T178" s="1" t="str">
        <f>VLOOKUP(A178,EstoreProductCatalog!$A$1:$BE$181,MATCH(T$7,EstoreProductCatalog!$A$1:$AR$1,0),0)</f>
        <v xml:space="preserve"> CUSTOM</v>
      </c>
      <c r="U178" s="1" t="str">
        <f>VLOOKUP(A178,EstoreProductCatalog!$A$1:$BE$181,MATCH(U$7,EstoreProductCatalog!$A$1:$AR$1,0),0)</f>
        <v xml:space="preserve"> 21</v>
      </c>
      <c r="V178" s="1" t="str">
        <f>VLOOKUP(A178,EstoreProductCatalog!$A$1:$BE$181,MATCH(V$7,EstoreProductCatalog!$A$1:$AR$1,0),0)</f>
        <v xml:space="preserve"> true</v>
      </c>
      <c r="W178" s="4" t="b">
        <f t="shared" si="7"/>
        <v>1</v>
      </c>
      <c r="X178" s="4" t="b">
        <f t="shared" si="8"/>
        <v>1</v>
      </c>
      <c r="Y178" s="4" t="b">
        <f t="shared" si="9"/>
        <v>1</v>
      </c>
      <c r="Z178" s="3" t="e">
        <f>VLOOKUP(A178,EstoreProductCatalog!$A$1:$BE$181,MATCH(Z$7,EstoreProductCatalog!$A$1:$AR$1,0),0)</f>
        <v>#N/A</v>
      </c>
      <c r="AA178" s="1" t="str">
        <f t="shared" si="10"/>
        <v xml:space="preserve"> SERIALNO</v>
      </c>
      <c r="AB178" s="4" t="e">
        <f t="shared" si="11"/>
        <v>#N/A</v>
      </c>
      <c r="AC178" s="4" t="b">
        <f>IF(ISNUMBER(MATCH(A178,'AEM register'!$C:$C,0)),TRUE,FALSE)</f>
        <v>0</v>
      </c>
    </row>
    <row r="179" spans="1:29" ht="14.25" customHeight="1">
      <c r="A179" s="1" t="str">
        <f>EstoreProductCatalog!A173</f>
        <v>SM-R915FZAAPHE</v>
      </c>
      <c r="B179" s="1" t="str">
        <f>VLOOKUP(A179,EstoreProductCatalog!$A$1:$BE$181,MATCH(B$7,EstoreProductCatalog!$A$1:$AR$1,0),0)</f>
        <v xml:space="preserve"> Galaxy Watch5 4G (44mm)</v>
      </c>
      <c r="C179" s="1" t="str">
        <f>VLOOKUP(A179,EstoreProductCatalog!$A$1:$BE$181,MATCH(C$7,EstoreProductCatalog!$A$1:$AR$1,0),0)</f>
        <v>CHECK</v>
      </c>
      <c r="D179" s="1" t="str">
        <f>VLOOKUP(A179,EstoreProductCatalog!$A$1:$BE$181,MATCH(D$7,EstoreProductCatalog!$A$1:$AR$1,0),0)</f>
        <v>PDP_NOT_AVAILABLE</v>
      </c>
      <c r="E179" s="4" t="str">
        <f t="shared" si="0"/>
        <v>TRUE</v>
      </c>
      <c r="F179" s="4" t="str">
        <f t="shared" si="1"/>
        <v>TRUE</v>
      </c>
      <c r="G179" s="1" t="str">
        <f>VLOOKUP(A179,EstoreProductCatalog!$A$1:$BE$181,MATCH(G$7,EstoreProductCatalog!$A$1:$AR$1,0),0)</f>
        <v>SM-R915F</v>
      </c>
      <c r="H179" s="1" t="str">
        <f>VLOOKUP(A179,EstoreProductCatalog!$A$1:$BE$181,MATCH(H$7,EstoreProductCatalog!$A$1:$AR$1,0),0)</f>
        <v xml:space="preserve"> </v>
      </c>
      <c r="I179" s="1" t="str">
        <f>VLOOKUP(A179,EstoreProductCatalog!$A$1:$BE$181,MATCH(I$7,EstoreProductCatalog!$A$1:$AR$1,0),0)</f>
        <v>false</v>
      </c>
      <c r="J179" s="4" t="str">
        <f t="shared" si="2"/>
        <v>TRUE</v>
      </c>
      <c r="K179" s="1" t="str">
        <f>VLOOKUP(A179,EstoreProductCatalog!$A$1:$BE$181,MATCH(K$7,EstoreProductCatalog!$A$1:$AR$1,0),0)</f>
        <v>true</v>
      </c>
      <c r="L179" s="1" t="str">
        <f t="shared" si="3"/>
        <v>main</v>
      </c>
      <c r="M179" s="1">
        <f t="shared" si="4"/>
        <v>1</v>
      </c>
      <c r="N179" s="4" t="str">
        <f>IF(ISNA(M180),COUNTIFS($G$8:G179,G179,$L$8:L179,"main"),IF(M180=1,COUNTIFS($G$8:G179,G179,$L$8:L179,"main")," "))</f>
        <v xml:space="preserve"> </v>
      </c>
      <c r="O179" s="1" t="str">
        <f>VLOOKUP(A179,EstoreProductCatalog!$A$1:$BE$181,MATCH(O$7,EstoreProductCatalog!$A$1:$AR$1,0),0)</f>
        <v>GRAPHITE</v>
      </c>
      <c r="P179" s="1" t="str">
        <f>VLOOKUP(A179,EstoreProductCatalog!$A$1:$BE$181,MATCH(P$7,EstoreProductCatalog!$A$1:$AR$1,0),0)</f>
        <v xml:space="preserve"> 44 mm</v>
      </c>
      <c r="Q179" s="1" t="str">
        <f t="shared" si="5"/>
        <v>SM-R915FGRAPHITE 44 mm</v>
      </c>
      <c r="R179" s="4">
        <f t="shared" si="6"/>
        <v>1</v>
      </c>
      <c r="S179" s="1" t="str">
        <f>VLOOKUP(A179,EstoreProductCatalog!$A$1:$BE$181,MATCH(S$7,EstoreProductCatalog!$A$1:$AR$1,0),0)</f>
        <v xml:space="preserve"> NORMAL</v>
      </c>
      <c r="T179" s="1" t="str">
        <f>VLOOKUP(A179,EstoreProductCatalog!$A$1:$BE$181,MATCH(T$7,EstoreProductCatalog!$A$1:$AR$1,0),0)</f>
        <v xml:space="preserve"> null</v>
      </c>
      <c r="U179" s="1" t="str">
        <f>VLOOKUP(A179,EstoreProductCatalog!$A$1:$BE$181,MATCH(U$7,EstoreProductCatalog!$A$1:$AR$1,0),0)</f>
        <v xml:space="preserve"> null</v>
      </c>
      <c r="V179" s="1" t="str">
        <f>VLOOKUP(A179,EstoreProductCatalog!$A$1:$BE$181,MATCH(V$7,EstoreProductCatalog!$A$1:$AR$1,0),0)</f>
        <v xml:space="preserve"> false</v>
      </c>
      <c r="W179" s="4" t="b">
        <f t="shared" si="7"/>
        <v>1</v>
      </c>
      <c r="X179" s="4" t="b">
        <f t="shared" si="8"/>
        <v>1</v>
      </c>
      <c r="Y179" s="4" t="b">
        <f t="shared" si="9"/>
        <v>1</v>
      </c>
      <c r="Z179" s="3" t="e">
        <f>VLOOKUP(A179,EstoreProductCatalog!$A$1:$BE$181,MATCH(Z$7,EstoreProductCatalog!$A$1:$AR$1,0),0)</f>
        <v>#N/A</v>
      </c>
      <c r="AA179" s="1" t="str">
        <f t="shared" si="10"/>
        <v xml:space="preserve"> IMEI</v>
      </c>
      <c r="AB179" s="4" t="e">
        <f t="shared" si="11"/>
        <v>#N/A</v>
      </c>
      <c r="AC179" s="4" t="b">
        <f>IF(ISNUMBER(MATCH(A179,'AEM register'!$C:$C,0)),TRUE,FALSE)</f>
        <v>0</v>
      </c>
    </row>
    <row r="180" spans="1:29" ht="14.25" customHeight="1">
      <c r="A180" s="1" t="str">
        <f>EstoreProductCatalog!A174</f>
        <v>SM-R915FZBAPHE</v>
      </c>
      <c r="B180" s="1" t="str">
        <f>VLOOKUP(A180,EstoreProductCatalog!$A$1:$BE$181,MATCH(B$7,EstoreProductCatalog!$A$1:$AR$1,0),0)</f>
        <v xml:space="preserve"> Galaxy Watch5 4G (44mm)</v>
      </c>
      <c r="C180" s="1" t="str">
        <f>VLOOKUP(A180,EstoreProductCatalog!$A$1:$BE$181,MATCH(C$7,EstoreProductCatalog!$A$1:$AR$1,0),0)</f>
        <v>CHECK</v>
      </c>
      <c r="D180" s="1" t="str">
        <f>VLOOKUP(A180,EstoreProductCatalog!$A$1:$BE$181,MATCH(D$7,EstoreProductCatalog!$A$1:$AR$1,0),0)</f>
        <v>PDP_NOT_AVAILABLE</v>
      </c>
      <c r="E180" s="4" t="str">
        <f t="shared" si="0"/>
        <v>TRUE</v>
      </c>
      <c r="F180" s="4" t="str">
        <f t="shared" si="1"/>
        <v>TRUE</v>
      </c>
      <c r="G180" s="1" t="str">
        <f>VLOOKUP(A180,EstoreProductCatalog!$A$1:$BE$181,MATCH(G$7,EstoreProductCatalog!$A$1:$AR$1,0),0)</f>
        <v>SM-R915F</v>
      </c>
      <c r="H180" s="1" t="str">
        <f>VLOOKUP(A180,EstoreProductCatalog!$A$1:$BE$181,MATCH(H$7,EstoreProductCatalog!$A$1:$AR$1,0),0)</f>
        <v xml:space="preserve"> </v>
      </c>
      <c r="I180" s="1" t="str">
        <f>VLOOKUP(A180,EstoreProductCatalog!$A$1:$BE$181,MATCH(I$7,EstoreProductCatalog!$A$1:$AR$1,0),0)</f>
        <v>false</v>
      </c>
      <c r="J180" s="4" t="str">
        <f t="shared" si="2"/>
        <v>TRUE</v>
      </c>
      <c r="K180" s="1" t="str">
        <f>VLOOKUP(A180,EstoreProductCatalog!$A$1:$BE$181,MATCH(K$7,EstoreProductCatalog!$A$1:$AR$1,0),0)</f>
        <v>false</v>
      </c>
      <c r="L180" s="1" t="str">
        <f t="shared" si="3"/>
        <v>variant</v>
      </c>
      <c r="M180" s="1">
        <f t="shared" si="4"/>
        <v>2</v>
      </c>
      <c r="N180" s="4" t="str">
        <f>IF(ISNA(M181),COUNTIFS($G$8:G180,G180,$L$8:L180,"main"),IF(M181=1,COUNTIFS($G$8:G180,G180,$L$8:L180,"main")," "))</f>
        <v xml:space="preserve"> </v>
      </c>
      <c r="O180" s="1" t="str">
        <f>VLOOKUP(A180,EstoreProductCatalog!$A$1:$BE$181,MATCH(O$7,EstoreProductCatalog!$A$1:$AR$1,0),0)</f>
        <v>SAPPHIRE</v>
      </c>
      <c r="P180" s="1" t="str">
        <f>VLOOKUP(A180,EstoreProductCatalog!$A$1:$BE$181,MATCH(P$7,EstoreProductCatalog!$A$1:$AR$1,0),0)</f>
        <v xml:space="preserve"> 44 mm</v>
      </c>
      <c r="Q180" s="1" t="str">
        <f t="shared" si="5"/>
        <v>SM-R915FSAPPHIRE 44 mm</v>
      </c>
      <c r="R180" s="4">
        <f t="shared" si="6"/>
        <v>1</v>
      </c>
      <c r="S180" s="1" t="str">
        <f>VLOOKUP(A180,EstoreProductCatalog!$A$1:$BE$181,MATCH(S$7,EstoreProductCatalog!$A$1:$AR$1,0),0)</f>
        <v xml:space="preserve"> NORMAL</v>
      </c>
      <c r="T180" s="1" t="str">
        <f>VLOOKUP(A180,EstoreProductCatalog!$A$1:$BE$181,MATCH(T$7,EstoreProductCatalog!$A$1:$AR$1,0),0)</f>
        <v xml:space="preserve"> null</v>
      </c>
      <c r="U180" s="1" t="str">
        <f>VLOOKUP(A180,EstoreProductCatalog!$A$1:$BE$181,MATCH(U$7,EstoreProductCatalog!$A$1:$AR$1,0),0)</f>
        <v xml:space="preserve"> null</v>
      </c>
      <c r="V180" s="1" t="str">
        <f>VLOOKUP(A180,EstoreProductCatalog!$A$1:$BE$181,MATCH(V$7,EstoreProductCatalog!$A$1:$AR$1,0),0)</f>
        <v xml:space="preserve"> false</v>
      </c>
      <c r="W180" s="4" t="b">
        <f t="shared" si="7"/>
        <v>1</v>
      </c>
      <c r="X180" s="4" t="b">
        <f t="shared" si="8"/>
        <v>1</v>
      </c>
      <c r="Y180" s="4" t="b">
        <f t="shared" si="9"/>
        <v>1</v>
      </c>
      <c r="Z180" s="3" t="e">
        <f>VLOOKUP(A180,EstoreProductCatalog!$A$1:$BE$181,MATCH(Z$7,EstoreProductCatalog!$A$1:$AR$1,0),0)</f>
        <v>#N/A</v>
      </c>
      <c r="AA180" s="1" t="str">
        <f t="shared" si="10"/>
        <v xml:space="preserve"> IMEI</v>
      </c>
      <c r="AB180" s="4" t="e">
        <f t="shared" si="11"/>
        <v>#N/A</v>
      </c>
      <c r="AC180" s="4" t="b">
        <f>IF(ISNUMBER(MATCH(A180,'AEM register'!$C:$C,0)),TRUE,FALSE)</f>
        <v>0</v>
      </c>
    </row>
    <row r="181" spans="1:29" ht="14.25" customHeight="1">
      <c r="A181" s="1" t="str">
        <f>EstoreProductCatalog!A175</f>
        <v>SM-R915FZSAPHE</v>
      </c>
      <c r="B181" s="1" t="str">
        <f>VLOOKUP(A181,EstoreProductCatalog!$A$1:$BE$181,MATCH(B$7,EstoreProductCatalog!$A$1:$AR$1,0),0)</f>
        <v xml:space="preserve"> Galaxy Watch5 4G (44mm)</v>
      </c>
      <c r="C181" s="1" t="str">
        <f>VLOOKUP(A181,EstoreProductCatalog!$A$1:$BE$181,MATCH(C$7,EstoreProductCatalog!$A$1:$AR$1,0),0)</f>
        <v>CHECK</v>
      </c>
      <c r="D181" s="1" t="str">
        <f>VLOOKUP(A181,EstoreProductCatalog!$A$1:$BE$181,MATCH(D$7,EstoreProductCatalog!$A$1:$AR$1,0),0)</f>
        <v>PDP_NOT_AVAILABLE</v>
      </c>
      <c r="E181" s="4" t="str">
        <f t="shared" si="0"/>
        <v>TRUE</v>
      </c>
      <c r="F181" s="4" t="str">
        <f t="shared" si="1"/>
        <v>TRUE</v>
      </c>
      <c r="G181" s="1" t="str">
        <f>VLOOKUP(A181,EstoreProductCatalog!$A$1:$BE$181,MATCH(G$7,EstoreProductCatalog!$A$1:$AR$1,0),0)</f>
        <v>SM-R915F</v>
      </c>
      <c r="H181" s="1" t="str">
        <f>VLOOKUP(A181,EstoreProductCatalog!$A$1:$BE$181,MATCH(H$7,EstoreProductCatalog!$A$1:$AR$1,0),0)</f>
        <v xml:space="preserve"> </v>
      </c>
      <c r="I181" s="1" t="str">
        <f>VLOOKUP(A181,EstoreProductCatalog!$A$1:$BE$181,MATCH(I$7,EstoreProductCatalog!$A$1:$AR$1,0),0)</f>
        <v>false</v>
      </c>
      <c r="J181" s="4" t="str">
        <f t="shared" si="2"/>
        <v>TRUE</v>
      </c>
      <c r="K181" s="1" t="str">
        <f>VLOOKUP(A181,EstoreProductCatalog!$A$1:$BE$181,MATCH(K$7,EstoreProductCatalog!$A$1:$AR$1,0),0)</f>
        <v>false</v>
      </c>
      <c r="L181" s="1" t="str">
        <f t="shared" si="3"/>
        <v>variant</v>
      </c>
      <c r="M181" s="1">
        <f t="shared" si="4"/>
        <v>3</v>
      </c>
      <c r="N181" s="4">
        <f>IF(ISNA(M182),COUNTIFS($G$8:G181,G181,$L$8:L181,"main"),IF(M182=1,COUNTIFS($G$8:G181,G181,$L$8:L181,"main")," "))</f>
        <v>1</v>
      </c>
      <c r="O181" s="1" t="str">
        <f>VLOOKUP(A181,EstoreProductCatalog!$A$1:$BE$181,MATCH(O$7,EstoreProductCatalog!$A$1:$AR$1,0),0)</f>
        <v>SILVER</v>
      </c>
      <c r="P181" s="1" t="str">
        <f>VLOOKUP(A181,EstoreProductCatalog!$A$1:$BE$181,MATCH(P$7,EstoreProductCatalog!$A$1:$AR$1,0),0)</f>
        <v xml:space="preserve"> 44 mm</v>
      </c>
      <c r="Q181" s="1" t="str">
        <f t="shared" si="5"/>
        <v>SM-R915FSILVER 44 mm</v>
      </c>
      <c r="R181" s="4">
        <f t="shared" si="6"/>
        <v>1</v>
      </c>
      <c r="S181" s="1" t="str">
        <f>VLOOKUP(A181,EstoreProductCatalog!$A$1:$BE$181,MATCH(S$7,EstoreProductCatalog!$A$1:$AR$1,0),0)</f>
        <v xml:space="preserve"> NORMAL</v>
      </c>
      <c r="T181" s="1" t="str">
        <f>VLOOKUP(A181,EstoreProductCatalog!$A$1:$BE$181,MATCH(T$7,EstoreProductCatalog!$A$1:$AR$1,0),0)</f>
        <v xml:space="preserve"> null</v>
      </c>
      <c r="U181" s="1" t="str">
        <f>VLOOKUP(A181,EstoreProductCatalog!$A$1:$BE$181,MATCH(U$7,EstoreProductCatalog!$A$1:$AR$1,0),0)</f>
        <v xml:space="preserve"> null</v>
      </c>
      <c r="V181" s="1" t="str">
        <f>VLOOKUP(A181,EstoreProductCatalog!$A$1:$BE$181,MATCH(V$7,EstoreProductCatalog!$A$1:$AR$1,0),0)</f>
        <v xml:space="preserve"> false</v>
      </c>
      <c r="W181" s="4" t="b">
        <f t="shared" si="7"/>
        <v>1</v>
      </c>
      <c r="X181" s="4" t="b">
        <f t="shared" si="8"/>
        <v>1</v>
      </c>
      <c r="Y181" s="4" t="b">
        <f t="shared" si="9"/>
        <v>1</v>
      </c>
      <c r="Z181" s="3" t="e">
        <f>VLOOKUP(A181,EstoreProductCatalog!$A$1:$BE$181,MATCH(Z$7,EstoreProductCatalog!$A$1:$AR$1,0),0)</f>
        <v>#N/A</v>
      </c>
      <c r="AA181" s="1" t="str">
        <f t="shared" si="10"/>
        <v xml:space="preserve"> IMEI</v>
      </c>
      <c r="AB181" s="4" t="e">
        <f t="shared" si="11"/>
        <v>#N/A</v>
      </c>
      <c r="AC181" s="4" t="b">
        <f>IF(ISNUMBER(MATCH(A181,'AEM register'!$C:$C,0)),TRUE,FALSE)</f>
        <v>0</v>
      </c>
    </row>
    <row r="182" spans="1:29" ht="14.25" customHeight="1">
      <c r="A182" s="1" t="str">
        <f>EstoreProductCatalog!A176</f>
        <v>SM-R920NZKAPHE</v>
      </c>
      <c r="B182" s="1" t="str">
        <f>VLOOKUP(A182,EstoreProductCatalog!$A$1:$BE$181,MATCH(B$7,EstoreProductCatalog!$A$1:$AR$1,0),0)</f>
        <v xml:space="preserve"> Galaxy Watch5 Pro Bluetooth (45mm)</v>
      </c>
      <c r="C182" s="1" t="str">
        <f>VLOOKUP(A182,EstoreProductCatalog!$A$1:$BE$181,MATCH(C$7,EstoreProductCatalog!$A$1:$AR$1,0),0)</f>
        <v>CHECK</v>
      </c>
      <c r="D182" s="1" t="str">
        <f>VLOOKUP(A182,EstoreProductCatalog!$A$1:$BE$181,MATCH(D$7,EstoreProductCatalog!$A$1:$AR$1,0),0)</f>
        <v>PDP_NOT_AVAILABLE</v>
      </c>
      <c r="E182" s="4" t="str">
        <f t="shared" si="0"/>
        <v>TRUE</v>
      </c>
      <c r="F182" s="4" t="str">
        <f t="shared" si="1"/>
        <v>TRUE</v>
      </c>
      <c r="G182" s="1" t="str">
        <f>VLOOKUP(A182,EstoreProductCatalog!$A$1:$BE$181,MATCH(G$7,EstoreProductCatalog!$A$1:$AR$1,0),0)</f>
        <v>SM-R920N</v>
      </c>
      <c r="H182" s="1" t="str">
        <f>VLOOKUP(A182,EstoreProductCatalog!$A$1:$BE$181,MATCH(H$7,EstoreProductCatalog!$A$1:$AR$1,0),0)</f>
        <v xml:space="preserve"> </v>
      </c>
      <c r="I182" s="1" t="str">
        <f>VLOOKUP(A182,EstoreProductCatalog!$A$1:$BE$181,MATCH(I$7,EstoreProductCatalog!$A$1:$AR$1,0),0)</f>
        <v>false</v>
      </c>
      <c r="J182" s="4" t="str">
        <f t="shared" si="2"/>
        <v>TRUE</v>
      </c>
      <c r="K182" s="1" t="str">
        <f>VLOOKUP(A182,EstoreProductCatalog!$A$1:$BE$181,MATCH(K$7,EstoreProductCatalog!$A$1:$AR$1,0),0)</f>
        <v>true</v>
      </c>
      <c r="L182" s="1" t="str">
        <f t="shared" si="3"/>
        <v>main</v>
      </c>
      <c r="M182" s="1">
        <f t="shared" si="4"/>
        <v>1</v>
      </c>
      <c r="N182" s="4" t="str">
        <f>IF(ISNA(M183),COUNTIFS($G$8:G182,G182,$L$8:L182,"main"),IF(M183=1,COUNTIFS($G$8:G182,G182,$L$8:L182,"main")," "))</f>
        <v xml:space="preserve"> </v>
      </c>
      <c r="O182" s="1" t="str">
        <f>VLOOKUP(A182,EstoreProductCatalog!$A$1:$BE$181,MATCH(O$7,EstoreProductCatalog!$A$1:$AR$1,0),0)</f>
        <v>BLACKTITANIUM</v>
      </c>
      <c r="P182" s="1" t="str">
        <f>VLOOKUP(A182,EstoreProductCatalog!$A$1:$BE$181,MATCH(P$7,EstoreProductCatalog!$A$1:$AR$1,0),0)</f>
        <v xml:space="preserve"> 45 mm</v>
      </c>
      <c r="Q182" s="1" t="str">
        <f t="shared" si="5"/>
        <v>SM-R920NBLACKTITANIUM 45 mm</v>
      </c>
      <c r="R182" s="4">
        <f t="shared" si="6"/>
        <v>2</v>
      </c>
      <c r="S182" s="1" t="str">
        <f>VLOOKUP(A182,EstoreProductCatalog!$A$1:$BE$181,MATCH(S$7,EstoreProductCatalog!$A$1:$AR$1,0),0)</f>
        <v xml:space="preserve"> NORMAL</v>
      </c>
      <c r="T182" s="1" t="str">
        <f>VLOOKUP(A182,EstoreProductCatalog!$A$1:$BE$181,MATCH(T$7,EstoreProductCatalog!$A$1:$AR$1,0),0)</f>
        <v xml:space="preserve"> null</v>
      </c>
      <c r="U182" s="1" t="str">
        <f>VLOOKUP(A182,EstoreProductCatalog!$A$1:$BE$181,MATCH(U$7,EstoreProductCatalog!$A$1:$AR$1,0),0)</f>
        <v xml:space="preserve"> null</v>
      </c>
      <c r="V182" s="1" t="str">
        <f>VLOOKUP(A182,EstoreProductCatalog!$A$1:$BE$181,MATCH(V$7,EstoreProductCatalog!$A$1:$AR$1,0),0)</f>
        <v xml:space="preserve"> false</v>
      </c>
      <c r="W182" s="4" t="b">
        <f t="shared" si="7"/>
        <v>1</v>
      </c>
      <c r="X182" s="4" t="b">
        <f t="shared" si="8"/>
        <v>1</v>
      </c>
      <c r="Y182" s="4" t="b">
        <f t="shared" si="9"/>
        <v>1</v>
      </c>
      <c r="Z182" s="3" t="e">
        <f>VLOOKUP(A182,EstoreProductCatalog!$A$1:$BE$181,MATCH(Z$7,EstoreProductCatalog!$A$1:$AR$1,0),0)</f>
        <v>#N/A</v>
      </c>
      <c r="AA182" s="1" t="str">
        <f t="shared" si="10"/>
        <v xml:space="preserve"> </v>
      </c>
      <c r="AB182" s="4" t="e">
        <f t="shared" si="11"/>
        <v>#N/A</v>
      </c>
      <c r="AC182" s="4" t="b">
        <f>IF(ISNUMBER(MATCH(A182,'AEM register'!$C:$C,0)),TRUE,FALSE)</f>
        <v>0</v>
      </c>
    </row>
    <row r="183" spans="1:29" ht="14.25" customHeight="1">
      <c r="A183" s="1" t="str">
        <f>EstoreProductCatalog!A177</f>
        <v>SM-R920NZKDWEU</v>
      </c>
      <c r="B183" s="1" t="str">
        <f>VLOOKUP(A183,EstoreProductCatalog!$A$1:$BE$181,MATCH(B$7,EstoreProductCatalog!$A$1:$AR$1,0),0)</f>
        <v xml:space="preserve"> Galaxy Watch5 Pro Bluetooth (45mm)</v>
      </c>
      <c r="C183" s="1" t="str">
        <f>VLOOKUP(A183,EstoreProductCatalog!$A$1:$BE$181,MATCH(C$7,EstoreProductCatalog!$A$1:$AR$1,0),0)</f>
        <v>CHECK</v>
      </c>
      <c r="D183" s="1" t="str">
        <f>VLOOKUP(A183,EstoreProductCatalog!$A$1:$BE$181,MATCH(D$7,EstoreProductCatalog!$A$1:$AR$1,0),0)</f>
        <v>PDP_NOT_AVAILABLE</v>
      </c>
      <c r="E183" s="4" t="str">
        <f t="shared" si="0"/>
        <v>TRUE</v>
      </c>
      <c r="F183" s="4" t="str">
        <f t="shared" si="1"/>
        <v>TRUE</v>
      </c>
      <c r="G183" s="1" t="str">
        <f>VLOOKUP(A183,EstoreProductCatalog!$A$1:$BE$181,MATCH(G$7,EstoreProductCatalog!$A$1:$AR$1,0),0)</f>
        <v>SM-R920N</v>
      </c>
      <c r="H183" s="1" t="str">
        <f>VLOOKUP(A183,EstoreProductCatalog!$A$1:$BE$181,MATCH(H$7,EstoreProductCatalog!$A$1:$AR$1,0),0)</f>
        <v xml:space="preserve"> </v>
      </c>
      <c r="I183" s="1" t="str">
        <f>VLOOKUP(A183,EstoreProductCatalog!$A$1:$BE$181,MATCH(I$7,EstoreProductCatalog!$A$1:$AR$1,0),0)</f>
        <v>true</v>
      </c>
      <c r="J183" s="4" t="str">
        <f t="shared" si="2"/>
        <v>TRUE</v>
      </c>
      <c r="K183" s="1" t="str">
        <f>VLOOKUP(A183,EstoreProductCatalog!$A$1:$BE$181,MATCH(K$7,EstoreProductCatalog!$A$1:$AR$1,0),0)</f>
        <v>false</v>
      </c>
      <c r="L183" s="1" t="str">
        <f t="shared" si="3"/>
        <v>variant</v>
      </c>
      <c r="M183" s="1">
        <f t="shared" si="4"/>
        <v>2</v>
      </c>
      <c r="N183" s="4" t="str">
        <f>IF(ISNA(M184),COUNTIFS($G$8:G183,G183,$L$8:L183,"main"),IF(M184=1,COUNTIFS($G$8:G183,G183,$L$8:L183,"main")," "))</f>
        <v xml:space="preserve"> </v>
      </c>
      <c r="O183" s="1" t="str">
        <f>VLOOKUP(A183,EstoreProductCatalog!$A$1:$BE$181,MATCH(O$7,EstoreProductCatalog!$A$1:$AR$1,0),0)</f>
        <v>BLACKTITANIUM</v>
      </c>
      <c r="P183" s="1" t="str">
        <f>VLOOKUP(A183,EstoreProductCatalog!$A$1:$BE$181,MATCH(P$7,EstoreProductCatalog!$A$1:$AR$1,0),0)</f>
        <v xml:space="preserve"> 45 mm</v>
      </c>
      <c r="Q183" s="1" t="str">
        <f t="shared" si="5"/>
        <v>SM-R920NBLACKTITANIUM 45 mm</v>
      </c>
      <c r="R183" s="4">
        <f t="shared" si="6"/>
        <v>2</v>
      </c>
      <c r="S183" s="1" t="str">
        <f>VLOOKUP(A183,EstoreProductCatalog!$A$1:$BE$181,MATCH(S$7,EstoreProductCatalog!$A$1:$AR$1,0),0)</f>
        <v xml:space="preserve"> TOP_SKU</v>
      </c>
      <c r="T183" s="1" t="str">
        <f>VLOOKUP(A183,EstoreProductCatalog!$A$1:$BE$181,MATCH(T$7,EstoreProductCatalog!$A$1:$AR$1,0),0)</f>
        <v xml:space="preserve"> CUSTOM</v>
      </c>
      <c r="U183" s="1" t="str">
        <f>VLOOKUP(A183,EstoreProductCatalog!$A$1:$BE$181,MATCH(U$7,EstoreProductCatalog!$A$1:$AR$1,0),0)</f>
        <v xml:space="preserve"> 21</v>
      </c>
      <c r="V183" s="1" t="str">
        <f>VLOOKUP(A183,EstoreProductCatalog!$A$1:$BE$181,MATCH(V$7,EstoreProductCatalog!$A$1:$AR$1,0),0)</f>
        <v xml:space="preserve"> true</v>
      </c>
      <c r="W183" s="4" t="b">
        <f t="shared" si="7"/>
        <v>1</v>
      </c>
      <c r="X183" s="4" t="b">
        <f t="shared" si="8"/>
        <v>1</v>
      </c>
      <c r="Y183" s="4" t="b">
        <f t="shared" si="9"/>
        <v>1</v>
      </c>
      <c r="Z183" s="3" t="e">
        <f>VLOOKUP(A183,EstoreProductCatalog!$A$1:$BE$181,MATCH(Z$7,EstoreProductCatalog!$A$1:$AR$1,0),0)</f>
        <v>#N/A</v>
      </c>
      <c r="AA183" s="1" t="str">
        <f t="shared" si="10"/>
        <v xml:space="preserve"> </v>
      </c>
      <c r="AB183" s="4" t="e">
        <f t="shared" si="11"/>
        <v>#N/A</v>
      </c>
      <c r="AC183" s="4" t="b">
        <f>IF(ISNUMBER(MATCH(A183,'AEM register'!$C:$C,0)),TRUE,FALSE)</f>
        <v>0</v>
      </c>
    </row>
    <row r="184" spans="1:29" ht="14.25" customHeight="1">
      <c r="A184" s="1" t="str">
        <f>EstoreProductCatalog!A178</f>
        <v>SM-R920NZTAPHE</v>
      </c>
      <c r="B184" s="1" t="str">
        <f>VLOOKUP(A184,EstoreProductCatalog!$A$1:$BE$181,MATCH(B$7,EstoreProductCatalog!$A$1:$AR$1,0),0)</f>
        <v xml:space="preserve"> Galaxy Watch5 Pro Bluetooth (45mm)</v>
      </c>
      <c r="C184" s="1" t="str">
        <f>VLOOKUP(A184,EstoreProductCatalog!$A$1:$BE$181,MATCH(C$7,EstoreProductCatalog!$A$1:$AR$1,0),0)</f>
        <v>CHECK</v>
      </c>
      <c r="D184" s="1" t="str">
        <f>VLOOKUP(A184,EstoreProductCatalog!$A$1:$BE$181,MATCH(D$7,EstoreProductCatalog!$A$1:$AR$1,0),0)</f>
        <v>PDP_NOT_AVAILABLE</v>
      </c>
      <c r="E184" s="4" t="str">
        <f t="shared" si="0"/>
        <v>TRUE</v>
      </c>
      <c r="F184" s="4" t="str">
        <f t="shared" si="1"/>
        <v>TRUE</v>
      </c>
      <c r="G184" s="1" t="str">
        <f>VLOOKUP(A184,EstoreProductCatalog!$A$1:$BE$181,MATCH(G$7,EstoreProductCatalog!$A$1:$AR$1,0),0)</f>
        <v>SM-R920N</v>
      </c>
      <c r="H184" s="1" t="str">
        <f>VLOOKUP(A184,EstoreProductCatalog!$A$1:$BE$181,MATCH(H$7,EstoreProductCatalog!$A$1:$AR$1,0),0)</f>
        <v xml:space="preserve"> </v>
      </c>
      <c r="I184" s="1" t="str">
        <f>VLOOKUP(A184,EstoreProductCatalog!$A$1:$BE$181,MATCH(I$7,EstoreProductCatalog!$A$1:$AR$1,0),0)</f>
        <v>false</v>
      </c>
      <c r="J184" s="4" t="str">
        <f t="shared" si="2"/>
        <v>TRUE</v>
      </c>
      <c r="K184" s="1" t="str">
        <f>VLOOKUP(A184,EstoreProductCatalog!$A$1:$BE$181,MATCH(K$7,EstoreProductCatalog!$A$1:$AR$1,0),0)</f>
        <v>false</v>
      </c>
      <c r="L184" s="1" t="str">
        <f t="shared" si="3"/>
        <v>variant</v>
      </c>
      <c r="M184" s="1">
        <f t="shared" si="4"/>
        <v>3</v>
      </c>
      <c r="N184" s="4">
        <f>IF(ISNA(M185),COUNTIFS($G$8:G184,G184,$L$8:L184,"main"),IF(M185=1,COUNTIFS($G$8:G184,G184,$L$8:L184,"main")," "))</f>
        <v>1</v>
      </c>
      <c r="O184" s="1" t="str">
        <f>VLOOKUP(A184,EstoreProductCatalog!$A$1:$BE$181,MATCH(O$7,EstoreProductCatalog!$A$1:$AR$1,0),0)</f>
        <v>GRAYTITANIUM</v>
      </c>
      <c r="P184" s="1" t="str">
        <f>VLOOKUP(A184,EstoreProductCatalog!$A$1:$BE$181,MATCH(P$7,EstoreProductCatalog!$A$1:$AR$1,0),0)</f>
        <v xml:space="preserve"> 45 mm</v>
      </c>
      <c r="Q184" s="1" t="str">
        <f t="shared" si="5"/>
        <v>SM-R920NGRAYTITANIUM 45 mm</v>
      </c>
      <c r="R184" s="4">
        <f t="shared" si="6"/>
        <v>1</v>
      </c>
      <c r="S184" s="1" t="str">
        <f>VLOOKUP(A184,EstoreProductCatalog!$A$1:$BE$181,MATCH(S$7,EstoreProductCatalog!$A$1:$AR$1,0),0)</f>
        <v xml:space="preserve"> NORMAL</v>
      </c>
      <c r="T184" s="1" t="str">
        <f>VLOOKUP(A184,EstoreProductCatalog!$A$1:$BE$181,MATCH(T$7,EstoreProductCatalog!$A$1:$AR$1,0),0)</f>
        <v xml:space="preserve"> null</v>
      </c>
      <c r="U184" s="1" t="str">
        <f>VLOOKUP(A184,EstoreProductCatalog!$A$1:$BE$181,MATCH(U$7,EstoreProductCatalog!$A$1:$AR$1,0),0)</f>
        <v xml:space="preserve"> null</v>
      </c>
      <c r="V184" s="1" t="str">
        <f>VLOOKUP(A184,EstoreProductCatalog!$A$1:$BE$181,MATCH(V$7,EstoreProductCatalog!$A$1:$AR$1,0),0)</f>
        <v xml:space="preserve"> false</v>
      </c>
      <c r="W184" s="4" t="b">
        <f t="shared" si="7"/>
        <v>1</v>
      </c>
      <c r="X184" s="4" t="b">
        <f t="shared" si="8"/>
        <v>1</v>
      </c>
      <c r="Y184" s="4" t="b">
        <f t="shared" si="9"/>
        <v>1</v>
      </c>
      <c r="Z184" s="3" t="e">
        <f>VLOOKUP(A184,EstoreProductCatalog!$A$1:$BE$181,MATCH(Z$7,EstoreProductCatalog!$A$1:$AR$1,0),0)</f>
        <v>#N/A</v>
      </c>
      <c r="AA184" s="1" t="str">
        <f t="shared" si="10"/>
        <v xml:space="preserve"> </v>
      </c>
      <c r="AB184" s="4" t="e">
        <f t="shared" si="11"/>
        <v>#N/A</v>
      </c>
      <c r="AC184" s="4" t="b">
        <f>IF(ISNUMBER(MATCH(A184,'AEM register'!$C:$C,0)),TRUE,FALSE)</f>
        <v>0</v>
      </c>
    </row>
    <row r="185" spans="1:29" ht="14.25" customHeight="1">
      <c r="B185" s="1" t="e">
        <f>VLOOKUP(A185,EstoreProductCatalog!$A$1:$BE$181,MATCH(B$7,EstoreProductCatalog!$A$1:$AR$1,0),0)</f>
        <v>#N/A</v>
      </c>
      <c r="C185" s="1" t="e">
        <f>VLOOKUP(A185,EstoreProductCatalog!$A$1:$BE$181,MATCH(C$7,EstoreProductCatalog!$A$1:$AR$1,0),0)</f>
        <v>#N/A</v>
      </c>
      <c r="D185" s="1" t="e">
        <f>VLOOKUP(A185,EstoreProductCatalog!$A$1:$BE$181,MATCH(D$7,EstoreProductCatalog!$A$1:$AR$1,0),0)</f>
        <v>#N/A</v>
      </c>
      <c r="E185" s="4" t="e">
        <f t="shared" si="0"/>
        <v>#N/A</v>
      </c>
      <c r="F185" s="4" t="e">
        <f t="shared" si="1"/>
        <v>#N/A</v>
      </c>
      <c r="G185" s="1" t="e">
        <f>VLOOKUP(A185,EstoreProductCatalog!$A$1:$BE$181,MATCH(G$7,EstoreProductCatalog!$A$1:$AR$1,0),0)</f>
        <v>#N/A</v>
      </c>
      <c r="H185" s="1" t="e">
        <f>VLOOKUP(A185,EstoreProductCatalog!$A$1:$BE$181,MATCH(H$7,EstoreProductCatalog!$A$1:$AR$1,0),0)</f>
        <v>#N/A</v>
      </c>
      <c r="I185" s="1" t="e">
        <f>VLOOKUP(A185,EstoreProductCatalog!$A$1:$BE$181,MATCH(I$7,EstoreProductCatalog!$A$1:$AR$1,0),0)</f>
        <v>#N/A</v>
      </c>
      <c r="J185" s="4" t="e">
        <f t="shared" si="2"/>
        <v>#N/A</v>
      </c>
      <c r="K185" s="1" t="e">
        <f>VLOOKUP(A185,EstoreProductCatalog!$A$1:$BE$181,MATCH(K$7,EstoreProductCatalog!$A$1:$AR$1,0),0)</f>
        <v>#N/A</v>
      </c>
      <c r="L185" s="1" t="e">
        <f t="shared" si="3"/>
        <v>#N/A</v>
      </c>
      <c r="M185" s="1" t="e">
        <f t="shared" si="4"/>
        <v>#N/A</v>
      </c>
      <c r="N185" s="4">
        <f>IF(ISNA(M186),COUNTIFS($G$8:G185,G185,$L$8:L185,"main"),IF(M186=1,COUNTIFS($G$8:G185,G185,$L$8:L185,"main")," "))</f>
        <v>0</v>
      </c>
      <c r="O185" s="1" t="e">
        <f>VLOOKUP(A185,EstoreProductCatalog!$A$1:$BE$181,MATCH(O$7,EstoreProductCatalog!$A$1:$AR$1,0),0)</f>
        <v>#N/A</v>
      </c>
      <c r="P185" s="1" t="e">
        <f>VLOOKUP(A185,EstoreProductCatalog!$A$1:$BE$181,MATCH(P$7,EstoreProductCatalog!$A$1:$AR$1,0),0)</f>
        <v>#N/A</v>
      </c>
      <c r="Q185" s="1" t="e">
        <f t="shared" si="5"/>
        <v>#N/A</v>
      </c>
      <c r="R185" s="4" t="e">
        <f t="shared" si="6"/>
        <v>#N/A</v>
      </c>
      <c r="S185" s="1" t="e">
        <f>VLOOKUP(A185,EstoreProductCatalog!$A$1:$BE$181,MATCH(S$7,EstoreProductCatalog!$A$1:$AR$1,0),0)</f>
        <v>#N/A</v>
      </c>
      <c r="T185" s="1" t="e">
        <f>VLOOKUP(A185,EstoreProductCatalog!$A$1:$BE$181,MATCH(T$7,EstoreProductCatalog!$A$1:$AR$1,0),0)</f>
        <v>#N/A</v>
      </c>
      <c r="U185" s="1" t="e">
        <f>VLOOKUP(A185,EstoreProductCatalog!$A$1:$BE$181,MATCH(U$7,EstoreProductCatalog!$A$1:$AR$1,0),0)</f>
        <v>#N/A</v>
      </c>
      <c r="V185" s="1" t="e">
        <f>VLOOKUP(A185,EstoreProductCatalog!$A$1:$BE$181,MATCH(V$7,EstoreProductCatalog!$A$1:$AR$1,0),0)</f>
        <v>#N/A</v>
      </c>
      <c r="W185" s="4" t="e">
        <f t="shared" si="7"/>
        <v>#N/A</v>
      </c>
      <c r="X185" s="4" t="e">
        <f t="shared" si="8"/>
        <v>#N/A</v>
      </c>
      <c r="Y185" s="4" t="e">
        <f t="shared" si="9"/>
        <v>#N/A</v>
      </c>
      <c r="Z185" s="3" t="e">
        <f>VLOOKUP(A185,EstoreProductCatalog!$A$1:$BE$181,MATCH(Z$7,EstoreProductCatalog!$A$1:$AR$1,0),0)</f>
        <v>#N/A</v>
      </c>
      <c r="AA185" s="1" t="str">
        <f t="shared" si="10"/>
        <v xml:space="preserve"> </v>
      </c>
      <c r="AB185" s="4" t="e">
        <f t="shared" si="11"/>
        <v>#N/A</v>
      </c>
      <c r="AC185" s="4" t="b">
        <f>IF(ISNUMBER(MATCH(A185,'AEM register'!$C:$C,0)),TRUE,FALSE)</f>
        <v>0</v>
      </c>
    </row>
    <row r="186" spans="1:29" ht="14.25" customHeight="1">
      <c r="B186" s="1" t="e">
        <f>VLOOKUP(A186,EstoreProductCatalog!$A$1:$BE$181,MATCH(B$7,EstoreProductCatalog!$A$1:$AR$1,0),0)</f>
        <v>#N/A</v>
      </c>
      <c r="C186" s="1" t="e">
        <f>VLOOKUP(A186,EstoreProductCatalog!$A$1:$BE$181,MATCH(C$7,EstoreProductCatalog!$A$1:$AR$1,0),0)</f>
        <v>#N/A</v>
      </c>
      <c r="D186" s="1" t="e">
        <f>VLOOKUP(A186,EstoreProductCatalog!$A$1:$BE$181,MATCH(D$7,EstoreProductCatalog!$A$1:$AR$1,0),0)</f>
        <v>#N/A</v>
      </c>
      <c r="E186" s="4" t="e">
        <f t="shared" si="0"/>
        <v>#N/A</v>
      </c>
      <c r="F186" s="4" t="e">
        <f t="shared" si="1"/>
        <v>#N/A</v>
      </c>
      <c r="G186" s="1" t="e">
        <f>VLOOKUP(A186,EstoreProductCatalog!$A$1:$BE$181,MATCH(G$7,EstoreProductCatalog!$A$1:$AR$1,0),0)</f>
        <v>#N/A</v>
      </c>
      <c r="H186" s="1" t="e">
        <f>VLOOKUP(A186,EstoreProductCatalog!$A$1:$BE$181,MATCH(H$7,EstoreProductCatalog!$A$1:$AR$1,0),0)</f>
        <v>#N/A</v>
      </c>
      <c r="I186" s="1" t="e">
        <f>VLOOKUP(A186,EstoreProductCatalog!$A$1:$BE$181,MATCH(I$7,EstoreProductCatalog!$A$1:$AR$1,0),0)</f>
        <v>#N/A</v>
      </c>
      <c r="J186" s="4" t="e">
        <f t="shared" si="2"/>
        <v>#N/A</v>
      </c>
      <c r="K186" s="1" t="e">
        <f>VLOOKUP(A186,EstoreProductCatalog!$A$1:$BE$181,MATCH(K$7,EstoreProductCatalog!$A$1:$AR$1,0),0)</f>
        <v>#N/A</v>
      </c>
      <c r="L186" s="1" t="e">
        <f t="shared" si="3"/>
        <v>#N/A</v>
      </c>
      <c r="M186" s="1" t="e">
        <f t="shared" si="4"/>
        <v>#N/A</v>
      </c>
      <c r="N186" s="4">
        <f>IF(ISNA(M187),COUNTIFS($G$8:G186,G186,$L$8:L186,"main"),IF(M187=1,COUNTIFS($G$8:G186,G186,$L$8:L186,"main")," "))</f>
        <v>0</v>
      </c>
      <c r="O186" s="1" t="e">
        <f>VLOOKUP(A186,EstoreProductCatalog!$A$1:$BE$181,MATCH(O$7,EstoreProductCatalog!$A$1:$AR$1,0),0)</f>
        <v>#N/A</v>
      </c>
      <c r="P186" s="1" t="e">
        <f>VLOOKUP(A186,EstoreProductCatalog!$A$1:$BE$181,MATCH(P$7,EstoreProductCatalog!$A$1:$AR$1,0),0)</f>
        <v>#N/A</v>
      </c>
      <c r="Q186" s="1" t="e">
        <f t="shared" si="5"/>
        <v>#N/A</v>
      </c>
      <c r="R186" s="4" t="e">
        <f t="shared" si="6"/>
        <v>#N/A</v>
      </c>
      <c r="S186" s="1" t="e">
        <f>VLOOKUP(A186,EstoreProductCatalog!$A$1:$BE$181,MATCH(S$7,EstoreProductCatalog!$A$1:$AR$1,0),0)</f>
        <v>#N/A</v>
      </c>
      <c r="T186" s="1" t="e">
        <f>VLOOKUP(A186,EstoreProductCatalog!$A$1:$BE$181,MATCH(T$7,EstoreProductCatalog!$A$1:$AR$1,0),0)</f>
        <v>#N/A</v>
      </c>
      <c r="U186" s="1" t="e">
        <f>VLOOKUP(A186,EstoreProductCatalog!$A$1:$BE$181,MATCH(U$7,EstoreProductCatalog!$A$1:$AR$1,0),0)</f>
        <v>#N/A</v>
      </c>
      <c r="V186" s="1" t="e">
        <f>VLOOKUP(A186,EstoreProductCatalog!$A$1:$BE$181,MATCH(V$7,EstoreProductCatalog!$A$1:$AR$1,0),0)</f>
        <v>#N/A</v>
      </c>
      <c r="W186" s="4" t="e">
        <f t="shared" si="7"/>
        <v>#N/A</v>
      </c>
      <c r="X186" s="4" t="e">
        <f t="shared" si="8"/>
        <v>#N/A</v>
      </c>
      <c r="Y186" s="4" t="e">
        <f t="shared" si="9"/>
        <v>#N/A</v>
      </c>
      <c r="Z186" s="3" t="e">
        <f>VLOOKUP(A186,EstoreProductCatalog!$A$1:$BE$181,MATCH(Z$7,EstoreProductCatalog!$A$1:$AR$1,0),0)</f>
        <v>#N/A</v>
      </c>
      <c r="AA186" s="1" t="str">
        <f t="shared" si="10"/>
        <v xml:space="preserve"> </v>
      </c>
      <c r="AB186" s="4" t="e">
        <f t="shared" si="11"/>
        <v>#N/A</v>
      </c>
      <c r="AC186" s="4" t="b">
        <f>IF(ISNUMBER(MATCH(A186,'AEM register'!$C:$C,0)),TRUE,FALSE)</f>
        <v>0</v>
      </c>
    </row>
    <row r="187" spans="1:29" ht="14.25" customHeight="1">
      <c r="B187" s="1" t="e">
        <f>VLOOKUP(A187,EstoreProductCatalog!$A$1:$BE$181,MATCH(B$7,EstoreProductCatalog!$A$1:$AR$1,0),0)</f>
        <v>#N/A</v>
      </c>
      <c r="C187" s="1" t="e">
        <f>VLOOKUP(A187,EstoreProductCatalog!$A$1:$BE$181,MATCH(C$7,EstoreProductCatalog!$A$1:$AR$1,0),0)</f>
        <v>#N/A</v>
      </c>
      <c r="D187" s="1" t="e">
        <f>VLOOKUP(A187,EstoreProductCatalog!$A$1:$BE$181,MATCH(D$7,EstoreProductCatalog!$A$1:$AR$1,0),0)</f>
        <v>#N/A</v>
      </c>
      <c r="E187" s="4" t="e">
        <f t="shared" si="0"/>
        <v>#N/A</v>
      </c>
      <c r="F187" s="4" t="e">
        <f t="shared" si="1"/>
        <v>#N/A</v>
      </c>
      <c r="G187" s="1" t="e">
        <f>VLOOKUP(A187,EstoreProductCatalog!$A$1:$BE$181,MATCH(G$7,EstoreProductCatalog!$A$1:$AR$1,0),0)</f>
        <v>#N/A</v>
      </c>
      <c r="H187" s="1" t="e">
        <f>VLOOKUP(A187,EstoreProductCatalog!$A$1:$BE$181,MATCH(H$7,EstoreProductCatalog!$A$1:$AR$1,0),0)</f>
        <v>#N/A</v>
      </c>
      <c r="I187" s="1" t="e">
        <f>VLOOKUP(A187,EstoreProductCatalog!$A$1:$BE$181,MATCH(I$7,EstoreProductCatalog!$A$1:$AR$1,0),0)</f>
        <v>#N/A</v>
      </c>
      <c r="J187" s="4" t="e">
        <f t="shared" si="2"/>
        <v>#N/A</v>
      </c>
      <c r="K187" s="1" t="e">
        <f>VLOOKUP(A187,EstoreProductCatalog!$A$1:$BE$181,MATCH(K$7,EstoreProductCatalog!$A$1:$AR$1,0),0)</f>
        <v>#N/A</v>
      </c>
      <c r="L187" s="1" t="e">
        <f t="shared" si="3"/>
        <v>#N/A</v>
      </c>
      <c r="M187" s="1" t="e">
        <f t="shared" si="4"/>
        <v>#N/A</v>
      </c>
      <c r="N187" s="4">
        <f>IF(ISNA(M188),COUNTIFS($G$8:G187,G187,$L$8:L187,"main"),IF(M188=1,COUNTIFS($G$8:G187,G187,$L$8:L187,"main")," "))</f>
        <v>0</v>
      </c>
      <c r="O187" s="1" t="e">
        <f>VLOOKUP(A187,EstoreProductCatalog!$A$1:$BE$181,MATCH(O$7,EstoreProductCatalog!$A$1:$AR$1,0),0)</f>
        <v>#N/A</v>
      </c>
      <c r="P187" s="1" t="e">
        <f>VLOOKUP(A187,EstoreProductCatalog!$A$1:$BE$181,MATCH(P$7,EstoreProductCatalog!$A$1:$AR$1,0),0)</f>
        <v>#N/A</v>
      </c>
      <c r="Q187" s="1" t="e">
        <f t="shared" si="5"/>
        <v>#N/A</v>
      </c>
      <c r="R187" s="4" t="e">
        <f t="shared" si="6"/>
        <v>#N/A</v>
      </c>
      <c r="S187" s="1" t="e">
        <f>VLOOKUP(A187,EstoreProductCatalog!$A$1:$BE$181,MATCH(S$7,EstoreProductCatalog!$A$1:$AR$1,0),0)</f>
        <v>#N/A</v>
      </c>
      <c r="T187" s="1" t="e">
        <f>VLOOKUP(A187,EstoreProductCatalog!$A$1:$BE$181,MATCH(T$7,EstoreProductCatalog!$A$1:$AR$1,0),0)</f>
        <v>#N/A</v>
      </c>
      <c r="U187" s="1" t="e">
        <f>VLOOKUP(A187,EstoreProductCatalog!$A$1:$BE$181,MATCH(U$7,EstoreProductCatalog!$A$1:$AR$1,0),0)</f>
        <v>#N/A</v>
      </c>
      <c r="V187" s="1" t="e">
        <f>VLOOKUP(A187,EstoreProductCatalog!$A$1:$BE$181,MATCH(V$7,EstoreProductCatalog!$A$1:$AR$1,0),0)</f>
        <v>#N/A</v>
      </c>
      <c r="W187" s="4" t="e">
        <f t="shared" si="7"/>
        <v>#N/A</v>
      </c>
      <c r="X187" s="4" t="e">
        <f t="shared" si="8"/>
        <v>#N/A</v>
      </c>
      <c r="Y187" s="4" t="e">
        <f t="shared" si="9"/>
        <v>#N/A</v>
      </c>
      <c r="Z187" s="3" t="e">
        <f>VLOOKUP(A187,EstoreProductCatalog!$A$1:$BE$181,MATCH(Z$7,EstoreProductCatalog!$A$1:$AR$1,0),0)</f>
        <v>#N/A</v>
      </c>
      <c r="AA187" s="1" t="str">
        <f t="shared" si="10"/>
        <v xml:space="preserve"> </v>
      </c>
      <c r="AB187" s="4" t="e">
        <f t="shared" si="11"/>
        <v>#N/A</v>
      </c>
      <c r="AC187" s="4" t="b">
        <f>IF(ISNUMBER(MATCH(A187,'AEM register'!$C:$C,0)),TRUE,FALSE)</f>
        <v>0</v>
      </c>
    </row>
    <row r="188" spans="1:29" ht="14.25" customHeight="1">
      <c r="B188" s="1" t="e">
        <f>VLOOKUP(A188,EstoreProductCatalog!$A$1:$BE$181,MATCH(B$7,EstoreProductCatalog!$A$1:$AR$1,0),0)</f>
        <v>#N/A</v>
      </c>
      <c r="C188" s="1" t="e">
        <f>VLOOKUP(A188,EstoreProductCatalog!$A$1:$BE$181,MATCH(C$7,EstoreProductCatalog!$A$1:$AR$1,0),0)</f>
        <v>#N/A</v>
      </c>
      <c r="D188" s="1" t="e">
        <f>VLOOKUP(A188,EstoreProductCatalog!$A$1:$BE$181,MATCH(D$7,EstoreProductCatalog!$A$1:$AR$1,0),0)</f>
        <v>#N/A</v>
      </c>
      <c r="E188" s="4" t="e">
        <f t="shared" si="0"/>
        <v>#N/A</v>
      </c>
      <c r="F188" s="4" t="e">
        <f t="shared" si="1"/>
        <v>#N/A</v>
      </c>
      <c r="G188" s="1" t="e">
        <f>VLOOKUP(A188,EstoreProductCatalog!$A$1:$BE$181,MATCH(G$7,EstoreProductCatalog!$A$1:$AR$1,0),0)</f>
        <v>#N/A</v>
      </c>
      <c r="H188" s="1" t="e">
        <f>VLOOKUP(A188,EstoreProductCatalog!$A$1:$BE$181,MATCH(H$7,EstoreProductCatalog!$A$1:$AR$1,0),0)</f>
        <v>#N/A</v>
      </c>
      <c r="I188" s="1" t="e">
        <f>VLOOKUP(A188,EstoreProductCatalog!$A$1:$BE$181,MATCH(I$7,EstoreProductCatalog!$A$1:$AR$1,0),0)</f>
        <v>#N/A</v>
      </c>
      <c r="J188" s="4" t="e">
        <f t="shared" si="2"/>
        <v>#N/A</v>
      </c>
      <c r="K188" s="1" t="e">
        <f>VLOOKUP(A188,EstoreProductCatalog!$A$1:$BE$181,MATCH(K$7,EstoreProductCatalog!$A$1:$AR$1,0),0)</f>
        <v>#N/A</v>
      </c>
      <c r="L188" s="1" t="e">
        <f t="shared" si="3"/>
        <v>#N/A</v>
      </c>
      <c r="M188" s="1" t="e">
        <f t="shared" si="4"/>
        <v>#N/A</v>
      </c>
      <c r="N188" s="4">
        <f>IF(ISNA(M189),COUNTIFS($G$8:G188,G188,$L$8:L188,"main"),IF(M189=1,COUNTIFS($G$8:G188,G188,$L$8:L188,"main")," "))</f>
        <v>0</v>
      </c>
      <c r="O188" s="1" t="e">
        <f>VLOOKUP(A188,EstoreProductCatalog!$A$1:$BE$181,MATCH(O$7,EstoreProductCatalog!$A$1:$AR$1,0),0)</f>
        <v>#N/A</v>
      </c>
      <c r="P188" s="1" t="e">
        <f>VLOOKUP(A188,EstoreProductCatalog!$A$1:$BE$181,MATCH(P$7,EstoreProductCatalog!$A$1:$AR$1,0),0)</f>
        <v>#N/A</v>
      </c>
      <c r="Q188" s="1" t="e">
        <f t="shared" si="5"/>
        <v>#N/A</v>
      </c>
      <c r="R188" s="4" t="e">
        <f t="shared" si="6"/>
        <v>#N/A</v>
      </c>
      <c r="S188" s="1" t="e">
        <f>VLOOKUP(A188,EstoreProductCatalog!$A$1:$BE$181,MATCH(S$7,EstoreProductCatalog!$A$1:$AR$1,0),0)</f>
        <v>#N/A</v>
      </c>
      <c r="T188" s="1" t="e">
        <f>VLOOKUP(A188,EstoreProductCatalog!$A$1:$BE$181,MATCH(T$7,EstoreProductCatalog!$A$1:$AR$1,0),0)</f>
        <v>#N/A</v>
      </c>
      <c r="U188" s="1" t="e">
        <f>VLOOKUP(A188,EstoreProductCatalog!$A$1:$BE$181,MATCH(U$7,EstoreProductCatalog!$A$1:$AR$1,0),0)</f>
        <v>#N/A</v>
      </c>
      <c r="V188" s="1" t="e">
        <f>VLOOKUP(A188,EstoreProductCatalog!$A$1:$BE$181,MATCH(V$7,EstoreProductCatalog!$A$1:$AR$1,0),0)</f>
        <v>#N/A</v>
      </c>
      <c r="W188" s="4" t="e">
        <f t="shared" si="7"/>
        <v>#N/A</v>
      </c>
      <c r="X188" s="4" t="e">
        <f t="shared" si="8"/>
        <v>#N/A</v>
      </c>
      <c r="Y188" s="4" t="e">
        <f t="shared" si="9"/>
        <v>#N/A</v>
      </c>
      <c r="Z188" s="3" t="e">
        <f>VLOOKUP(A188,EstoreProductCatalog!$A$1:$BE$181,MATCH(Z$7,EstoreProductCatalog!$A$1:$AR$1,0),0)</f>
        <v>#N/A</v>
      </c>
      <c r="AA188" s="1" t="str">
        <f t="shared" si="10"/>
        <v xml:space="preserve"> </v>
      </c>
      <c r="AB188" s="4" t="e">
        <f t="shared" si="11"/>
        <v>#N/A</v>
      </c>
      <c r="AC188" s="4" t="b">
        <f>IF(ISNUMBER(MATCH(A188,'AEM register'!$C:$C,0)),TRUE,FALSE)</f>
        <v>0</v>
      </c>
    </row>
    <row r="189" spans="1:29" ht="14.25" customHeight="1">
      <c r="B189" s="1" t="e">
        <f>VLOOKUP(A189,EstoreProductCatalog!$A$1:$BE$181,MATCH(B$7,EstoreProductCatalog!$A$1:$AR$1,0),0)</f>
        <v>#N/A</v>
      </c>
      <c r="C189" s="1" t="e">
        <f>VLOOKUP(A189,EstoreProductCatalog!$A$1:$BE$181,MATCH(C$7,EstoreProductCatalog!$A$1:$AR$1,0),0)</f>
        <v>#N/A</v>
      </c>
      <c r="D189" s="1" t="e">
        <f>VLOOKUP(A189,EstoreProductCatalog!$A$1:$BE$181,MATCH(D$7,EstoreProductCatalog!$A$1:$AR$1,0),0)</f>
        <v>#N/A</v>
      </c>
      <c r="E189" s="4" t="e">
        <f t="shared" si="0"/>
        <v>#N/A</v>
      </c>
      <c r="F189" s="4" t="e">
        <f t="shared" si="1"/>
        <v>#N/A</v>
      </c>
      <c r="G189" s="1" t="e">
        <f>VLOOKUP(A189,EstoreProductCatalog!$A$1:$BE$181,MATCH(G$7,EstoreProductCatalog!$A$1:$AR$1,0),0)</f>
        <v>#N/A</v>
      </c>
      <c r="H189" s="1" t="e">
        <f>VLOOKUP(A189,EstoreProductCatalog!$A$1:$BE$181,MATCH(H$7,EstoreProductCatalog!$A$1:$AR$1,0),0)</f>
        <v>#N/A</v>
      </c>
      <c r="I189" s="1" t="e">
        <f>VLOOKUP(A189,EstoreProductCatalog!$A$1:$BE$181,MATCH(I$7,EstoreProductCatalog!$A$1:$AR$1,0),0)</f>
        <v>#N/A</v>
      </c>
      <c r="J189" s="4" t="e">
        <f t="shared" si="2"/>
        <v>#N/A</v>
      </c>
      <c r="K189" s="1" t="e">
        <f>VLOOKUP(A189,EstoreProductCatalog!$A$1:$BE$181,MATCH(K$7,EstoreProductCatalog!$A$1:$AR$1,0),0)</f>
        <v>#N/A</v>
      </c>
      <c r="L189" s="1" t="e">
        <f t="shared" si="3"/>
        <v>#N/A</v>
      </c>
      <c r="M189" s="1" t="e">
        <f t="shared" si="4"/>
        <v>#N/A</v>
      </c>
      <c r="N189" s="4">
        <f>IF(ISNA(M190),COUNTIFS($G$8:G189,G189,$L$8:L189,"main"),IF(M190=1,COUNTIFS($G$8:G189,G189,$L$8:L189,"main")," "))</f>
        <v>0</v>
      </c>
      <c r="O189" s="1" t="e">
        <f>VLOOKUP(A189,EstoreProductCatalog!$A$1:$BE$181,MATCH(O$7,EstoreProductCatalog!$A$1:$AR$1,0),0)</f>
        <v>#N/A</v>
      </c>
      <c r="P189" s="1" t="e">
        <f>VLOOKUP(A189,EstoreProductCatalog!$A$1:$BE$181,MATCH(P$7,EstoreProductCatalog!$A$1:$AR$1,0),0)</f>
        <v>#N/A</v>
      </c>
      <c r="Q189" s="1" t="e">
        <f t="shared" si="5"/>
        <v>#N/A</v>
      </c>
      <c r="R189" s="4" t="e">
        <f t="shared" si="6"/>
        <v>#N/A</v>
      </c>
      <c r="S189" s="1" t="e">
        <f>VLOOKUP(A189,EstoreProductCatalog!$A$1:$BE$181,MATCH(S$7,EstoreProductCatalog!$A$1:$AR$1,0),0)</f>
        <v>#N/A</v>
      </c>
      <c r="T189" s="1" t="e">
        <f>VLOOKUP(A189,EstoreProductCatalog!$A$1:$BE$181,MATCH(T$7,EstoreProductCatalog!$A$1:$AR$1,0),0)</f>
        <v>#N/A</v>
      </c>
      <c r="U189" s="1" t="e">
        <f>VLOOKUP(A189,EstoreProductCatalog!$A$1:$BE$181,MATCH(U$7,EstoreProductCatalog!$A$1:$AR$1,0),0)</f>
        <v>#N/A</v>
      </c>
      <c r="V189" s="1" t="e">
        <f>VLOOKUP(A189,EstoreProductCatalog!$A$1:$BE$181,MATCH(V$7,EstoreProductCatalog!$A$1:$AR$1,0),0)</f>
        <v>#N/A</v>
      </c>
      <c r="W189" s="4" t="e">
        <f t="shared" si="7"/>
        <v>#N/A</v>
      </c>
      <c r="X189" s="4" t="e">
        <f t="shared" si="8"/>
        <v>#N/A</v>
      </c>
      <c r="Y189" s="4" t="e">
        <f t="shared" si="9"/>
        <v>#N/A</v>
      </c>
      <c r="Z189" s="3" t="e">
        <f>VLOOKUP(A189,EstoreProductCatalog!$A$1:$BE$181,MATCH(Z$7,EstoreProductCatalog!$A$1:$AR$1,0),0)</f>
        <v>#N/A</v>
      </c>
      <c r="AA189" s="1" t="str">
        <f t="shared" si="10"/>
        <v xml:space="preserve"> </v>
      </c>
      <c r="AB189" s="4" t="e">
        <f t="shared" si="11"/>
        <v>#N/A</v>
      </c>
      <c r="AC189" s="4" t="b">
        <f>IF(ISNUMBER(MATCH(A189,'AEM register'!$C:$C,0)),TRUE,FALSE)</f>
        <v>0</v>
      </c>
    </row>
    <row r="190" spans="1:29" ht="14.25" customHeight="1">
      <c r="B190" s="1" t="e">
        <f>VLOOKUP(A190,EstoreProductCatalog!$A$1:$BE$181,MATCH(B$7,EstoreProductCatalog!$A$1:$AR$1,0),0)</f>
        <v>#N/A</v>
      </c>
      <c r="C190" s="1" t="e">
        <f>VLOOKUP(A190,EstoreProductCatalog!$A$1:$BE$181,MATCH(C$7,EstoreProductCatalog!$A$1:$AR$1,0),0)</f>
        <v>#N/A</v>
      </c>
      <c r="D190" s="1" t="e">
        <f>VLOOKUP(A190,EstoreProductCatalog!$A$1:$BE$181,MATCH(D$7,EstoreProductCatalog!$A$1:$AR$1,0),0)</f>
        <v>#N/A</v>
      </c>
      <c r="E190" s="4" t="e">
        <f t="shared" si="0"/>
        <v>#N/A</v>
      </c>
      <c r="F190" s="4" t="e">
        <f t="shared" si="1"/>
        <v>#N/A</v>
      </c>
      <c r="G190" s="1" t="e">
        <f>VLOOKUP(A190,EstoreProductCatalog!$A$1:$BE$181,MATCH(G$7,EstoreProductCatalog!$A$1:$AR$1,0),0)</f>
        <v>#N/A</v>
      </c>
      <c r="H190" s="1" t="e">
        <f>VLOOKUP(A190,EstoreProductCatalog!$A$1:$BE$181,MATCH(H$7,EstoreProductCatalog!$A$1:$AR$1,0),0)</f>
        <v>#N/A</v>
      </c>
      <c r="I190" s="1" t="e">
        <f>VLOOKUP(A190,EstoreProductCatalog!$A$1:$BE$181,MATCH(I$7,EstoreProductCatalog!$A$1:$AR$1,0),0)</f>
        <v>#N/A</v>
      </c>
      <c r="J190" s="4" t="e">
        <f t="shared" si="2"/>
        <v>#N/A</v>
      </c>
      <c r="K190" s="1" t="e">
        <f>VLOOKUP(A190,EstoreProductCatalog!$A$1:$BE$181,MATCH(K$7,EstoreProductCatalog!$A$1:$AR$1,0),0)</f>
        <v>#N/A</v>
      </c>
      <c r="L190" s="1" t="e">
        <f t="shared" si="3"/>
        <v>#N/A</v>
      </c>
      <c r="M190" s="1" t="e">
        <f t="shared" si="4"/>
        <v>#N/A</v>
      </c>
      <c r="N190" s="4">
        <f>IF(ISNA(M191),COUNTIFS($G$8:G190,G190,$L$8:L190,"main"),IF(M191=1,COUNTIFS($G$8:G190,G190,$L$8:L190,"main")," "))</f>
        <v>0</v>
      </c>
      <c r="O190" s="1" t="e">
        <f>VLOOKUP(A190,EstoreProductCatalog!$A$1:$BE$181,MATCH(O$7,EstoreProductCatalog!$A$1:$AR$1,0),0)</f>
        <v>#N/A</v>
      </c>
      <c r="P190" s="1" t="e">
        <f>VLOOKUP(A190,EstoreProductCatalog!$A$1:$BE$181,MATCH(P$7,EstoreProductCatalog!$A$1:$AR$1,0),0)</f>
        <v>#N/A</v>
      </c>
      <c r="Q190" s="1" t="e">
        <f t="shared" si="5"/>
        <v>#N/A</v>
      </c>
      <c r="R190" s="4" t="e">
        <f t="shared" si="6"/>
        <v>#N/A</v>
      </c>
      <c r="S190" s="1" t="e">
        <f>VLOOKUP(A190,EstoreProductCatalog!$A$1:$BE$181,MATCH(S$7,EstoreProductCatalog!$A$1:$AR$1,0),0)</f>
        <v>#N/A</v>
      </c>
      <c r="T190" s="1" t="e">
        <f>VLOOKUP(A190,EstoreProductCatalog!$A$1:$BE$181,MATCH(T$7,EstoreProductCatalog!$A$1:$AR$1,0),0)</f>
        <v>#N/A</v>
      </c>
      <c r="U190" s="1" t="e">
        <f>VLOOKUP(A190,EstoreProductCatalog!$A$1:$BE$181,MATCH(U$7,EstoreProductCatalog!$A$1:$AR$1,0),0)</f>
        <v>#N/A</v>
      </c>
      <c r="V190" s="1" t="e">
        <f>VLOOKUP(A190,EstoreProductCatalog!$A$1:$BE$181,MATCH(V$7,EstoreProductCatalog!$A$1:$AR$1,0),0)</f>
        <v>#N/A</v>
      </c>
      <c r="W190" s="4" t="e">
        <f t="shared" si="7"/>
        <v>#N/A</v>
      </c>
      <c r="X190" s="4" t="e">
        <f t="shared" si="8"/>
        <v>#N/A</v>
      </c>
      <c r="Y190" s="4" t="e">
        <f t="shared" si="9"/>
        <v>#N/A</v>
      </c>
      <c r="Z190" s="3" t="e">
        <f>VLOOKUP(A190,EstoreProductCatalog!$A$1:$BE$181,MATCH(Z$7,EstoreProductCatalog!$A$1:$AR$1,0),0)</f>
        <v>#N/A</v>
      </c>
      <c r="AA190" s="1" t="str">
        <f t="shared" si="10"/>
        <v xml:space="preserve"> </v>
      </c>
      <c r="AB190" s="4" t="e">
        <f t="shared" si="11"/>
        <v>#N/A</v>
      </c>
      <c r="AC190" s="4" t="b">
        <f>IF(ISNUMBER(MATCH(A190,'AEM register'!$C:$C,0)),TRUE,FALSE)</f>
        <v>0</v>
      </c>
    </row>
    <row r="191" spans="1:29" ht="14.25" customHeight="1">
      <c r="B191" s="1" t="e">
        <f>VLOOKUP(A191,EstoreProductCatalog!$A$1:$BE$181,MATCH(B$7,EstoreProductCatalog!$A$1:$AR$1,0),0)</f>
        <v>#N/A</v>
      </c>
      <c r="C191" s="1" t="e">
        <f>VLOOKUP(A191,EstoreProductCatalog!$A$1:$BE$181,MATCH(C$7,EstoreProductCatalog!$A$1:$AR$1,0),0)</f>
        <v>#N/A</v>
      </c>
      <c r="D191" s="1" t="e">
        <f>VLOOKUP(A191,EstoreProductCatalog!$A$1:$BE$181,MATCH(D$7,EstoreProductCatalog!$A$1:$AR$1,0),0)</f>
        <v>#N/A</v>
      </c>
      <c r="E191" s="4" t="e">
        <f t="shared" si="0"/>
        <v>#N/A</v>
      </c>
      <c r="F191" s="4" t="e">
        <f t="shared" si="1"/>
        <v>#N/A</v>
      </c>
      <c r="G191" s="1" t="e">
        <f>VLOOKUP(A191,EstoreProductCatalog!$A$1:$BE$181,MATCH(G$7,EstoreProductCatalog!$A$1:$AR$1,0),0)</f>
        <v>#N/A</v>
      </c>
      <c r="H191" s="1" t="e">
        <f>VLOOKUP(A191,EstoreProductCatalog!$A$1:$BE$181,MATCH(H$7,EstoreProductCatalog!$A$1:$AR$1,0),0)</f>
        <v>#N/A</v>
      </c>
      <c r="I191" s="1" t="e">
        <f>VLOOKUP(A191,EstoreProductCatalog!$A$1:$BE$181,MATCH(I$7,EstoreProductCatalog!$A$1:$AR$1,0),0)</f>
        <v>#N/A</v>
      </c>
      <c r="J191" s="4" t="e">
        <f t="shared" si="2"/>
        <v>#N/A</v>
      </c>
      <c r="K191" s="1" t="e">
        <f>VLOOKUP(A191,EstoreProductCatalog!$A$1:$BE$181,MATCH(K$7,EstoreProductCatalog!$A$1:$AR$1,0),0)</f>
        <v>#N/A</v>
      </c>
      <c r="L191" s="1" t="e">
        <f t="shared" si="3"/>
        <v>#N/A</v>
      </c>
      <c r="M191" s="1" t="e">
        <f t="shared" si="4"/>
        <v>#N/A</v>
      </c>
      <c r="N191" s="4">
        <f>IF(ISNA(M192),COUNTIFS($G$8:G191,G191,$L$8:L191,"main"),IF(M192=1,COUNTIFS($G$8:G191,G191,$L$8:L191,"main")," "))</f>
        <v>0</v>
      </c>
      <c r="O191" s="1" t="e">
        <f>VLOOKUP(A191,EstoreProductCatalog!$A$1:$BE$181,MATCH(O$7,EstoreProductCatalog!$A$1:$AR$1,0),0)</f>
        <v>#N/A</v>
      </c>
      <c r="P191" s="1" t="e">
        <f>VLOOKUP(A191,EstoreProductCatalog!$A$1:$BE$181,MATCH(P$7,EstoreProductCatalog!$A$1:$AR$1,0),0)</f>
        <v>#N/A</v>
      </c>
      <c r="Q191" s="1" t="e">
        <f t="shared" si="5"/>
        <v>#N/A</v>
      </c>
      <c r="R191" s="4" t="e">
        <f t="shared" si="6"/>
        <v>#N/A</v>
      </c>
      <c r="S191" s="1" t="e">
        <f>VLOOKUP(A191,EstoreProductCatalog!$A$1:$BE$181,MATCH(S$7,EstoreProductCatalog!$A$1:$AR$1,0),0)</f>
        <v>#N/A</v>
      </c>
      <c r="T191" s="1" t="e">
        <f>VLOOKUP(A191,EstoreProductCatalog!$A$1:$BE$181,MATCH(T$7,EstoreProductCatalog!$A$1:$AR$1,0),0)</f>
        <v>#N/A</v>
      </c>
      <c r="U191" s="1" t="e">
        <f>VLOOKUP(A191,EstoreProductCatalog!$A$1:$BE$181,MATCH(U$7,EstoreProductCatalog!$A$1:$AR$1,0),0)</f>
        <v>#N/A</v>
      </c>
      <c r="V191" s="1" t="e">
        <f>VLOOKUP(A191,EstoreProductCatalog!$A$1:$BE$181,MATCH(V$7,EstoreProductCatalog!$A$1:$AR$1,0),0)</f>
        <v>#N/A</v>
      </c>
      <c r="W191" s="4" t="e">
        <f t="shared" si="7"/>
        <v>#N/A</v>
      </c>
      <c r="X191" s="4" t="e">
        <f t="shared" si="8"/>
        <v>#N/A</v>
      </c>
      <c r="Y191" s="4" t="e">
        <f t="shared" si="9"/>
        <v>#N/A</v>
      </c>
      <c r="Z191" s="3" t="e">
        <f>VLOOKUP(A191,EstoreProductCatalog!$A$1:$BE$181,MATCH(Z$7,EstoreProductCatalog!$A$1:$AR$1,0),0)</f>
        <v>#N/A</v>
      </c>
      <c r="AA191" s="1" t="str">
        <f t="shared" si="10"/>
        <v xml:space="preserve"> </v>
      </c>
      <c r="AB191" s="4" t="e">
        <f t="shared" si="11"/>
        <v>#N/A</v>
      </c>
      <c r="AC191" s="4" t="b">
        <f>IF(ISNUMBER(MATCH(A191,'AEM register'!$C:$C,0)),TRUE,FALSE)</f>
        <v>0</v>
      </c>
    </row>
    <row r="192" spans="1:29" ht="14.25" customHeight="1">
      <c r="B192" s="1" t="e">
        <f>VLOOKUP(A192,EstoreProductCatalog!$A$1:$BE$181,MATCH(B$7,EstoreProductCatalog!$A$1:$AR$1,0),0)</f>
        <v>#N/A</v>
      </c>
      <c r="C192" s="1" t="e">
        <f>VLOOKUP(A192,EstoreProductCatalog!$A$1:$BE$181,MATCH(C$7,EstoreProductCatalog!$A$1:$AR$1,0),0)</f>
        <v>#N/A</v>
      </c>
      <c r="D192" s="1" t="e">
        <f>VLOOKUP(A192,EstoreProductCatalog!$A$1:$BE$181,MATCH(D$7,EstoreProductCatalog!$A$1:$AR$1,0),0)</f>
        <v>#N/A</v>
      </c>
      <c r="E192" s="4" t="e">
        <f t="shared" si="0"/>
        <v>#N/A</v>
      </c>
      <c r="F192" s="4" t="e">
        <f t="shared" si="1"/>
        <v>#N/A</v>
      </c>
      <c r="G192" s="1" t="e">
        <f>VLOOKUP(A192,EstoreProductCatalog!$A$1:$BE$181,MATCH(G$7,EstoreProductCatalog!$A$1:$AR$1,0),0)</f>
        <v>#N/A</v>
      </c>
      <c r="H192" s="1" t="e">
        <f>VLOOKUP(A192,EstoreProductCatalog!$A$1:$BE$181,MATCH(H$7,EstoreProductCatalog!$A$1:$AR$1,0),0)</f>
        <v>#N/A</v>
      </c>
      <c r="I192" s="1" t="e">
        <f>VLOOKUP(A192,EstoreProductCatalog!$A$1:$BE$181,MATCH(I$7,EstoreProductCatalog!$A$1:$AR$1,0),0)</f>
        <v>#N/A</v>
      </c>
      <c r="J192" s="4" t="e">
        <f t="shared" si="2"/>
        <v>#N/A</v>
      </c>
      <c r="K192" s="1" t="e">
        <f>VLOOKUP(A192,EstoreProductCatalog!$A$1:$BE$181,MATCH(K$7,EstoreProductCatalog!$A$1:$AR$1,0),0)</f>
        <v>#N/A</v>
      </c>
      <c r="L192" s="1" t="e">
        <f t="shared" si="3"/>
        <v>#N/A</v>
      </c>
      <c r="M192" s="1" t="e">
        <f t="shared" si="4"/>
        <v>#N/A</v>
      </c>
      <c r="N192" s="4">
        <f>IF(ISNA(M193),COUNTIFS($G$8:G192,G192,$L$8:L192,"main"),IF(M193=1,COUNTIFS($G$8:G192,G192,$L$8:L192,"main")," "))</f>
        <v>0</v>
      </c>
      <c r="O192" s="1" t="e">
        <f>VLOOKUP(A192,EstoreProductCatalog!$A$1:$BE$181,MATCH(O$7,EstoreProductCatalog!$A$1:$AR$1,0),0)</f>
        <v>#N/A</v>
      </c>
      <c r="P192" s="1" t="e">
        <f>VLOOKUP(A192,EstoreProductCatalog!$A$1:$BE$181,MATCH(P$7,EstoreProductCatalog!$A$1:$AR$1,0),0)</f>
        <v>#N/A</v>
      </c>
      <c r="Q192" s="1" t="e">
        <f t="shared" si="5"/>
        <v>#N/A</v>
      </c>
      <c r="R192" s="4" t="e">
        <f t="shared" si="6"/>
        <v>#N/A</v>
      </c>
      <c r="S192" s="1" t="e">
        <f>VLOOKUP(A192,EstoreProductCatalog!$A$1:$BE$181,MATCH(S$7,EstoreProductCatalog!$A$1:$AR$1,0),0)</f>
        <v>#N/A</v>
      </c>
      <c r="T192" s="1" t="e">
        <f>VLOOKUP(A192,EstoreProductCatalog!$A$1:$BE$181,MATCH(T$7,EstoreProductCatalog!$A$1:$AR$1,0),0)</f>
        <v>#N/A</v>
      </c>
      <c r="U192" s="1" t="e">
        <f>VLOOKUP(A192,EstoreProductCatalog!$A$1:$BE$181,MATCH(U$7,EstoreProductCatalog!$A$1:$AR$1,0),0)</f>
        <v>#N/A</v>
      </c>
      <c r="V192" s="1" t="e">
        <f>VLOOKUP(A192,EstoreProductCatalog!$A$1:$BE$181,MATCH(V$7,EstoreProductCatalog!$A$1:$AR$1,0),0)</f>
        <v>#N/A</v>
      </c>
      <c r="W192" s="4" t="e">
        <f t="shared" si="7"/>
        <v>#N/A</v>
      </c>
      <c r="X192" s="4" t="e">
        <f t="shared" si="8"/>
        <v>#N/A</v>
      </c>
      <c r="Y192" s="4" t="e">
        <f t="shared" si="9"/>
        <v>#N/A</v>
      </c>
      <c r="Z192" s="3" t="e">
        <f>VLOOKUP(A192,EstoreProductCatalog!$A$1:$BE$181,MATCH(Z$7,EstoreProductCatalog!$A$1:$AR$1,0),0)</f>
        <v>#N/A</v>
      </c>
      <c r="AA192" s="1" t="str">
        <f t="shared" si="10"/>
        <v xml:space="preserve"> </v>
      </c>
      <c r="AB192" s="4" t="e">
        <f t="shared" si="11"/>
        <v>#N/A</v>
      </c>
      <c r="AC192" s="4" t="b">
        <f>IF(ISNUMBER(MATCH(A192,'AEM register'!$C:$C,0)),TRUE,FALSE)</f>
        <v>0</v>
      </c>
    </row>
    <row r="193" spans="2:29" ht="14.25" customHeight="1">
      <c r="B193" s="1" t="e">
        <f>VLOOKUP(A193,EstoreProductCatalog!$A$1:$BE$181,MATCH(B$7,EstoreProductCatalog!$A$1:$AR$1,0),0)</f>
        <v>#N/A</v>
      </c>
      <c r="C193" s="1" t="e">
        <f>VLOOKUP(A193,EstoreProductCatalog!$A$1:$BE$181,MATCH(C$7,EstoreProductCatalog!$A$1:$AR$1,0),0)</f>
        <v>#N/A</v>
      </c>
      <c r="D193" s="1" t="e">
        <f>VLOOKUP(A193,EstoreProductCatalog!$A$1:$BE$181,MATCH(D$7,EstoreProductCatalog!$A$1:$AR$1,0),0)</f>
        <v>#N/A</v>
      </c>
      <c r="E193" s="4" t="e">
        <f t="shared" si="0"/>
        <v>#N/A</v>
      </c>
      <c r="F193" s="4" t="e">
        <f t="shared" si="1"/>
        <v>#N/A</v>
      </c>
      <c r="G193" s="1" t="e">
        <f>VLOOKUP(A193,EstoreProductCatalog!$A$1:$BE$181,MATCH(G$7,EstoreProductCatalog!$A$1:$AR$1,0),0)</f>
        <v>#N/A</v>
      </c>
      <c r="H193" s="1" t="e">
        <f>VLOOKUP(A193,EstoreProductCatalog!$A$1:$BE$181,MATCH(H$7,EstoreProductCatalog!$A$1:$AR$1,0),0)</f>
        <v>#N/A</v>
      </c>
      <c r="I193" s="1" t="e">
        <f>VLOOKUP(A193,EstoreProductCatalog!$A$1:$BE$181,MATCH(I$7,EstoreProductCatalog!$A$1:$AR$1,0),0)</f>
        <v>#N/A</v>
      </c>
      <c r="J193" s="4" t="e">
        <f t="shared" si="2"/>
        <v>#N/A</v>
      </c>
      <c r="K193" s="1" t="e">
        <f>VLOOKUP(A193,EstoreProductCatalog!$A$1:$BE$181,MATCH(K$7,EstoreProductCatalog!$A$1:$AR$1,0),0)</f>
        <v>#N/A</v>
      </c>
      <c r="L193" s="1" t="e">
        <f t="shared" si="3"/>
        <v>#N/A</v>
      </c>
      <c r="M193" s="1" t="e">
        <f t="shared" si="4"/>
        <v>#N/A</v>
      </c>
      <c r="N193" s="4">
        <f>IF(ISNA(M194),COUNTIFS($G$8:G193,G193,$L$8:L193,"main"),IF(M194=1,COUNTIFS($G$8:G193,G193,$L$8:L193,"main")," "))</f>
        <v>0</v>
      </c>
      <c r="O193" s="1" t="e">
        <f>VLOOKUP(A193,EstoreProductCatalog!$A$1:$BE$181,MATCH(O$7,EstoreProductCatalog!$A$1:$AR$1,0),0)</f>
        <v>#N/A</v>
      </c>
      <c r="P193" s="1" t="e">
        <f>VLOOKUP(A193,EstoreProductCatalog!$A$1:$BE$181,MATCH(P$7,EstoreProductCatalog!$A$1:$AR$1,0),0)</f>
        <v>#N/A</v>
      </c>
      <c r="Q193" s="1" t="e">
        <f t="shared" si="5"/>
        <v>#N/A</v>
      </c>
      <c r="R193" s="4" t="e">
        <f t="shared" si="6"/>
        <v>#N/A</v>
      </c>
      <c r="S193" s="1" t="e">
        <f>VLOOKUP(A193,EstoreProductCatalog!$A$1:$BE$181,MATCH(S$7,EstoreProductCatalog!$A$1:$AR$1,0),0)</f>
        <v>#N/A</v>
      </c>
      <c r="T193" s="1" t="e">
        <f>VLOOKUP(A193,EstoreProductCatalog!$A$1:$BE$181,MATCH(T$7,EstoreProductCatalog!$A$1:$AR$1,0),0)</f>
        <v>#N/A</v>
      </c>
      <c r="U193" s="1" t="e">
        <f>VLOOKUP(A193,EstoreProductCatalog!$A$1:$BE$181,MATCH(U$7,EstoreProductCatalog!$A$1:$AR$1,0),0)</f>
        <v>#N/A</v>
      </c>
      <c r="V193" s="1" t="e">
        <f>VLOOKUP(A193,EstoreProductCatalog!$A$1:$BE$181,MATCH(V$7,EstoreProductCatalog!$A$1:$AR$1,0),0)</f>
        <v>#N/A</v>
      </c>
      <c r="W193" s="4" t="e">
        <f t="shared" si="7"/>
        <v>#N/A</v>
      </c>
      <c r="X193" s="4" t="e">
        <f t="shared" si="8"/>
        <v>#N/A</v>
      </c>
      <c r="Y193" s="4" t="e">
        <f t="shared" si="9"/>
        <v>#N/A</v>
      </c>
      <c r="Z193" s="3" t="e">
        <f>VLOOKUP(A193,EstoreProductCatalog!$A$1:$BE$181,MATCH(Z$7,EstoreProductCatalog!$A$1:$AR$1,0),0)</f>
        <v>#N/A</v>
      </c>
      <c r="AA193" s="1" t="str">
        <f t="shared" si="10"/>
        <v xml:space="preserve"> </v>
      </c>
      <c r="AB193" s="4" t="e">
        <f t="shared" si="11"/>
        <v>#N/A</v>
      </c>
      <c r="AC193" s="4" t="b">
        <f>IF(ISNUMBER(MATCH(A193,'AEM register'!$C:$C,0)),TRUE,FALSE)</f>
        <v>0</v>
      </c>
    </row>
    <row r="194" spans="2:29" ht="14.25" customHeight="1">
      <c r="B194" s="1" t="e">
        <f>VLOOKUP(A194,EstoreProductCatalog!$A$1:$BE$181,MATCH(B$7,EstoreProductCatalog!$A$1:$AR$1,0),0)</f>
        <v>#N/A</v>
      </c>
      <c r="C194" s="1" t="e">
        <f>VLOOKUP(A194,EstoreProductCatalog!$A$1:$BE$181,MATCH(C$7,EstoreProductCatalog!$A$1:$AR$1,0),0)</f>
        <v>#N/A</v>
      </c>
      <c r="D194" s="1" t="e">
        <f>VLOOKUP(A194,EstoreProductCatalog!$A$1:$BE$181,MATCH(D$7,EstoreProductCatalog!$A$1:$AR$1,0),0)</f>
        <v>#N/A</v>
      </c>
      <c r="E194" s="4" t="e">
        <f t="shared" si="0"/>
        <v>#N/A</v>
      </c>
      <c r="F194" s="4" t="e">
        <f t="shared" si="1"/>
        <v>#N/A</v>
      </c>
      <c r="G194" s="1" t="e">
        <f>VLOOKUP(A194,EstoreProductCatalog!$A$1:$BE$181,MATCH(G$7,EstoreProductCatalog!$A$1:$AR$1,0),0)</f>
        <v>#N/A</v>
      </c>
      <c r="H194" s="1" t="e">
        <f>VLOOKUP(A194,EstoreProductCatalog!$A$1:$BE$181,MATCH(H$7,EstoreProductCatalog!$A$1:$AR$1,0),0)</f>
        <v>#N/A</v>
      </c>
      <c r="I194" s="1" t="e">
        <f>VLOOKUP(A194,EstoreProductCatalog!$A$1:$BE$181,MATCH(I$7,EstoreProductCatalog!$A$1:$AR$1,0),0)</f>
        <v>#N/A</v>
      </c>
      <c r="J194" s="4" t="e">
        <f t="shared" si="2"/>
        <v>#N/A</v>
      </c>
      <c r="K194" s="1" t="e">
        <f>VLOOKUP(A194,EstoreProductCatalog!$A$1:$BE$181,MATCH(K$7,EstoreProductCatalog!$A$1:$AR$1,0),0)</f>
        <v>#N/A</v>
      </c>
      <c r="L194" s="1" t="e">
        <f t="shared" si="3"/>
        <v>#N/A</v>
      </c>
      <c r="M194" s="1" t="e">
        <f t="shared" si="4"/>
        <v>#N/A</v>
      </c>
      <c r="N194" s="4">
        <f>IF(ISNA(M195),COUNTIFS($G$8:G194,G194,$L$8:L194,"main"),IF(M195=1,COUNTIFS($G$8:G194,G194,$L$8:L194,"main")," "))</f>
        <v>0</v>
      </c>
      <c r="O194" s="1" t="e">
        <f>VLOOKUP(A194,EstoreProductCatalog!$A$1:$BE$181,MATCH(O$7,EstoreProductCatalog!$A$1:$AR$1,0),0)</f>
        <v>#N/A</v>
      </c>
      <c r="P194" s="1" t="e">
        <f>VLOOKUP(A194,EstoreProductCatalog!$A$1:$BE$181,MATCH(P$7,EstoreProductCatalog!$A$1:$AR$1,0),0)</f>
        <v>#N/A</v>
      </c>
      <c r="Q194" s="1" t="e">
        <f t="shared" si="5"/>
        <v>#N/A</v>
      </c>
      <c r="R194" s="4" t="e">
        <f t="shared" si="6"/>
        <v>#N/A</v>
      </c>
      <c r="S194" s="1" t="e">
        <f>VLOOKUP(A194,EstoreProductCatalog!$A$1:$BE$181,MATCH(S$7,EstoreProductCatalog!$A$1:$AR$1,0),0)</f>
        <v>#N/A</v>
      </c>
      <c r="T194" s="1" t="e">
        <f>VLOOKUP(A194,EstoreProductCatalog!$A$1:$BE$181,MATCH(T$7,EstoreProductCatalog!$A$1:$AR$1,0),0)</f>
        <v>#N/A</v>
      </c>
      <c r="U194" s="1" t="e">
        <f>VLOOKUP(A194,EstoreProductCatalog!$A$1:$BE$181,MATCH(U$7,EstoreProductCatalog!$A$1:$AR$1,0),0)</f>
        <v>#N/A</v>
      </c>
      <c r="V194" s="1" t="e">
        <f>VLOOKUP(A194,EstoreProductCatalog!$A$1:$BE$181,MATCH(V$7,EstoreProductCatalog!$A$1:$AR$1,0),0)</f>
        <v>#N/A</v>
      </c>
      <c r="W194" s="4" t="e">
        <f t="shared" si="7"/>
        <v>#N/A</v>
      </c>
      <c r="X194" s="4" t="e">
        <f t="shared" si="8"/>
        <v>#N/A</v>
      </c>
      <c r="Y194" s="4" t="e">
        <f t="shared" si="9"/>
        <v>#N/A</v>
      </c>
      <c r="Z194" s="3" t="e">
        <f>VLOOKUP(A194,EstoreProductCatalog!$A$1:$BE$181,MATCH(Z$7,EstoreProductCatalog!$A$1:$AR$1,0),0)</f>
        <v>#N/A</v>
      </c>
      <c r="AA194" s="1" t="str">
        <f t="shared" si="10"/>
        <v xml:space="preserve"> </v>
      </c>
      <c r="AB194" s="4" t="e">
        <f t="shared" si="11"/>
        <v>#N/A</v>
      </c>
      <c r="AC194" s="4" t="b">
        <f>IF(ISNUMBER(MATCH(A194,'AEM register'!$C:$C,0)),TRUE,FALSE)</f>
        <v>0</v>
      </c>
    </row>
    <row r="195" spans="2:29" ht="14.25" customHeight="1">
      <c r="B195" s="1" t="e">
        <f>VLOOKUP(A195,EstoreProductCatalog!$A$1:$BE$181,MATCH(B$7,EstoreProductCatalog!$A$1:$AR$1,0),0)</f>
        <v>#N/A</v>
      </c>
      <c r="C195" s="1" t="e">
        <f>VLOOKUP(A195,EstoreProductCatalog!$A$1:$BE$181,MATCH(C$7,EstoreProductCatalog!$A$1:$AR$1,0),0)</f>
        <v>#N/A</v>
      </c>
      <c r="D195" s="1" t="e">
        <f>VLOOKUP(A195,EstoreProductCatalog!$A$1:$BE$181,MATCH(D$7,EstoreProductCatalog!$A$1:$AR$1,0),0)</f>
        <v>#N/A</v>
      </c>
      <c r="E195" s="4" t="e">
        <f t="shared" si="0"/>
        <v>#N/A</v>
      </c>
      <c r="F195" s="4" t="e">
        <f t="shared" si="1"/>
        <v>#N/A</v>
      </c>
      <c r="G195" s="1" t="e">
        <f>VLOOKUP(A195,EstoreProductCatalog!$A$1:$BE$181,MATCH(G$7,EstoreProductCatalog!$A$1:$AR$1,0),0)</f>
        <v>#N/A</v>
      </c>
      <c r="H195" s="1" t="e">
        <f>VLOOKUP(A195,EstoreProductCatalog!$A$1:$BE$181,MATCH(H$7,EstoreProductCatalog!$A$1:$AR$1,0),0)</f>
        <v>#N/A</v>
      </c>
      <c r="I195" s="1" t="e">
        <f>VLOOKUP(A195,EstoreProductCatalog!$A$1:$BE$181,MATCH(I$7,EstoreProductCatalog!$A$1:$AR$1,0),0)</f>
        <v>#N/A</v>
      </c>
      <c r="J195" s="4" t="e">
        <f t="shared" si="2"/>
        <v>#N/A</v>
      </c>
      <c r="K195" s="1" t="e">
        <f>VLOOKUP(A195,EstoreProductCatalog!$A$1:$BE$181,MATCH(K$7,EstoreProductCatalog!$A$1:$AR$1,0),0)</f>
        <v>#N/A</v>
      </c>
      <c r="L195" s="1" t="e">
        <f t="shared" si="3"/>
        <v>#N/A</v>
      </c>
      <c r="M195" s="1" t="e">
        <f t="shared" si="4"/>
        <v>#N/A</v>
      </c>
      <c r="N195" s="4">
        <f>IF(ISNA(M196),COUNTIFS($G$8:G195,G195,$L$8:L195,"main"),IF(M196=1,COUNTIFS($G$8:G195,G195,$L$8:L195,"main")," "))</f>
        <v>0</v>
      </c>
      <c r="O195" s="1" t="e">
        <f>VLOOKUP(A195,EstoreProductCatalog!$A$1:$BE$181,MATCH(O$7,EstoreProductCatalog!$A$1:$AR$1,0),0)</f>
        <v>#N/A</v>
      </c>
      <c r="P195" s="1" t="e">
        <f>VLOOKUP(A195,EstoreProductCatalog!$A$1:$BE$181,MATCH(P$7,EstoreProductCatalog!$A$1:$AR$1,0),0)</f>
        <v>#N/A</v>
      </c>
      <c r="Q195" s="1" t="e">
        <f t="shared" si="5"/>
        <v>#N/A</v>
      </c>
      <c r="R195" s="4" t="e">
        <f t="shared" si="6"/>
        <v>#N/A</v>
      </c>
      <c r="S195" s="1" t="e">
        <f>VLOOKUP(A195,EstoreProductCatalog!$A$1:$BE$181,MATCH(S$7,EstoreProductCatalog!$A$1:$AR$1,0),0)</f>
        <v>#N/A</v>
      </c>
      <c r="T195" s="1" t="e">
        <f>VLOOKUP(A195,EstoreProductCatalog!$A$1:$BE$181,MATCH(T$7,EstoreProductCatalog!$A$1:$AR$1,0),0)</f>
        <v>#N/A</v>
      </c>
      <c r="U195" s="1" t="e">
        <f>VLOOKUP(A195,EstoreProductCatalog!$A$1:$BE$181,MATCH(U$7,EstoreProductCatalog!$A$1:$AR$1,0),0)</f>
        <v>#N/A</v>
      </c>
      <c r="V195" s="1" t="e">
        <f>VLOOKUP(A195,EstoreProductCatalog!$A$1:$BE$181,MATCH(V$7,EstoreProductCatalog!$A$1:$AR$1,0),0)</f>
        <v>#N/A</v>
      </c>
      <c r="W195" s="4" t="e">
        <f t="shared" si="7"/>
        <v>#N/A</v>
      </c>
      <c r="X195" s="4" t="e">
        <f t="shared" si="8"/>
        <v>#N/A</v>
      </c>
      <c r="Y195" s="4" t="e">
        <f t="shared" si="9"/>
        <v>#N/A</v>
      </c>
      <c r="Z195" s="3" t="e">
        <f>VLOOKUP(A195,EstoreProductCatalog!$A$1:$BE$181,MATCH(Z$7,EstoreProductCatalog!$A$1:$AR$1,0),0)</f>
        <v>#N/A</v>
      </c>
      <c r="AA195" s="1" t="str">
        <f t="shared" si="10"/>
        <v xml:space="preserve"> </v>
      </c>
      <c r="AB195" s="4" t="e">
        <f t="shared" si="11"/>
        <v>#N/A</v>
      </c>
      <c r="AC195" s="4" t="b">
        <f>IF(ISNUMBER(MATCH(A195,'AEM register'!$C:$C,0)),TRUE,FALSE)</f>
        <v>0</v>
      </c>
    </row>
    <row r="196" spans="2:29" ht="14.25" customHeight="1">
      <c r="B196" s="1" t="e">
        <f>VLOOKUP(A196,EstoreProductCatalog!$A$1:$BE$181,MATCH(B$7,EstoreProductCatalog!$A$1:$AR$1,0),0)</f>
        <v>#N/A</v>
      </c>
      <c r="C196" s="1" t="e">
        <f>VLOOKUP(A196,EstoreProductCatalog!$A$1:$BE$181,MATCH(C$7,EstoreProductCatalog!$A$1:$AR$1,0),0)</f>
        <v>#N/A</v>
      </c>
      <c r="D196" s="1" t="e">
        <f>VLOOKUP(A196,EstoreProductCatalog!$A$1:$BE$181,MATCH(D$7,EstoreProductCatalog!$A$1:$AR$1,0),0)</f>
        <v>#N/A</v>
      </c>
      <c r="E196" s="4" t="e">
        <f t="shared" si="0"/>
        <v>#N/A</v>
      </c>
      <c r="F196" s="4" t="e">
        <f t="shared" si="1"/>
        <v>#N/A</v>
      </c>
      <c r="G196" s="1" t="e">
        <f>VLOOKUP(A196,EstoreProductCatalog!$A$1:$BE$181,MATCH(G$7,EstoreProductCatalog!$A$1:$AR$1,0),0)</f>
        <v>#N/A</v>
      </c>
      <c r="H196" s="1" t="e">
        <f>VLOOKUP(A196,EstoreProductCatalog!$A$1:$BE$181,MATCH(H$7,EstoreProductCatalog!$A$1:$AR$1,0),0)</f>
        <v>#N/A</v>
      </c>
      <c r="I196" s="1" t="e">
        <f>VLOOKUP(A196,EstoreProductCatalog!$A$1:$BE$181,MATCH(I$7,EstoreProductCatalog!$A$1:$AR$1,0),0)</f>
        <v>#N/A</v>
      </c>
      <c r="J196" s="4" t="e">
        <f t="shared" si="2"/>
        <v>#N/A</v>
      </c>
      <c r="K196" s="1" t="e">
        <f>VLOOKUP(A196,EstoreProductCatalog!$A$1:$BE$181,MATCH(K$7,EstoreProductCatalog!$A$1:$AR$1,0),0)</f>
        <v>#N/A</v>
      </c>
      <c r="L196" s="1" t="e">
        <f t="shared" si="3"/>
        <v>#N/A</v>
      </c>
      <c r="M196" s="1" t="e">
        <f t="shared" si="4"/>
        <v>#N/A</v>
      </c>
      <c r="N196" s="4" t="e">
        <f t="shared" ref="N8:N217" si="12">IF(M197=1,COUNTIFS($G$8:G196,G196,$L$8:L196,"main")," ")</f>
        <v>#N/A</v>
      </c>
      <c r="O196" s="1" t="e">
        <f>VLOOKUP(A196,EstoreProductCatalog!$A$1:$BE$181,MATCH(O$7,EstoreProductCatalog!$A$1:$AR$1,0),0)</f>
        <v>#N/A</v>
      </c>
      <c r="P196" s="1" t="e">
        <f>VLOOKUP(A196,EstoreProductCatalog!$A$1:$BE$181,MATCH(P$7,EstoreProductCatalog!$A$1:$AR$1,0),0)</f>
        <v>#N/A</v>
      </c>
      <c r="Q196" s="1" t="e">
        <f t="shared" si="5"/>
        <v>#N/A</v>
      </c>
      <c r="R196" s="4" t="e">
        <f t="shared" si="6"/>
        <v>#N/A</v>
      </c>
      <c r="S196" s="1" t="e">
        <f>VLOOKUP(A196,EstoreProductCatalog!$A$1:$BE$181,MATCH(S$7,EstoreProductCatalog!$A$1:$AR$1,0),0)</f>
        <v>#N/A</v>
      </c>
      <c r="T196" s="1" t="e">
        <f>VLOOKUP(A196,EstoreProductCatalog!$A$1:$BE$181,MATCH(T$7,EstoreProductCatalog!$A$1:$AR$1,0),0)</f>
        <v>#N/A</v>
      </c>
      <c r="U196" s="1" t="e">
        <f>VLOOKUP(A196,EstoreProductCatalog!$A$1:$BE$181,MATCH(U$7,EstoreProductCatalog!$A$1:$AR$1,0),0)</f>
        <v>#N/A</v>
      </c>
      <c r="V196" s="1" t="e">
        <f>VLOOKUP(A196,EstoreProductCatalog!$A$1:$BE$181,MATCH(V$7,EstoreProductCatalog!$A$1:$AR$1,0),0)</f>
        <v>#N/A</v>
      </c>
      <c r="W196" s="4" t="e">
        <f t="shared" si="7"/>
        <v>#N/A</v>
      </c>
      <c r="X196" s="4" t="e">
        <f t="shared" si="8"/>
        <v>#N/A</v>
      </c>
      <c r="Y196" s="4" t="e">
        <f t="shared" si="9"/>
        <v>#N/A</v>
      </c>
      <c r="Z196" s="3" t="e">
        <f>VLOOKUP(A196,EstoreProductCatalog!$A$1:$BE$181,MATCH(Z$7,EstoreProductCatalog!$A$1:$AR$1,0),0)</f>
        <v>#N/A</v>
      </c>
      <c r="AA196" s="1" t="str">
        <f t="shared" si="10"/>
        <v xml:space="preserve"> </v>
      </c>
      <c r="AB196" s="4" t="e">
        <f t="shared" si="11"/>
        <v>#N/A</v>
      </c>
      <c r="AC196" s="4" t="b">
        <f>IF(ISNUMBER(MATCH(A196,'AEM register'!$C:$C,0)),TRUE,FALSE)</f>
        <v>0</v>
      </c>
    </row>
    <row r="197" spans="2:29" ht="14.25" customHeight="1">
      <c r="B197" s="1" t="e">
        <f>VLOOKUP(A197,EstoreProductCatalog!$A$1:$BE$181,MATCH(B$7,EstoreProductCatalog!$A$1:$AR$1,0),0)</f>
        <v>#N/A</v>
      </c>
      <c r="C197" s="1" t="e">
        <f>VLOOKUP(A197,EstoreProductCatalog!$A$1:$BE$181,MATCH(C$7,EstoreProductCatalog!$A$1:$AR$1,0),0)</f>
        <v>#N/A</v>
      </c>
      <c r="D197" s="1" t="e">
        <f>VLOOKUP(A197,EstoreProductCatalog!$A$1:$BE$181,MATCH(D$7,EstoreProductCatalog!$A$1:$AR$1,0),0)</f>
        <v>#N/A</v>
      </c>
      <c r="E197" s="4" t="e">
        <f t="shared" si="0"/>
        <v>#N/A</v>
      </c>
      <c r="F197" s="4" t="e">
        <f t="shared" si="1"/>
        <v>#N/A</v>
      </c>
      <c r="G197" s="1" t="e">
        <f>VLOOKUP(A197,EstoreProductCatalog!$A$1:$BE$181,MATCH(G$7,EstoreProductCatalog!$A$1:$AR$1,0),0)</f>
        <v>#N/A</v>
      </c>
      <c r="H197" s="1" t="e">
        <f>VLOOKUP(A197,EstoreProductCatalog!$A$1:$BE$181,MATCH(H$7,EstoreProductCatalog!$A$1:$AR$1,0),0)</f>
        <v>#N/A</v>
      </c>
      <c r="I197" s="1" t="e">
        <f>VLOOKUP(A197,EstoreProductCatalog!$A$1:$BE$181,MATCH(I$7,EstoreProductCatalog!$A$1:$AR$1,0),0)</f>
        <v>#N/A</v>
      </c>
      <c r="J197" s="4" t="e">
        <f t="shared" si="2"/>
        <v>#N/A</v>
      </c>
      <c r="K197" s="1" t="e">
        <f>VLOOKUP(A197,EstoreProductCatalog!$A$1:$BE$181,MATCH(K$7,EstoreProductCatalog!$A$1:$AR$1,0),0)</f>
        <v>#N/A</v>
      </c>
      <c r="L197" s="1" t="e">
        <f t="shared" si="3"/>
        <v>#N/A</v>
      </c>
      <c r="M197" s="1" t="e">
        <f t="shared" si="4"/>
        <v>#N/A</v>
      </c>
      <c r="N197" s="4" t="e">
        <f t="shared" si="12"/>
        <v>#N/A</v>
      </c>
      <c r="O197" s="1" t="e">
        <f>VLOOKUP(A197,EstoreProductCatalog!$A$1:$BE$181,MATCH(O$7,EstoreProductCatalog!$A$1:$AR$1,0),0)</f>
        <v>#N/A</v>
      </c>
      <c r="P197" s="1" t="e">
        <f>VLOOKUP(A197,EstoreProductCatalog!$A$1:$BE$181,MATCH(P$7,EstoreProductCatalog!$A$1:$AR$1,0),0)</f>
        <v>#N/A</v>
      </c>
      <c r="Q197" s="1" t="e">
        <f t="shared" si="5"/>
        <v>#N/A</v>
      </c>
      <c r="R197" s="4" t="e">
        <f t="shared" si="6"/>
        <v>#N/A</v>
      </c>
      <c r="S197" s="1" t="e">
        <f>VLOOKUP(A197,EstoreProductCatalog!$A$1:$BE$181,MATCH(S$7,EstoreProductCatalog!$A$1:$AR$1,0),0)</f>
        <v>#N/A</v>
      </c>
      <c r="T197" s="1" t="e">
        <f>VLOOKUP(A197,EstoreProductCatalog!$A$1:$BE$181,MATCH(T$7,EstoreProductCatalog!$A$1:$AR$1,0),0)</f>
        <v>#N/A</v>
      </c>
      <c r="U197" s="1" t="e">
        <f>VLOOKUP(A197,EstoreProductCatalog!$A$1:$BE$181,MATCH(U$7,EstoreProductCatalog!$A$1:$AR$1,0),0)</f>
        <v>#N/A</v>
      </c>
      <c r="V197" s="1" t="e">
        <f>VLOOKUP(A197,EstoreProductCatalog!$A$1:$BE$181,MATCH(V$7,EstoreProductCatalog!$A$1:$AR$1,0),0)</f>
        <v>#N/A</v>
      </c>
      <c r="W197" s="4" t="e">
        <f t="shared" si="7"/>
        <v>#N/A</v>
      </c>
      <c r="X197" s="4" t="e">
        <f t="shared" si="8"/>
        <v>#N/A</v>
      </c>
      <c r="Y197" s="4" t="e">
        <f t="shared" si="9"/>
        <v>#N/A</v>
      </c>
      <c r="Z197" s="3" t="e">
        <f>VLOOKUP(A197,EstoreProductCatalog!$A$1:$BE$181,MATCH(Z$7,EstoreProductCatalog!$A$1:$AR$1,0),0)</f>
        <v>#N/A</v>
      </c>
      <c r="AA197" s="1" t="str">
        <f t="shared" si="10"/>
        <v xml:space="preserve"> </v>
      </c>
      <c r="AB197" s="4" t="e">
        <f t="shared" si="11"/>
        <v>#N/A</v>
      </c>
      <c r="AC197" s="4" t="b">
        <f>IF(ISNUMBER(MATCH(A197,'AEM register'!$C:$C,0)),TRUE,FALSE)</f>
        <v>0</v>
      </c>
    </row>
    <row r="198" spans="2:29" ht="14.25" customHeight="1">
      <c r="B198" s="1" t="e">
        <f>VLOOKUP(A198,EstoreProductCatalog!$A$1:$BE$181,MATCH(B$7,EstoreProductCatalog!$A$1:$AR$1,0),0)</f>
        <v>#N/A</v>
      </c>
      <c r="C198" s="1" t="e">
        <f>VLOOKUP(A198,EstoreProductCatalog!$A$1:$BE$181,MATCH(C$7,EstoreProductCatalog!$A$1:$AR$1,0),0)</f>
        <v>#N/A</v>
      </c>
      <c r="D198" s="1" t="e">
        <f>VLOOKUP(A198,EstoreProductCatalog!$A$1:$BE$181,MATCH(D$7,EstoreProductCatalog!$A$1:$AR$1,0),0)</f>
        <v>#N/A</v>
      </c>
      <c r="E198" s="4" t="e">
        <f t="shared" si="0"/>
        <v>#N/A</v>
      </c>
      <c r="F198" s="4" t="e">
        <f t="shared" si="1"/>
        <v>#N/A</v>
      </c>
      <c r="G198" s="1" t="e">
        <f>VLOOKUP(A198,EstoreProductCatalog!$A$1:$BE$181,MATCH(G$7,EstoreProductCatalog!$A$1:$AR$1,0),0)</f>
        <v>#N/A</v>
      </c>
      <c r="H198" s="1" t="e">
        <f>VLOOKUP(A198,EstoreProductCatalog!$A$1:$BE$181,MATCH(H$7,EstoreProductCatalog!$A$1:$AR$1,0),0)</f>
        <v>#N/A</v>
      </c>
      <c r="I198" s="1" t="e">
        <f>VLOOKUP(A198,EstoreProductCatalog!$A$1:$BE$181,MATCH(I$7,EstoreProductCatalog!$A$1:$AR$1,0),0)</f>
        <v>#N/A</v>
      </c>
      <c r="J198" s="4" t="e">
        <f t="shared" si="2"/>
        <v>#N/A</v>
      </c>
      <c r="K198" s="1" t="e">
        <f>VLOOKUP(A198,EstoreProductCatalog!$A$1:$BE$181,MATCH(K$7,EstoreProductCatalog!$A$1:$AR$1,0),0)</f>
        <v>#N/A</v>
      </c>
      <c r="L198" s="1" t="e">
        <f t="shared" si="3"/>
        <v>#N/A</v>
      </c>
      <c r="M198" s="1" t="e">
        <f t="shared" si="4"/>
        <v>#N/A</v>
      </c>
      <c r="N198" s="4" t="e">
        <f t="shared" si="12"/>
        <v>#N/A</v>
      </c>
      <c r="O198" s="1" t="e">
        <f>VLOOKUP(A198,EstoreProductCatalog!$A$1:$BE$181,MATCH(O$7,EstoreProductCatalog!$A$1:$AR$1,0),0)</f>
        <v>#N/A</v>
      </c>
      <c r="P198" s="1" t="e">
        <f>VLOOKUP(A198,EstoreProductCatalog!$A$1:$BE$181,MATCH(P$7,EstoreProductCatalog!$A$1:$AR$1,0),0)</f>
        <v>#N/A</v>
      </c>
      <c r="Q198" s="1" t="e">
        <f t="shared" si="5"/>
        <v>#N/A</v>
      </c>
      <c r="R198" s="4" t="e">
        <f t="shared" si="6"/>
        <v>#N/A</v>
      </c>
      <c r="S198" s="1" t="e">
        <f>VLOOKUP(A198,EstoreProductCatalog!$A$1:$BE$181,MATCH(S$7,EstoreProductCatalog!$A$1:$AR$1,0),0)</f>
        <v>#N/A</v>
      </c>
      <c r="T198" s="1" t="e">
        <f>VLOOKUP(A198,EstoreProductCatalog!$A$1:$BE$181,MATCH(T$7,EstoreProductCatalog!$A$1:$AR$1,0),0)</f>
        <v>#N/A</v>
      </c>
      <c r="U198" s="1" t="e">
        <f>VLOOKUP(A198,EstoreProductCatalog!$A$1:$BE$181,MATCH(U$7,EstoreProductCatalog!$A$1:$AR$1,0),0)</f>
        <v>#N/A</v>
      </c>
      <c r="V198" s="1" t="e">
        <f>VLOOKUP(A198,EstoreProductCatalog!$A$1:$BE$181,MATCH(V$7,EstoreProductCatalog!$A$1:$AR$1,0),0)</f>
        <v>#N/A</v>
      </c>
      <c r="W198" s="4" t="e">
        <f t="shared" si="7"/>
        <v>#N/A</v>
      </c>
      <c r="X198" s="4" t="e">
        <f t="shared" si="8"/>
        <v>#N/A</v>
      </c>
      <c r="Y198" s="4" t="e">
        <f t="shared" si="9"/>
        <v>#N/A</v>
      </c>
      <c r="Z198" s="3" t="e">
        <f>VLOOKUP(A198,EstoreProductCatalog!$A$1:$BE$181,MATCH(Z$7,EstoreProductCatalog!$A$1:$AR$1,0),0)</f>
        <v>#N/A</v>
      </c>
      <c r="AA198" s="1" t="str">
        <f t="shared" si="10"/>
        <v xml:space="preserve"> </v>
      </c>
      <c r="AB198" s="4" t="e">
        <f t="shared" si="11"/>
        <v>#N/A</v>
      </c>
      <c r="AC198" s="4" t="b">
        <f>IF(ISNUMBER(MATCH(A198,'AEM register'!$C:$C,0)),TRUE,FALSE)</f>
        <v>0</v>
      </c>
    </row>
    <row r="199" spans="2:29" ht="14.25" customHeight="1">
      <c r="B199" s="1" t="e">
        <f>VLOOKUP(A199,EstoreProductCatalog!$A$1:$BE$181,MATCH(B$7,EstoreProductCatalog!$A$1:$AR$1,0),0)</f>
        <v>#N/A</v>
      </c>
      <c r="C199" s="1" t="e">
        <f>VLOOKUP(A199,EstoreProductCatalog!$A$1:$BE$181,MATCH(C$7,EstoreProductCatalog!$A$1:$AR$1,0),0)</f>
        <v>#N/A</v>
      </c>
      <c r="D199" s="1" t="e">
        <f>VLOOKUP(A199,EstoreProductCatalog!$A$1:$BE$181,MATCH(D$7,EstoreProductCatalog!$A$1:$AR$1,0),0)</f>
        <v>#N/A</v>
      </c>
      <c r="E199" s="4" t="e">
        <f t="shared" si="0"/>
        <v>#N/A</v>
      </c>
      <c r="F199" s="4" t="e">
        <f t="shared" si="1"/>
        <v>#N/A</v>
      </c>
      <c r="G199" s="1" t="e">
        <f>VLOOKUP(A199,EstoreProductCatalog!$A$1:$BE$181,MATCH(G$7,EstoreProductCatalog!$A$1:$AR$1,0),0)</f>
        <v>#N/A</v>
      </c>
      <c r="H199" s="1" t="e">
        <f>VLOOKUP(A199,EstoreProductCatalog!$A$1:$BE$181,MATCH(H$7,EstoreProductCatalog!$A$1:$AR$1,0),0)</f>
        <v>#N/A</v>
      </c>
      <c r="I199" s="1" t="e">
        <f>VLOOKUP(A199,EstoreProductCatalog!$A$1:$BE$181,MATCH(I$7,EstoreProductCatalog!$A$1:$AR$1,0),0)</f>
        <v>#N/A</v>
      </c>
      <c r="J199" s="4" t="e">
        <f t="shared" si="2"/>
        <v>#N/A</v>
      </c>
      <c r="K199" s="1" t="e">
        <f>VLOOKUP(A199,EstoreProductCatalog!$A$1:$BE$181,MATCH(K$7,EstoreProductCatalog!$A$1:$AR$1,0),0)</f>
        <v>#N/A</v>
      </c>
      <c r="L199" s="1" t="e">
        <f t="shared" si="3"/>
        <v>#N/A</v>
      </c>
      <c r="M199" s="1" t="e">
        <f t="shared" si="4"/>
        <v>#N/A</v>
      </c>
      <c r="N199" s="4" t="e">
        <f t="shared" si="12"/>
        <v>#N/A</v>
      </c>
      <c r="O199" s="1" t="e">
        <f>VLOOKUP(A199,EstoreProductCatalog!$A$1:$BE$181,MATCH(O$7,EstoreProductCatalog!$A$1:$AR$1,0),0)</f>
        <v>#N/A</v>
      </c>
      <c r="P199" s="1" t="e">
        <f>VLOOKUP(A199,EstoreProductCatalog!$A$1:$BE$181,MATCH(P$7,EstoreProductCatalog!$A$1:$AR$1,0),0)</f>
        <v>#N/A</v>
      </c>
      <c r="Q199" s="1" t="e">
        <f t="shared" si="5"/>
        <v>#N/A</v>
      </c>
      <c r="R199" s="4" t="e">
        <f t="shared" si="6"/>
        <v>#N/A</v>
      </c>
      <c r="S199" s="1" t="e">
        <f>VLOOKUP(A199,EstoreProductCatalog!$A$1:$BE$181,MATCH(S$7,EstoreProductCatalog!$A$1:$AR$1,0),0)</f>
        <v>#N/A</v>
      </c>
      <c r="T199" s="1" t="e">
        <f>VLOOKUP(A199,EstoreProductCatalog!$A$1:$BE$181,MATCH(T$7,EstoreProductCatalog!$A$1:$AR$1,0),0)</f>
        <v>#N/A</v>
      </c>
      <c r="U199" s="1" t="e">
        <f>VLOOKUP(A199,EstoreProductCatalog!$A$1:$BE$181,MATCH(U$7,EstoreProductCatalog!$A$1:$AR$1,0),0)</f>
        <v>#N/A</v>
      </c>
      <c r="V199" s="1" t="e">
        <f>VLOOKUP(A199,EstoreProductCatalog!$A$1:$BE$181,MATCH(V$7,EstoreProductCatalog!$A$1:$AR$1,0),0)</f>
        <v>#N/A</v>
      </c>
      <c r="W199" s="4" t="e">
        <f t="shared" si="7"/>
        <v>#N/A</v>
      </c>
      <c r="X199" s="4" t="e">
        <f t="shared" si="8"/>
        <v>#N/A</v>
      </c>
      <c r="Y199" s="4" t="e">
        <f t="shared" si="9"/>
        <v>#N/A</v>
      </c>
      <c r="Z199" s="3" t="e">
        <f>VLOOKUP(A199,EstoreProductCatalog!$A$1:$BE$181,MATCH(Z$7,EstoreProductCatalog!$A$1:$AR$1,0),0)</f>
        <v>#N/A</v>
      </c>
      <c r="AA199" s="1" t="str">
        <f t="shared" si="10"/>
        <v xml:space="preserve"> </v>
      </c>
      <c r="AB199" s="4" t="e">
        <f t="shared" si="11"/>
        <v>#N/A</v>
      </c>
      <c r="AC199" s="4" t="b">
        <f>IF(ISNUMBER(MATCH(A199,'AEM register'!$C:$C,0)),TRUE,FALSE)</f>
        <v>0</v>
      </c>
    </row>
    <row r="200" spans="2:29" ht="14.25" customHeight="1">
      <c r="B200" s="1" t="e">
        <f>VLOOKUP(A200,EstoreProductCatalog!$A$1:$BE$181,MATCH(B$7,EstoreProductCatalog!$A$1:$AR$1,0),0)</f>
        <v>#N/A</v>
      </c>
      <c r="C200" s="1" t="e">
        <f>VLOOKUP(A200,EstoreProductCatalog!$A$1:$BE$181,MATCH(C$7,EstoreProductCatalog!$A$1:$AR$1,0),0)</f>
        <v>#N/A</v>
      </c>
      <c r="D200" s="1" t="e">
        <f>VLOOKUP(A200,EstoreProductCatalog!$A$1:$BE$181,MATCH(D$7,EstoreProductCatalog!$A$1:$AR$1,0),0)</f>
        <v>#N/A</v>
      </c>
      <c r="E200" s="4" t="e">
        <f t="shared" si="0"/>
        <v>#N/A</v>
      </c>
      <c r="F200" s="4" t="e">
        <f t="shared" si="1"/>
        <v>#N/A</v>
      </c>
      <c r="G200" s="1" t="e">
        <f>VLOOKUP(A200,EstoreProductCatalog!$A$1:$BE$181,MATCH(G$7,EstoreProductCatalog!$A$1:$AR$1,0),0)</f>
        <v>#N/A</v>
      </c>
      <c r="H200" s="1" t="e">
        <f>VLOOKUP(A200,EstoreProductCatalog!$A$1:$BE$181,MATCH(H$7,EstoreProductCatalog!$A$1:$AR$1,0),0)</f>
        <v>#N/A</v>
      </c>
      <c r="I200" s="1" t="e">
        <f>VLOOKUP(A200,EstoreProductCatalog!$A$1:$BE$181,MATCH(I$7,EstoreProductCatalog!$A$1:$AR$1,0),0)</f>
        <v>#N/A</v>
      </c>
      <c r="J200" s="4" t="e">
        <f t="shared" si="2"/>
        <v>#N/A</v>
      </c>
      <c r="K200" s="1" t="e">
        <f>VLOOKUP(A200,EstoreProductCatalog!$A$1:$BE$181,MATCH(K$7,EstoreProductCatalog!$A$1:$AR$1,0),0)</f>
        <v>#N/A</v>
      </c>
      <c r="L200" s="1" t="e">
        <f t="shared" si="3"/>
        <v>#N/A</v>
      </c>
      <c r="M200" s="1" t="e">
        <f t="shared" si="4"/>
        <v>#N/A</v>
      </c>
      <c r="N200" s="4" t="e">
        <f t="shared" si="12"/>
        <v>#N/A</v>
      </c>
      <c r="O200" s="1" t="e">
        <f>VLOOKUP(A200,EstoreProductCatalog!$A$1:$BE$181,MATCH(O$7,EstoreProductCatalog!$A$1:$AR$1,0),0)</f>
        <v>#N/A</v>
      </c>
      <c r="P200" s="1" t="e">
        <f>VLOOKUP(A200,EstoreProductCatalog!$A$1:$BE$181,MATCH(P$7,EstoreProductCatalog!$A$1:$AR$1,0),0)</f>
        <v>#N/A</v>
      </c>
      <c r="Q200" s="1" t="e">
        <f t="shared" si="5"/>
        <v>#N/A</v>
      </c>
      <c r="R200" s="4" t="e">
        <f t="shared" si="6"/>
        <v>#N/A</v>
      </c>
      <c r="S200" s="1" t="e">
        <f>VLOOKUP(A200,EstoreProductCatalog!$A$1:$BE$181,MATCH(S$7,EstoreProductCatalog!$A$1:$AR$1,0),0)</f>
        <v>#N/A</v>
      </c>
      <c r="T200" s="1" t="e">
        <f>VLOOKUP(A200,EstoreProductCatalog!$A$1:$BE$181,MATCH(T$7,EstoreProductCatalog!$A$1:$AR$1,0),0)</f>
        <v>#N/A</v>
      </c>
      <c r="U200" s="1" t="e">
        <f>VLOOKUP(A200,EstoreProductCatalog!$A$1:$BE$181,MATCH(U$7,EstoreProductCatalog!$A$1:$AR$1,0),0)</f>
        <v>#N/A</v>
      </c>
      <c r="V200" s="1" t="e">
        <f>VLOOKUP(A200,EstoreProductCatalog!$A$1:$BE$181,MATCH(V$7,EstoreProductCatalog!$A$1:$AR$1,0),0)</f>
        <v>#N/A</v>
      </c>
      <c r="W200" s="4" t="e">
        <f t="shared" si="7"/>
        <v>#N/A</v>
      </c>
      <c r="X200" s="4" t="e">
        <f t="shared" si="8"/>
        <v>#N/A</v>
      </c>
      <c r="Y200" s="4" t="e">
        <f t="shared" si="9"/>
        <v>#N/A</v>
      </c>
      <c r="Z200" s="3" t="e">
        <f>VLOOKUP(A200,EstoreProductCatalog!$A$1:$BE$181,MATCH(Z$7,EstoreProductCatalog!$A$1:$AR$1,0),0)</f>
        <v>#N/A</v>
      </c>
      <c r="AA200" s="1" t="str">
        <f t="shared" si="10"/>
        <v xml:space="preserve"> </v>
      </c>
      <c r="AB200" s="4" t="e">
        <f t="shared" si="11"/>
        <v>#N/A</v>
      </c>
      <c r="AC200" s="4" t="b">
        <f>IF(ISNUMBER(MATCH(A200,'AEM register'!$C:$C,0)),TRUE,FALSE)</f>
        <v>0</v>
      </c>
    </row>
    <row r="201" spans="2:29" ht="14.25" customHeight="1">
      <c r="B201" s="1" t="e">
        <f>VLOOKUP(A201,EstoreProductCatalog!$A$1:$BE$181,MATCH(B$7,EstoreProductCatalog!$A$1:$AR$1,0),0)</f>
        <v>#N/A</v>
      </c>
      <c r="C201" s="1" t="e">
        <f>VLOOKUP(A201,EstoreProductCatalog!$A$1:$BE$181,MATCH(C$7,EstoreProductCatalog!$A$1:$AR$1,0),0)</f>
        <v>#N/A</v>
      </c>
      <c r="D201" s="1" t="e">
        <f>VLOOKUP(A201,EstoreProductCatalog!$A$1:$BE$181,MATCH(D$7,EstoreProductCatalog!$A$1:$AR$1,0),0)</f>
        <v>#N/A</v>
      </c>
      <c r="E201" s="4" t="e">
        <f t="shared" si="0"/>
        <v>#N/A</v>
      </c>
      <c r="F201" s="4" t="e">
        <f t="shared" si="1"/>
        <v>#N/A</v>
      </c>
      <c r="G201" s="1" t="e">
        <f>VLOOKUP(A201,EstoreProductCatalog!$A$1:$BE$181,MATCH(G$7,EstoreProductCatalog!$A$1:$AR$1,0),0)</f>
        <v>#N/A</v>
      </c>
      <c r="H201" s="1" t="e">
        <f>VLOOKUP(A201,EstoreProductCatalog!$A$1:$BE$181,MATCH(H$7,EstoreProductCatalog!$A$1:$AR$1,0),0)</f>
        <v>#N/A</v>
      </c>
      <c r="I201" s="1" t="e">
        <f>VLOOKUP(A201,EstoreProductCatalog!$A$1:$BE$181,MATCH(I$7,EstoreProductCatalog!$A$1:$AR$1,0),0)</f>
        <v>#N/A</v>
      </c>
      <c r="J201" s="4" t="e">
        <f t="shared" si="2"/>
        <v>#N/A</v>
      </c>
      <c r="K201" s="1" t="e">
        <f>VLOOKUP(A201,EstoreProductCatalog!$A$1:$BE$181,MATCH(K$7,EstoreProductCatalog!$A$1:$AR$1,0),0)</f>
        <v>#N/A</v>
      </c>
      <c r="L201" s="1" t="e">
        <f t="shared" si="3"/>
        <v>#N/A</v>
      </c>
      <c r="M201" s="1" t="e">
        <f t="shared" si="4"/>
        <v>#N/A</v>
      </c>
      <c r="N201" s="4" t="e">
        <f t="shared" si="12"/>
        <v>#N/A</v>
      </c>
      <c r="O201" s="1" t="e">
        <f>VLOOKUP(A201,EstoreProductCatalog!$A$1:$BE$181,MATCH(O$7,EstoreProductCatalog!$A$1:$AR$1,0),0)</f>
        <v>#N/A</v>
      </c>
      <c r="P201" s="1" t="e">
        <f>VLOOKUP(A201,EstoreProductCatalog!$A$1:$BE$181,MATCH(P$7,EstoreProductCatalog!$A$1:$AR$1,0),0)</f>
        <v>#N/A</v>
      </c>
      <c r="Q201" s="1" t="e">
        <f t="shared" si="5"/>
        <v>#N/A</v>
      </c>
      <c r="R201" s="4" t="e">
        <f t="shared" si="6"/>
        <v>#N/A</v>
      </c>
      <c r="S201" s="1" t="e">
        <f>VLOOKUP(A201,EstoreProductCatalog!$A$1:$BE$181,MATCH(S$7,EstoreProductCatalog!$A$1:$AR$1,0),0)</f>
        <v>#N/A</v>
      </c>
      <c r="T201" s="1" t="e">
        <f>VLOOKUP(A201,EstoreProductCatalog!$A$1:$BE$181,MATCH(T$7,EstoreProductCatalog!$A$1:$AR$1,0),0)</f>
        <v>#N/A</v>
      </c>
      <c r="U201" s="1" t="e">
        <f>VLOOKUP(A201,EstoreProductCatalog!$A$1:$BE$181,MATCH(U$7,EstoreProductCatalog!$A$1:$AR$1,0),0)</f>
        <v>#N/A</v>
      </c>
      <c r="V201" s="1" t="e">
        <f>VLOOKUP(A201,EstoreProductCatalog!$A$1:$BE$181,MATCH(V$7,EstoreProductCatalog!$A$1:$AR$1,0),0)</f>
        <v>#N/A</v>
      </c>
      <c r="W201" s="4" t="e">
        <f t="shared" si="7"/>
        <v>#N/A</v>
      </c>
      <c r="X201" s="4" t="e">
        <f t="shared" si="8"/>
        <v>#N/A</v>
      </c>
      <c r="Y201" s="4" t="e">
        <f t="shared" si="9"/>
        <v>#N/A</v>
      </c>
      <c r="Z201" s="3" t="e">
        <f>VLOOKUP(A201,EstoreProductCatalog!$A$1:$BE$181,MATCH(Z$7,EstoreProductCatalog!$A$1:$AR$1,0),0)</f>
        <v>#N/A</v>
      </c>
      <c r="AA201" s="1" t="str">
        <f t="shared" si="10"/>
        <v xml:space="preserve"> </v>
      </c>
      <c r="AB201" s="4" t="e">
        <f t="shared" si="11"/>
        <v>#N/A</v>
      </c>
      <c r="AC201" s="4" t="b">
        <f>IF(ISNUMBER(MATCH(A201,'AEM register'!$C:$C,0)),TRUE,FALSE)</f>
        <v>0</v>
      </c>
    </row>
    <row r="202" spans="2:29" ht="14.25" customHeight="1">
      <c r="B202" s="1" t="e">
        <f>VLOOKUP(A202,EstoreProductCatalog!$A$1:$BE$181,MATCH(B$7,EstoreProductCatalog!$A$1:$AR$1,0),0)</f>
        <v>#N/A</v>
      </c>
      <c r="C202" s="1" t="e">
        <f>VLOOKUP(A202,EstoreProductCatalog!$A$1:$BE$181,MATCH(C$7,EstoreProductCatalog!$A$1:$AR$1,0),0)</f>
        <v>#N/A</v>
      </c>
      <c r="D202" s="1" t="e">
        <f>VLOOKUP(A202,EstoreProductCatalog!$A$1:$BE$181,MATCH(D$7,EstoreProductCatalog!$A$1:$AR$1,0),0)</f>
        <v>#N/A</v>
      </c>
      <c r="E202" s="4" t="e">
        <f t="shared" si="0"/>
        <v>#N/A</v>
      </c>
      <c r="F202" s="4" t="e">
        <f t="shared" si="1"/>
        <v>#N/A</v>
      </c>
      <c r="G202" s="1" t="e">
        <f>VLOOKUP(A202,EstoreProductCatalog!$A$1:$BE$181,MATCH(G$7,EstoreProductCatalog!$A$1:$AR$1,0),0)</f>
        <v>#N/A</v>
      </c>
      <c r="H202" s="1" t="e">
        <f>VLOOKUP(A202,EstoreProductCatalog!$A$1:$BE$181,MATCH(H$7,EstoreProductCatalog!$A$1:$AR$1,0),0)</f>
        <v>#N/A</v>
      </c>
      <c r="I202" s="1" t="e">
        <f>VLOOKUP(A202,EstoreProductCatalog!$A$1:$BE$181,MATCH(I$7,EstoreProductCatalog!$A$1:$AR$1,0),0)</f>
        <v>#N/A</v>
      </c>
      <c r="J202" s="4" t="e">
        <f t="shared" si="2"/>
        <v>#N/A</v>
      </c>
      <c r="K202" s="1" t="e">
        <f>VLOOKUP(A202,EstoreProductCatalog!$A$1:$BE$181,MATCH(K$7,EstoreProductCatalog!$A$1:$AR$1,0),0)</f>
        <v>#N/A</v>
      </c>
      <c r="L202" s="1" t="e">
        <f t="shared" si="3"/>
        <v>#N/A</v>
      </c>
      <c r="M202" s="1" t="e">
        <f t="shared" si="4"/>
        <v>#N/A</v>
      </c>
      <c r="N202" s="4" t="e">
        <f t="shared" si="12"/>
        <v>#N/A</v>
      </c>
      <c r="O202" s="1" t="e">
        <f>VLOOKUP(A202,EstoreProductCatalog!$A$1:$BE$181,MATCH(O$7,EstoreProductCatalog!$A$1:$AR$1,0),0)</f>
        <v>#N/A</v>
      </c>
      <c r="P202" s="1" t="e">
        <f>VLOOKUP(A202,EstoreProductCatalog!$A$1:$BE$181,MATCH(P$7,EstoreProductCatalog!$A$1:$AR$1,0),0)</f>
        <v>#N/A</v>
      </c>
      <c r="Q202" s="1" t="e">
        <f t="shared" si="5"/>
        <v>#N/A</v>
      </c>
      <c r="R202" s="4" t="e">
        <f t="shared" si="6"/>
        <v>#N/A</v>
      </c>
      <c r="S202" s="1" t="e">
        <f>VLOOKUP(A202,EstoreProductCatalog!$A$1:$BE$181,MATCH(S$7,EstoreProductCatalog!$A$1:$AR$1,0),0)</f>
        <v>#N/A</v>
      </c>
      <c r="T202" s="1" t="e">
        <f>VLOOKUP(A202,EstoreProductCatalog!$A$1:$BE$181,MATCH(T$7,EstoreProductCatalog!$A$1:$AR$1,0),0)</f>
        <v>#N/A</v>
      </c>
      <c r="U202" s="1" t="e">
        <f>VLOOKUP(A202,EstoreProductCatalog!$A$1:$BE$181,MATCH(U$7,EstoreProductCatalog!$A$1:$AR$1,0),0)</f>
        <v>#N/A</v>
      </c>
      <c r="V202" s="1" t="e">
        <f>VLOOKUP(A202,EstoreProductCatalog!$A$1:$BE$181,MATCH(V$7,EstoreProductCatalog!$A$1:$AR$1,0),0)</f>
        <v>#N/A</v>
      </c>
      <c r="W202" s="4" t="e">
        <f t="shared" si="7"/>
        <v>#N/A</v>
      </c>
      <c r="X202" s="4" t="e">
        <f t="shared" si="8"/>
        <v>#N/A</v>
      </c>
      <c r="Y202" s="4" t="e">
        <f t="shared" si="9"/>
        <v>#N/A</v>
      </c>
      <c r="Z202" s="3" t="e">
        <f>VLOOKUP(A202,EstoreProductCatalog!$A$1:$BE$181,MATCH(Z$7,EstoreProductCatalog!$A$1:$AR$1,0),0)</f>
        <v>#N/A</v>
      </c>
      <c r="AA202" s="1" t="str">
        <f t="shared" si="10"/>
        <v xml:space="preserve"> </v>
      </c>
      <c r="AB202" s="4" t="e">
        <f t="shared" si="11"/>
        <v>#N/A</v>
      </c>
      <c r="AC202" s="4" t="b">
        <f>IF(ISNUMBER(MATCH(A202,'AEM register'!$C:$C,0)),TRUE,FALSE)</f>
        <v>0</v>
      </c>
    </row>
    <row r="203" spans="2:29" ht="14.25" customHeight="1">
      <c r="B203" s="1" t="e">
        <f>VLOOKUP(A203,EstoreProductCatalog!$A$1:$BE$181,MATCH(B$7,EstoreProductCatalog!$A$1:$AR$1,0),0)</f>
        <v>#N/A</v>
      </c>
      <c r="C203" s="1" t="e">
        <f>VLOOKUP(A203,EstoreProductCatalog!$A$1:$BE$181,MATCH(C$7,EstoreProductCatalog!$A$1:$AR$1,0),0)</f>
        <v>#N/A</v>
      </c>
      <c r="D203" s="1" t="e">
        <f>VLOOKUP(A203,EstoreProductCatalog!$A$1:$BE$181,MATCH(D$7,EstoreProductCatalog!$A$1:$AR$1,0),0)</f>
        <v>#N/A</v>
      </c>
      <c r="E203" s="4" t="e">
        <f t="shared" si="0"/>
        <v>#N/A</v>
      </c>
      <c r="F203" s="4" t="e">
        <f t="shared" si="1"/>
        <v>#N/A</v>
      </c>
      <c r="G203" s="1" t="e">
        <f>VLOOKUP(A203,EstoreProductCatalog!$A$1:$BE$181,MATCH(G$7,EstoreProductCatalog!$A$1:$AR$1,0),0)</f>
        <v>#N/A</v>
      </c>
      <c r="H203" s="1" t="e">
        <f>VLOOKUP(A203,EstoreProductCatalog!$A$1:$BE$181,MATCH(H$7,EstoreProductCatalog!$A$1:$AR$1,0),0)</f>
        <v>#N/A</v>
      </c>
      <c r="I203" s="1" t="e">
        <f>VLOOKUP(A203,EstoreProductCatalog!$A$1:$BE$181,MATCH(I$7,EstoreProductCatalog!$A$1:$AR$1,0),0)</f>
        <v>#N/A</v>
      </c>
      <c r="J203" s="4" t="e">
        <f t="shared" si="2"/>
        <v>#N/A</v>
      </c>
      <c r="K203" s="1" t="e">
        <f>VLOOKUP(A203,EstoreProductCatalog!$A$1:$BE$181,MATCH(K$7,EstoreProductCatalog!$A$1:$AR$1,0),0)</f>
        <v>#N/A</v>
      </c>
      <c r="L203" s="1" t="e">
        <f t="shared" si="3"/>
        <v>#N/A</v>
      </c>
      <c r="M203" s="1" t="e">
        <f t="shared" si="4"/>
        <v>#N/A</v>
      </c>
      <c r="N203" s="4" t="e">
        <f t="shared" si="12"/>
        <v>#N/A</v>
      </c>
      <c r="O203" s="1" t="e">
        <f>VLOOKUP(A203,EstoreProductCatalog!$A$1:$BE$181,MATCH(O$7,EstoreProductCatalog!$A$1:$AR$1,0),0)</f>
        <v>#N/A</v>
      </c>
      <c r="P203" s="1" t="e">
        <f>VLOOKUP(A203,EstoreProductCatalog!$A$1:$BE$181,MATCH(P$7,EstoreProductCatalog!$A$1:$AR$1,0),0)</f>
        <v>#N/A</v>
      </c>
      <c r="Q203" s="1" t="e">
        <f t="shared" si="5"/>
        <v>#N/A</v>
      </c>
      <c r="R203" s="4" t="e">
        <f t="shared" si="6"/>
        <v>#N/A</v>
      </c>
      <c r="S203" s="1" t="e">
        <f>VLOOKUP(A203,EstoreProductCatalog!$A$1:$BE$181,MATCH(S$7,EstoreProductCatalog!$A$1:$AR$1,0),0)</f>
        <v>#N/A</v>
      </c>
      <c r="T203" s="1" t="e">
        <f>VLOOKUP(A203,EstoreProductCatalog!$A$1:$BE$181,MATCH(T$7,EstoreProductCatalog!$A$1:$AR$1,0),0)</f>
        <v>#N/A</v>
      </c>
      <c r="U203" s="1" t="e">
        <f>VLOOKUP(A203,EstoreProductCatalog!$A$1:$BE$181,MATCH(U$7,EstoreProductCatalog!$A$1:$AR$1,0),0)</f>
        <v>#N/A</v>
      </c>
      <c r="V203" s="1" t="e">
        <f>VLOOKUP(A203,EstoreProductCatalog!$A$1:$BE$181,MATCH(V$7,EstoreProductCatalog!$A$1:$AR$1,0),0)</f>
        <v>#N/A</v>
      </c>
      <c r="W203" s="4" t="e">
        <f t="shared" si="7"/>
        <v>#N/A</v>
      </c>
      <c r="X203" s="4" t="e">
        <f t="shared" si="8"/>
        <v>#N/A</v>
      </c>
      <c r="Y203" s="4" t="e">
        <f t="shared" si="9"/>
        <v>#N/A</v>
      </c>
      <c r="Z203" s="3" t="e">
        <f>VLOOKUP(A203,EstoreProductCatalog!$A$1:$BE$181,MATCH(Z$7,EstoreProductCatalog!$A$1:$AR$1,0),0)</f>
        <v>#N/A</v>
      </c>
      <c r="AA203" s="1" t="str">
        <f t="shared" si="10"/>
        <v xml:space="preserve"> </v>
      </c>
      <c r="AB203" s="4" t="e">
        <f t="shared" si="11"/>
        <v>#N/A</v>
      </c>
      <c r="AC203" s="4" t="b">
        <f>IF(ISNUMBER(MATCH(A203,'AEM register'!$C:$C,0)),TRUE,FALSE)</f>
        <v>0</v>
      </c>
    </row>
    <row r="204" spans="2:29" ht="14.25" customHeight="1">
      <c r="B204" s="1" t="e">
        <f>VLOOKUP(A204,EstoreProductCatalog!$A$1:$BE$181,MATCH(B$7,EstoreProductCatalog!$A$1:$AR$1,0),0)</f>
        <v>#N/A</v>
      </c>
      <c r="C204" s="1" t="e">
        <f>VLOOKUP(A204,EstoreProductCatalog!$A$1:$BE$181,MATCH(C$7,EstoreProductCatalog!$A$1:$AR$1,0),0)</f>
        <v>#N/A</v>
      </c>
      <c r="D204" s="1" t="e">
        <f>VLOOKUP(A204,EstoreProductCatalog!$A$1:$BE$181,MATCH(D$7,EstoreProductCatalog!$A$1:$AR$1,0),0)</f>
        <v>#N/A</v>
      </c>
      <c r="E204" s="4" t="e">
        <f t="shared" si="0"/>
        <v>#N/A</v>
      </c>
      <c r="F204" s="4" t="e">
        <f t="shared" si="1"/>
        <v>#N/A</v>
      </c>
      <c r="G204" s="1" t="e">
        <f>VLOOKUP(A204,EstoreProductCatalog!$A$1:$BE$181,MATCH(G$7,EstoreProductCatalog!$A$1:$AR$1,0),0)</f>
        <v>#N/A</v>
      </c>
      <c r="H204" s="1" t="e">
        <f>VLOOKUP(A204,EstoreProductCatalog!$A$1:$BE$181,MATCH(H$7,EstoreProductCatalog!$A$1:$AR$1,0),0)</f>
        <v>#N/A</v>
      </c>
      <c r="I204" s="1" t="e">
        <f>VLOOKUP(A204,EstoreProductCatalog!$A$1:$BE$181,MATCH(I$7,EstoreProductCatalog!$A$1:$AR$1,0),0)</f>
        <v>#N/A</v>
      </c>
      <c r="J204" s="4" t="e">
        <f t="shared" si="2"/>
        <v>#N/A</v>
      </c>
      <c r="K204" s="1" t="e">
        <f>VLOOKUP(A204,EstoreProductCatalog!$A$1:$BE$181,MATCH(K$7,EstoreProductCatalog!$A$1:$AR$1,0),0)</f>
        <v>#N/A</v>
      </c>
      <c r="L204" s="1" t="e">
        <f t="shared" si="3"/>
        <v>#N/A</v>
      </c>
      <c r="M204" s="1" t="e">
        <f t="shared" si="4"/>
        <v>#N/A</v>
      </c>
      <c r="N204" s="4" t="e">
        <f t="shared" si="12"/>
        <v>#N/A</v>
      </c>
      <c r="O204" s="1" t="e">
        <f>VLOOKUP(A204,EstoreProductCatalog!$A$1:$BE$181,MATCH(O$7,EstoreProductCatalog!$A$1:$AR$1,0),0)</f>
        <v>#N/A</v>
      </c>
      <c r="P204" s="1" t="e">
        <f>VLOOKUP(A204,EstoreProductCatalog!$A$1:$BE$181,MATCH(P$7,EstoreProductCatalog!$A$1:$AR$1,0),0)</f>
        <v>#N/A</v>
      </c>
      <c r="Q204" s="1" t="e">
        <f t="shared" si="5"/>
        <v>#N/A</v>
      </c>
      <c r="R204" s="4" t="e">
        <f t="shared" si="6"/>
        <v>#N/A</v>
      </c>
      <c r="S204" s="1" t="e">
        <f>VLOOKUP(A204,EstoreProductCatalog!$A$1:$BE$181,MATCH(S$7,EstoreProductCatalog!$A$1:$AR$1,0),0)</f>
        <v>#N/A</v>
      </c>
      <c r="T204" s="1" t="e">
        <f>VLOOKUP(A204,EstoreProductCatalog!$A$1:$BE$181,MATCH(T$7,EstoreProductCatalog!$A$1:$AR$1,0),0)</f>
        <v>#N/A</v>
      </c>
      <c r="U204" s="1" t="e">
        <f>VLOOKUP(A204,EstoreProductCatalog!$A$1:$BE$181,MATCH(U$7,EstoreProductCatalog!$A$1:$AR$1,0),0)</f>
        <v>#N/A</v>
      </c>
      <c r="V204" s="1" t="e">
        <f>VLOOKUP(A204,EstoreProductCatalog!$A$1:$BE$181,MATCH(V$7,EstoreProductCatalog!$A$1:$AR$1,0),0)</f>
        <v>#N/A</v>
      </c>
      <c r="W204" s="4" t="e">
        <f t="shared" si="7"/>
        <v>#N/A</v>
      </c>
      <c r="X204" s="4" t="e">
        <f t="shared" si="8"/>
        <v>#N/A</v>
      </c>
      <c r="Y204" s="4" t="e">
        <f t="shared" si="9"/>
        <v>#N/A</v>
      </c>
      <c r="Z204" s="3" t="e">
        <f>VLOOKUP(A204,EstoreProductCatalog!$A$1:$BE$181,MATCH(Z$7,EstoreProductCatalog!$A$1:$AR$1,0),0)</f>
        <v>#N/A</v>
      </c>
      <c r="AA204" s="1" t="str">
        <f t="shared" si="10"/>
        <v xml:space="preserve"> </v>
      </c>
      <c r="AB204" s="4" t="e">
        <f t="shared" si="11"/>
        <v>#N/A</v>
      </c>
      <c r="AC204" s="4" t="b">
        <f>IF(ISNUMBER(MATCH(A204,'AEM register'!$C:$C,0)),TRUE,FALSE)</f>
        <v>0</v>
      </c>
    </row>
    <row r="205" spans="2:29" ht="14.25" customHeight="1">
      <c r="B205" s="1" t="e">
        <f>VLOOKUP(A205,EstoreProductCatalog!$A$1:$BE$181,MATCH(B$7,EstoreProductCatalog!$A$1:$AR$1,0),0)</f>
        <v>#N/A</v>
      </c>
      <c r="C205" s="1" t="e">
        <f>VLOOKUP(A205,EstoreProductCatalog!$A$1:$BE$181,MATCH(C$7,EstoreProductCatalog!$A$1:$AR$1,0),0)</f>
        <v>#N/A</v>
      </c>
      <c r="D205" s="1" t="e">
        <f>VLOOKUP(A205,EstoreProductCatalog!$A$1:$BE$181,MATCH(D$7,EstoreProductCatalog!$A$1:$AR$1,0),0)</f>
        <v>#N/A</v>
      </c>
      <c r="E205" s="4" t="e">
        <f t="shared" si="0"/>
        <v>#N/A</v>
      </c>
      <c r="F205" s="4" t="e">
        <f t="shared" si="1"/>
        <v>#N/A</v>
      </c>
      <c r="G205" s="1" t="e">
        <f>VLOOKUP(A205,EstoreProductCatalog!$A$1:$BE$181,MATCH(G$7,EstoreProductCatalog!$A$1:$AR$1,0),0)</f>
        <v>#N/A</v>
      </c>
      <c r="H205" s="1" t="e">
        <f>VLOOKUP(A205,EstoreProductCatalog!$A$1:$BE$181,MATCH(H$7,EstoreProductCatalog!$A$1:$AR$1,0),0)</f>
        <v>#N/A</v>
      </c>
      <c r="I205" s="1" t="e">
        <f>VLOOKUP(A205,EstoreProductCatalog!$A$1:$BE$181,MATCH(I$7,EstoreProductCatalog!$A$1:$AR$1,0),0)</f>
        <v>#N/A</v>
      </c>
      <c r="J205" s="4" t="e">
        <f t="shared" si="2"/>
        <v>#N/A</v>
      </c>
      <c r="K205" s="1" t="e">
        <f>VLOOKUP(A205,EstoreProductCatalog!$A$1:$BE$181,MATCH(K$7,EstoreProductCatalog!$A$1:$AR$1,0),0)</f>
        <v>#N/A</v>
      </c>
      <c r="L205" s="1" t="e">
        <f t="shared" si="3"/>
        <v>#N/A</v>
      </c>
      <c r="M205" s="1" t="e">
        <f t="shared" si="4"/>
        <v>#N/A</v>
      </c>
      <c r="N205" s="4" t="e">
        <f t="shared" si="12"/>
        <v>#N/A</v>
      </c>
      <c r="O205" s="1" t="e">
        <f>VLOOKUP(A205,EstoreProductCatalog!$A$1:$BE$181,MATCH(O$7,EstoreProductCatalog!$A$1:$AR$1,0),0)</f>
        <v>#N/A</v>
      </c>
      <c r="P205" s="1" t="e">
        <f>VLOOKUP(A205,EstoreProductCatalog!$A$1:$BE$181,MATCH(P$7,EstoreProductCatalog!$A$1:$AR$1,0),0)</f>
        <v>#N/A</v>
      </c>
      <c r="Q205" s="1" t="e">
        <f t="shared" si="5"/>
        <v>#N/A</v>
      </c>
      <c r="R205" s="4" t="e">
        <f t="shared" si="6"/>
        <v>#N/A</v>
      </c>
      <c r="S205" s="1" t="e">
        <f>VLOOKUP(A205,EstoreProductCatalog!$A$1:$BE$181,MATCH(S$7,EstoreProductCatalog!$A$1:$AR$1,0),0)</f>
        <v>#N/A</v>
      </c>
      <c r="T205" s="1" t="e">
        <f>VLOOKUP(A205,EstoreProductCatalog!$A$1:$BE$181,MATCH(T$7,EstoreProductCatalog!$A$1:$AR$1,0),0)</f>
        <v>#N/A</v>
      </c>
      <c r="U205" s="1" t="e">
        <f>VLOOKUP(A205,EstoreProductCatalog!$A$1:$BE$181,MATCH(U$7,EstoreProductCatalog!$A$1:$AR$1,0),0)</f>
        <v>#N/A</v>
      </c>
      <c r="V205" s="1" t="e">
        <f>VLOOKUP(A205,EstoreProductCatalog!$A$1:$BE$181,MATCH(V$7,EstoreProductCatalog!$A$1:$AR$1,0),0)</f>
        <v>#N/A</v>
      </c>
      <c r="W205" s="4" t="e">
        <f t="shared" si="7"/>
        <v>#N/A</v>
      </c>
      <c r="X205" s="4" t="e">
        <f t="shared" si="8"/>
        <v>#N/A</v>
      </c>
      <c r="Y205" s="4" t="e">
        <f t="shared" si="9"/>
        <v>#N/A</v>
      </c>
      <c r="Z205" s="3" t="e">
        <f>VLOOKUP(A205,EstoreProductCatalog!$A$1:$BE$181,MATCH(Z$7,EstoreProductCatalog!$A$1:$AR$1,0),0)</f>
        <v>#N/A</v>
      </c>
      <c r="AA205" s="1" t="str">
        <f t="shared" si="10"/>
        <v xml:space="preserve"> </v>
      </c>
      <c r="AB205" s="4" t="e">
        <f t="shared" si="11"/>
        <v>#N/A</v>
      </c>
      <c r="AC205" s="4" t="b">
        <f>IF(ISNUMBER(MATCH(A205,'AEM register'!$C:$C,0)),TRUE,FALSE)</f>
        <v>0</v>
      </c>
    </row>
    <row r="206" spans="2:29" ht="14.25" customHeight="1">
      <c r="B206" s="1" t="e">
        <f>VLOOKUP(A206,EstoreProductCatalog!$A$1:$BE$181,MATCH(B$7,EstoreProductCatalog!$A$1:$AR$1,0),0)</f>
        <v>#N/A</v>
      </c>
      <c r="C206" s="1" t="e">
        <f>VLOOKUP(A206,EstoreProductCatalog!$A$1:$BE$181,MATCH(C$7,EstoreProductCatalog!$A$1:$AR$1,0),0)</f>
        <v>#N/A</v>
      </c>
      <c r="D206" s="1" t="e">
        <f>VLOOKUP(A206,EstoreProductCatalog!$A$1:$BE$181,MATCH(D$7,EstoreProductCatalog!$A$1:$AR$1,0),0)</f>
        <v>#N/A</v>
      </c>
      <c r="E206" s="4" t="e">
        <f t="shared" si="0"/>
        <v>#N/A</v>
      </c>
      <c r="F206" s="4" t="e">
        <f t="shared" si="1"/>
        <v>#N/A</v>
      </c>
      <c r="G206" s="1" t="e">
        <f>VLOOKUP(A206,EstoreProductCatalog!$A$1:$BE$181,MATCH(G$7,EstoreProductCatalog!$A$1:$AR$1,0),0)</f>
        <v>#N/A</v>
      </c>
      <c r="H206" s="1" t="e">
        <f>VLOOKUP(A206,EstoreProductCatalog!$A$1:$BE$181,MATCH(H$7,EstoreProductCatalog!$A$1:$AR$1,0),0)</f>
        <v>#N/A</v>
      </c>
      <c r="I206" s="1" t="e">
        <f>VLOOKUP(A206,EstoreProductCatalog!$A$1:$BE$181,MATCH(I$7,EstoreProductCatalog!$A$1:$AR$1,0),0)</f>
        <v>#N/A</v>
      </c>
      <c r="J206" s="4" t="e">
        <f t="shared" si="2"/>
        <v>#N/A</v>
      </c>
      <c r="K206" s="1" t="e">
        <f>VLOOKUP(A206,EstoreProductCatalog!$A$1:$BE$181,MATCH(K$7,EstoreProductCatalog!$A$1:$AR$1,0),0)</f>
        <v>#N/A</v>
      </c>
      <c r="L206" s="1" t="e">
        <f t="shared" si="3"/>
        <v>#N/A</v>
      </c>
      <c r="M206" s="1" t="e">
        <f t="shared" si="4"/>
        <v>#N/A</v>
      </c>
      <c r="N206" s="4" t="e">
        <f t="shared" si="12"/>
        <v>#N/A</v>
      </c>
      <c r="O206" s="1" t="e">
        <f>VLOOKUP(A206,EstoreProductCatalog!$A$1:$BE$181,MATCH(O$7,EstoreProductCatalog!$A$1:$AR$1,0),0)</f>
        <v>#N/A</v>
      </c>
      <c r="P206" s="1" t="e">
        <f>VLOOKUP(A206,EstoreProductCatalog!$A$1:$BE$181,MATCH(P$7,EstoreProductCatalog!$A$1:$AR$1,0),0)</f>
        <v>#N/A</v>
      </c>
      <c r="Q206" s="1" t="e">
        <f t="shared" si="5"/>
        <v>#N/A</v>
      </c>
      <c r="R206" s="4" t="e">
        <f t="shared" si="6"/>
        <v>#N/A</v>
      </c>
      <c r="S206" s="1" t="e">
        <f>VLOOKUP(A206,EstoreProductCatalog!$A$1:$BE$181,MATCH(S$7,EstoreProductCatalog!$A$1:$AR$1,0),0)</f>
        <v>#N/A</v>
      </c>
      <c r="T206" s="1" t="e">
        <f>VLOOKUP(A206,EstoreProductCatalog!$A$1:$BE$181,MATCH(T$7,EstoreProductCatalog!$A$1:$AR$1,0),0)</f>
        <v>#N/A</v>
      </c>
      <c r="U206" s="1" t="e">
        <f>VLOOKUP(A206,EstoreProductCatalog!$A$1:$BE$181,MATCH(U$7,EstoreProductCatalog!$A$1:$AR$1,0),0)</f>
        <v>#N/A</v>
      </c>
      <c r="V206" s="1" t="e">
        <f>VLOOKUP(A206,EstoreProductCatalog!$A$1:$BE$181,MATCH(V$7,EstoreProductCatalog!$A$1:$AR$1,0),0)</f>
        <v>#N/A</v>
      </c>
      <c r="W206" s="4" t="e">
        <f t="shared" si="7"/>
        <v>#N/A</v>
      </c>
      <c r="X206" s="4" t="e">
        <f t="shared" si="8"/>
        <v>#N/A</v>
      </c>
      <c r="Y206" s="4" t="e">
        <f t="shared" si="9"/>
        <v>#N/A</v>
      </c>
      <c r="Z206" s="3" t="e">
        <f>VLOOKUP(A206,EstoreProductCatalog!$A$1:$BE$181,MATCH(Z$7,EstoreProductCatalog!$A$1:$AR$1,0),0)</f>
        <v>#N/A</v>
      </c>
      <c r="AA206" s="1" t="str">
        <f t="shared" si="10"/>
        <v xml:space="preserve"> </v>
      </c>
      <c r="AB206" s="4" t="e">
        <f t="shared" si="11"/>
        <v>#N/A</v>
      </c>
      <c r="AC206" s="4" t="b">
        <f>IF(ISNUMBER(MATCH(A206,'AEM register'!$C:$C,0)),TRUE,FALSE)</f>
        <v>0</v>
      </c>
    </row>
    <row r="207" spans="2:29" ht="14.25" customHeight="1">
      <c r="B207" s="1" t="e">
        <f>VLOOKUP(A207,EstoreProductCatalog!$A$1:$BE$181,MATCH(B$7,EstoreProductCatalog!$A$1:$AR$1,0),0)</f>
        <v>#N/A</v>
      </c>
      <c r="C207" s="1" t="e">
        <f>VLOOKUP(A207,EstoreProductCatalog!$A$1:$BE$181,MATCH(C$7,EstoreProductCatalog!$A$1:$AR$1,0),0)</f>
        <v>#N/A</v>
      </c>
      <c r="D207" s="1" t="e">
        <f>VLOOKUP(A207,EstoreProductCatalog!$A$1:$BE$181,MATCH(D$7,EstoreProductCatalog!$A$1:$AR$1,0),0)</f>
        <v>#N/A</v>
      </c>
      <c r="E207" s="4" t="e">
        <f t="shared" si="0"/>
        <v>#N/A</v>
      </c>
      <c r="F207" s="4" t="e">
        <f t="shared" si="1"/>
        <v>#N/A</v>
      </c>
      <c r="G207" s="1" t="e">
        <f>VLOOKUP(A207,EstoreProductCatalog!$A$1:$BE$181,MATCH(G$7,EstoreProductCatalog!$A$1:$AR$1,0),0)</f>
        <v>#N/A</v>
      </c>
      <c r="H207" s="1" t="e">
        <f>VLOOKUP(A207,EstoreProductCatalog!$A$1:$BE$181,MATCH(H$7,EstoreProductCatalog!$A$1:$AR$1,0),0)</f>
        <v>#N/A</v>
      </c>
      <c r="I207" s="1" t="e">
        <f>VLOOKUP(A207,EstoreProductCatalog!$A$1:$BE$181,MATCH(I$7,EstoreProductCatalog!$A$1:$AR$1,0),0)</f>
        <v>#N/A</v>
      </c>
      <c r="J207" s="4" t="e">
        <f t="shared" si="2"/>
        <v>#N/A</v>
      </c>
      <c r="K207" s="1" t="e">
        <f>VLOOKUP(A207,EstoreProductCatalog!$A$1:$BE$181,MATCH(K$7,EstoreProductCatalog!$A$1:$AR$1,0),0)</f>
        <v>#N/A</v>
      </c>
      <c r="L207" s="1" t="e">
        <f t="shared" si="3"/>
        <v>#N/A</v>
      </c>
      <c r="M207" s="1" t="e">
        <f t="shared" si="4"/>
        <v>#N/A</v>
      </c>
      <c r="N207" s="4" t="e">
        <f t="shared" si="12"/>
        <v>#N/A</v>
      </c>
      <c r="O207" s="1" t="e">
        <f>VLOOKUP(A207,EstoreProductCatalog!$A$1:$BE$181,MATCH(O$7,EstoreProductCatalog!$A$1:$AR$1,0),0)</f>
        <v>#N/A</v>
      </c>
      <c r="P207" s="1" t="e">
        <f>VLOOKUP(A207,EstoreProductCatalog!$A$1:$BE$181,MATCH(P$7,EstoreProductCatalog!$A$1:$AR$1,0),0)</f>
        <v>#N/A</v>
      </c>
      <c r="Q207" s="1" t="e">
        <f t="shared" si="5"/>
        <v>#N/A</v>
      </c>
      <c r="R207" s="4" t="e">
        <f t="shared" si="6"/>
        <v>#N/A</v>
      </c>
      <c r="S207" s="1" t="e">
        <f>VLOOKUP(A207,EstoreProductCatalog!$A$1:$BE$181,MATCH(S$7,EstoreProductCatalog!$A$1:$AR$1,0),0)</f>
        <v>#N/A</v>
      </c>
      <c r="T207" s="1" t="e">
        <f>VLOOKUP(A207,EstoreProductCatalog!$A$1:$BE$181,MATCH(T$7,EstoreProductCatalog!$A$1:$AR$1,0),0)</f>
        <v>#N/A</v>
      </c>
      <c r="U207" s="1" t="e">
        <f>VLOOKUP(A207,EstoreProductCatalog!$A$1:$BE$181,MATCH(U$7,EstoreProductCatalog!$A$1:$AR$1,0),0)</f>
        <v>#N/A</v>
      </c>
      <c r="V207" s="1" t="e">
        <f>VLOOKUP(A207,EstoreProductCatalog!$A$1:$BE$181,MATCH(V$7,EstoreProductCatalog!$A$1:$AR$1,0),0)</f>
        <v>#N/A</v>
      </c>
      <c r="W207" s="4" t="e">
        <f t="shared" si="7"/>
        <v>#N/A</v>
      </c>
      <c r="X207" s="4" t="e">
        <f t="shared" si="8"/>
        <v>#N/A</v>
      </c>
      <c r="Y207" s="4" t="e">
        <f t="shared" si="9"/>
        <v>#N/A</v>
      </c>
      <c r="Z207" s="3" t="e">
        <f>VLOOKUP(A207,EstoreProductCatalog!$A$1:$BE$181,MATCH(Z$7,EstoreProductCatalog!$A$1:$AR$1,0),0)</f>
        <v>#N/A</v>
      </c>
      <c r="AA207" s="1" t="str">
        <f t="shared" si="10"/>
        <v xml:space="preserve"> </v>
      </c>
      <c r="AB207" s="4" t="e">
        <f t="shared" si="11"/>
        <v>#N/A</v>
      </c>
      <c r="AC207" s="4" t="b">
        <f>IF(ISNUMBER(MATCH(A207,'AEM register'!$C:$C,0)),TRUE,FALSE)</f>
        <v>0</v>
      </c>
    </row>
    <row r="208" spans="2:29" ht="14.25" customHeight="1">
      <c r="B208" s="1" t="e">
        <f>VLOOKUP(A208,EstoreProductCatalog!$A$1:$BE$181,MATCH(B$7,EstoreProductCatalog!$A$1:$AR$1,0),0)</f>
        <v>#N/A</v>
      </c>
      <c r="C208" s="1" t="e">
        <f>VLOOKUP(A208,EstoreProductCatalog!$A$1:$BE$181,MATCH(C$7,EstoreProductCatalog!$A$1:$AR$1,0),0)</f>
        <v>#N/A</v>
      </c>
      <c r="D208" s="1" t="e">
        <f>VLOOKUP(A208,EstoreProductCatalog!$A$1:$BE$181,MATCH(D$7,EstoreProductCatalog!$A$1:$AR$1,0),0)</f>
        <v>#N/A</v>
      </c>
      <c r="E208" s="4" t="e">
        <f t="shared" si="0"/>
        <v>#N/A</v>
      </c>
      <c r="F208" s="4" t="e">
        <f t="shared" si="1"/>
        <v>#N/A</v>
      </c>
      <c r="G208" s="1" t="e">
        <f>VLOOKUP(A208,EstoreProductCatalog!$A$1:$BE$181,MATCH(G$7,EstoreProductCatalog!$A$1:$AR$1,0),0)</f>
        <v>#N/A</v>
      </c>
      <c r="H208" s="1" t="e">
        <f>VLOOKUP(A208,EstoreProductCatalog!$A$1:$BE$181,MATCH(H$7,EstoreProductCatalog!$A$1:$AR$1,0),0)</f>
        <v>#N/A</v>
      </c>
      <c r="I208" s="1" t="e">
        <f>VLOOKUP(A208,EstoreProductCatalog!$A$1:$BE$181,MATCH(I$7,EstoreProductCatalog!$A$1:$AR$1,0),0)</f>
        <v>#N/A</v>
      </c>
      <c r="J208" s="4" t="e">
        <f t="shared" si="2"/>
        <v>#N/A</v>
      </c>
      <c r="K208" s="1" t="e">
        <f>VLOOKUP(A208,EstoreProductCatalog!$A$1:$BE$181,MATCH(K$7,EstoreProductCatalog!$A$1:$AR$1,0),0)</f>
        <v>#N/A</v>
      </c>
      <c r="L208" s="1" t="e">
        <f t="shared" si="3"/>
        <v>#N/A</v>
      </c>
      <c r="M208" s="1" t="e">
        <f t="shared" si="4"/>
        <v>#N/A</v>
      </c>
      <c r="N208" s="4" t="e">
        <f t="shared" si="12"/>
        <v>#N/A</v>
      </c>
      <c r="O208" s="1" t="e">
        <f>VLOOKUP(A208,EstoreProductCatalog!$A$1:$BE$181,MATCH(O$7,EstoreProductCatalog!$A$1:$AR$1,0),0)</f>
        <v>#N/A</v>
      </c>
      <c r="P208" s="1" t="e">
        <f>VLOOKUP(A208,EstoreProductCatalog!$A$1:$BE$181,MATCH(P$7,EstoreProductCatalog!$A$1:$AR$1,0),0)</f>
        <v>#N/A</v>
      </c>
      <c r="Q208" s="1" t="e">
        <f t="shared" si="5"/>
        <v>#N/A</v>
      </c>
      <c r="R208" s="4" t="e">
        <f t="shared" si="6"/>
        <v>#N/A</v>
      </c>
      <c r="S208" s="1" t="e">
        <f>VLOOKUP(A208,EstoreProductCatalog!$A$1:$BE$181,MATCH(S$7,EstoreProductCatalog!$A$1:$AR$1,0),0)</f>
        <v>#N/A</v>
      </c>
      <c r="T208" s="1" t="e">
        <f>VLOOKUP(A208,EstoreProductCatalog!$A$1:$BE$181,MATCH(T$7,EstoreProductCatalog!$A$1:$AR$1,0),0)</f>
        <v>#N/A</v>
      </c>
      <c r="U208" s="1" t="e">
        <f>VLOOKUP(A208,EstoreProductCatalog!$A$1:$BE$181,MATCH(U$7,EstoreProductCatalog!$A$1:$AR$1,0),0)</f>
        <v>#N/A</v>
      </c>
      <c r="V208" s="1" t="e">
        <f>VLOOKUP(A208,EstoreProductCatalog!$A$1:$BE$181,MATCH(V$7,EstoreProductCatalog!$A$1:$AR$1,0),0)</f>
        <v>#N/A</v>
      </c>
      <c r="W208" s="4" t="e">
        <f t="shared" si="7"/>
        <v>#N/A</v>
      </c>
      <c r="X208" s="4" t="e">
        <f t="shared" si="8"/>
        <v>#N/A</v>
      </c>
      <c r="Y208" s="4"/>
      <c r="Z208" s="3" t="e">
        <f>VLOOKUP(A208,EstoreProductCatalog!$A$1:$BE$181,MATCH(Z$7,EstoreProductCatalog!$A$1:$AR$1,0),0)</f>
        <v>#N/A</v>
      </c>
      <c r="AA208" s="1" t="str">
        <f t="shared" si="10"/>
        <v xml:space="preserve"> </v>
      </c>
      <c r="AB208" s="4" t="e">
        <f t="shared" si="11"/>
        <v>#N/A</v>
      </c>
      <c r="AC208" s="4" t="b">
        <f>IF(ISNUMBER(MATCH(A208,'AEM register'!$C:$C,0)),TRUE,FALSE)</f>
        <v>0</v>
      </c>
    </row>
    <row r="209" spans="2:29" ht="14.25" customHeight="1">
      <c r="B209" s="1" t="e">
        <f>VLOOKUP(A209,EstoreProductCatalog!$A$1:$BE$181,MATCH(B$7,EstoreProductCatalog!$A$1:$AR$1,0),0)</f>
        <v>#N/A</v>
      </c>
      <c r="C209" s="1" t="e">
        <f>VLOOKUP(A209,EstoreProductCatalog!$A$1:$BE$181,MATCH(C$7,EstoreProductCatalog!$A$1:$AR$1,0),0)</f>
        <v>#N/A</v>
      </c>
      <c r="D209" s="1" t="e">
        <f>VLOOKUP(A209,EstoreProductCatalog!$A$1:$BE$181,MATCH(D$7,EstoreProductCatalog!$A$1:$AR$1,0),0)</f>
        <v>#N/A</v>
      </c>
      <c r="E209" s="4" t="e">
        <f t="shared" si="0"/>
        <v>#N/A</v>
      </c>
      <c r="F209" s="4" t="e">
        <f t="shared" si="1"/>
        <v>#N/A</v>
      </c>
      <c r="G209" s="1" t="e">
        <f>VLOOKUP(A209,EstoreProductCatalog!$A$1:$BE$181,MATCH(G$7,EstoreProductCatalog!$A$1:$AR$1,0),0)</f>
        <v>#N/A</v>
      </c>
      <c r="H209" s="1" t="e">
        <f>VLOOKUP(A209,EstoreProductCatalog!$A$1:$BE$181,MATCH(H$7,EstoreProductCatalog!$A$1:$AR$1,0),0)</f>
        <v>#N/A</v>
      </c>
      <c r="I209" s="1" t="e">
        <f>VLOOKUP(A209,EstoreProductCatalog!$A$1:$BE$181,MATCH(I$7,EstoreProductCatalog!$A$1:$AR$1,0),0)</f>
        <v>#N/A</v>
      </c>
      <c r="J209" s="4" t="e">
        <f t="shared" si="2"/>
        <v>#N/A</v>
      </c>
      <c r="K209" s="1" t="e">
        <f>VLOOKUP(A209,EstoreProductCatalog!$A$1:$BE$181,MATCH(K$7,EstoreProductCatalog!$A$1:$AR$1,0),0)</f>
        <v>#N/A</v>
      </c>
      <c r="L209" s="1" t="e">
        <f t="shared" si="3"/>
        <v>#N/A</v>
      </c>
      <c r="M209" s="1" t="e">
        <f t="shared" si="4"/>
        <v>#N/A</v>
      </c>
      <c r="N209" s="4" t="e">
        <f t="shared" si="12"/>
        <v>#N/A</v>
      </c>
      <c r="O209" s="1" t="e">
        <f>VLOOKUP(A209,EstoreProductCatalog!$A$1:$BE$181,MATCH(O$7,EstoreProductCatalog!$A$1:$AR$1,0),0)</f>
        <v>#N/A</v>
      </c>
      <c r="P209" s="1" t="e">
        <f>VLOOKUP(A209,EstoreProductCatalog!$A$1:$BE$181,MATCH(P$7,EstoreProductCatalog!$A$1:$AR$1,0),0)</f>
        <v>#N/A</v>
      </c>
      <c r="Q209" s="1" t="e">
        <f t="shared" si="5"/>
        <v>#N/A</v>
      </c>
      <c r="R209" s="4" t="e">
        <f t="shared" si="6"/>
        <v>#N/A</v>
      </c>
      <c r="S209" s="1" t="e">
        <f>VLOOKUP(A209,EstoreProductCatalog!$A$1:$BE$181,MATCH(S$7,EstoreProductCatalog!$A$1:$AR$1,0),0)</f>
        <v>#N/A</v>
      </c>
      <c r="T209" s="1" t="e">
        <f>VLOOKUP(A209,EstoreProductCatalog!$A$1:$BE$181,MATCH(T$7,EstoreProductCatalog!$A$1:$AR$1,0),0)</f>
        <v>#N/A</v>
      </c>
      <c r="U209" s="1" t="e">
        <f>VLOOKUP(A209,EstoreProductCatalog!$A$1:$BE$181,MATCH(U$7,EstoreProductCatalog!$A$1:$AR$1,0),0)</f>
        <v>#N/A</v>
      </c>
      <c r="V209" s="1" t="e">
        <f>VLOOKUP(A209,EstoreProductCatalog!$A$1:$BE$181,MATCH(V$7,EstoreProductCatalog!$A$1:$AR$1,0),0)</f>
        <v>#N/A</v>
      </c>
      <c r="W209" s="4" t="e">
        <f t="shared" si="7"/>
        <v>#N/A</v>
      </c>
      <c r="X209" s="4" t="e">
        <f t="shared" si="8"/>
        <v>#N/A</v>
      </c>
      <c r="Y209" s="4"/>
      <c r="Z209" s="3" t="e">
        <f>VLOOKUP(A209,EstoreProductCatalog!$A$1:$BE$181,MATCH(Z$7,EstoreProductCatalog!$A$1:$AR$1,0),0)</f>
        <v>#N/A</v>
      </c>
      <c r="AA209" s="1" t="str">
        <f t="shared" si="10"/>
        <v xml:space="preserve"> </v>
      </c>
      <c r="AB209" s="4" t="e">
        <f t="shared" si="11"/>
        <v>#N/A</v>
      </c>
      <c r="AC209" s="4" t="b">
        <f>IF(ISNUMBER(MATCH(A209,'AEM register'!$C:$C,0)),TRUE,FALSE)</f>
        <v>0</v>
      </c>
    </row>
    <row r="210" spans="2:29" ht="14.25" customHeight="1">
      <c r="B210" s="1" t="e">
        <f>VLOOKUP(A210,EstoreProductCatalog!$A$1:$BE$181,MATCH(B$7,EstoreProductCatalog!$A$1:$AR$1,0),0)</f>
        <v>#N/A</v>
      </c>
      <c r="C210" s="1" t="e">
        <f>VLOOKUP(A210,EstoreProductCatalog!$A$1:$BE$181,MATCH(C$7,EstoreProductCatalog!$A$1:$AR$1,0),0)</f>
        <v>#N/A</v>
      </c>
      <c r="D210" s="1" t="e">
        <f>VLOOKUP(A210,EstoreProductCatalog!$A$1:$BE$181,MATCH(D$7,EstoreProductCatalog!$A$1:$AR$1,0),0)</f>
        <v>#N/A</v>
      </c>
      <c r="E210" s="4" t="e">
        <f t="shared" si="0"/>
        <v>#N/A</v>
      </c>
      <c r="F210" s="4" t="e">
        <f t="shared" si="1"/>
        <v>#N/A</v>
      </c>
      <c r="G210" s="1" t="e">
        <f>VLOOKUP(A210,EstoreProductCatalog!$A$1:$BE$181,MATCH(G$7,EstoreProductCatalog!$A$1:$AR$1,0),0)</f>
        <v>#N/A</v>
      </c>
      <c r="H210" s="1" t="e">
        <f>VLOOKUP(A210,EstoreProductCatalog!$A$1:$BE$181,MATCH(H$7,EstoreProductCatalog!$A$1:$AR$1,0),0)</f>
        <v>#N/A</v>
      </c>
      <c r="I210" s="1" t="e">
        <f>VLOOKUP(A210,EstoreProductCatalog!$A$1:$BE$181,MATCH(I$7,EstoreProductCatalog!$A$1:$AR$1,0),0)</f>
        <v>#N/A</v>
      </c>
      <c r="J210" s="4" t="e">
        <f t="shared" si="2"/>
        <v>#N/A</v>
      </c>
      <c r="K210" s="1" t="e">
        <f>VLOOKUP(A210,EstoreProductCatalog!$A$1:$BE$181,MATCH(K$7,EstoreProductCatalog!$A$1:$AR$1,0),0)</f>
        <v>#N/A</v>
      </c>
      <c r="L210" s="1" t="e">
        <f t="shared" si="3"/>
        <v>#N/A</v>
      </c>
      <c r="M210" s="1" t="e">
        <f t="shared" si="4"/>
        <v>#N/A</v>
      </c>
      <c r="N210" s="4" t="e">
        <f t="shared" si="12"/>
        <v>#N/A</v>
      </c>
      <c r="O210" s="1" t="e">
        <f>VLOOKUP(A210,EstoreProductCatalog!$A$1:$BE$181,MATCH(O$7,EstoreProductCatalog!$A$1:$AR$1,0),0)</f>
        <v>#N/A</v>
      </c>
      <c r="P210" s="1" t="e">
        <f>VLOOKUP(A210,EstoreProductCatalog!$A$1:$BE$181,MATCH(P$7,EstoreProductCatalog!$A$1:$AR$1,0),0)</f>
        <v>#N/A</v>
      </c>
      <c r="Q210" s="1" t="e">
        <f t="shared" si="5"/>
        <v>#N/A</v>
      </c>
      <c r="R210" s="4" t="e">
        <f t="shared" si="6"/>
        <v>#N/A</v>
      </c>
      <c r="S210" s="1" t="e">
        <f>VLOOKUP(A210,EstoreProductCatalog!$A$1:$BE$181,MATCH(S$7,EstoreProductCatalog!$A$1:$AR$1,0),0)</f>
        <v>#N/A</v>
      </c>
      <c r="T210" s="1" t="e">
        <f>VLOOKUP(A210,EstoreProductCatalog!$A$1:$BE$181,MATCH(T$7,EstoreProductCatalog!$A$1:$AR$1,0),0)</f>
        <v>#N/A</v>
      </c>
      <c r="U210" s="1" t="e">
        <f>VLOOKUP(A210,EstoreProductCatalog!$A$1:$BE$181,MATCH(U$7,EstoreProductCatalog!$A$1:$AR$1,0),0)</f>
        <v>#N/A</v>
      </c>
      <c r="W210" s="4" t="e">
        <f t="shared" si="7"/>
        <v>#N/A</v>
      </c>
      <c r="X210" s="4" t="e">
        <f t="shared" si="8"/>
        <v>#N/A</v>
      </c>
      <c r="Y210" s="4"/>
      <c r="Z210" s="3" t="e">
        <f>VLOOKUP(A210,EstoreProductCatalog!$A$1:$BE$181,MATCH(Z$7,EstoreProductCatalog!$A$1:$AR$1,0),0)</f>
        <v>#N/A</v>
      </c>
      <c r="AA210" s="1" t="str">
        <f t="shared" si="10"/>
        <v xml:space="preserve"> </v>
      </c>
      <c r="AB210" s="4" t="e">
        <f t="shared" si="11"/>
        <v>#N/A</v>
      </c>
      <c r="AC210" s="4" t="b">
        <f>IF(ISNUMBER(MATCH(A210,'AEM register'!$C:$C,0)),TRUE,FALSE)</f>
        <v>0</v>
      </c>
    </row>
    <row r="211" spans="2:29" ht="14.25" customHeight="1">
      <c r="B211" s="1" t="e">
        <f>VLOOKUP(A211,EstoreProductCatalog!$A$1:$BE$181,MATCH(B$7,EstoreProductCatalog!$A$1:$AR$1,0),0)</f>
        <v>#N/A</v>
      </c>
      <c r="C211" s="1" t="e">
        <f>VLOOKUP(A211,EstoreProductCatalog!$A$1:$BE$181,MATCH(C$7,EstoreProductCatalog!$A$1:$AR$1,0),0)</f>
        <v>#N/A</v>
      </c>
      <c r="D211" s="1" t="e">
        <f>VLOOKUP(A211,EstoreProductCatalog!$A$1:$BE$181,MATCH(D$7,EstoreProductCatalog!$A$1:$AR$1,0),0)</f>
        <v>#N/A</v>
      </c>
      <c r="E211" s="4" t="e">
        <f t="shared" si="0"/>
        <v>#N/A</v>
      </c>
      <c r="F211" s="4" t="e">
        <f t="shared" si="1"/>
        <v>#N/A</v>
      </c>
      <c r="G211" s="1" t="e">
        <f>VLOOKUP(A211,EstoreProductCatalog!$A$1:$BE$181,MATCH(G$7,EstoreProductCatalog!$A$1:$AR$1,0),0)</f>
        <v>#N/A</v>
      </c>
      <c r="H211" s="1" t="e">
        <f>VLOOKUP(A211,EstoreProductCatalog!$A$1:$BE$181,MATCH(H$7,EstoreProductCatalog!$A$1:$AR$1,0),0)</f>
        <v>#N/A</v>
      </c>
      <c r="I211" s="1" t="e">
        <f>VLOOKUP(A211,EstoreProductCatalog!$A$1:$BE$181,MATCH(I$7,EstoreProductCatalog!$A$1:$AR$1,0),0)</f>
        <v>#N/A</v>
      </c>
      <c r="J211" s="4" t="e">
        <f t="shared" si="2"/>
        <v>#N/A</v>
      </c>
      <c r="K211" s="1" t="e">
        <f>VLOOKUP(A211,EstoreProductCatalog!$A$1:$BE$181,MATCH(K$7,EstoreProductCatalog!$A$1:$AR$1,0),0)</f>
        <v>#N/A</v>
      </c>
      <c r="L211" s="1" t="e">
        <f t="shared" si="3"/>
        <v>#N/A</v>
      </c>
      <c r="M211" s="1" t="e">
        <f t="shared" si="4"/>
        <v>#N/A</v>
      </c>
      <c r="N211" s="4" t="e">
        <f t="shared" si="12"/>
        <v>#N/A</v>
      </c>
      <c r="O211" s="1" t="e">
        <f>VLOOKUP(A211,EstoreProductCatalog!$A$1:$BE$181,MATCH(O$7,EstoreProductCatalog!$A$1:$AR$1,0),0)</f>
        <v>#N/A</v>
      </c>
      <c r="P211" s="1" t="e">
        <f>VLOOKUP(A211,EstoreProductCatalog!$A$1:$BE$181,MATCH(P$7,EstoreProductCatalog!$A$1:$AR$1,0),0)</f>
        <v>#N/A</v>
      </c>
      <c r="Q211" s="1" t="e">
        <f t="shared" si="5"/>
        <v>#N/A</v>
      </c>
      <c r="R211" s="4" t="e">
        <f t="shared" si="6"/>
        <v>#N/A</v>
      </c>
      <c r="S211" s="1" t="e">
        <f>VLOOKUP(A211,EstoreProductCatalog!$A$1:$BE$181,MATCH(S$7,EstoreProductCatalog!$A$1:$AR$1,0),0)</f>
        <v>#N/A</v>
      </c>
      <c r="T211" s="1" t="e">
        <f>VLOOKUP(A211,EstoreProductCatalog!$A$1:$BE$181,MATCH(T$7,EstoreProductCatalog!$A$1:$AR$1,0),0)</f>
        <v>#N/A</v>
      </c>
      <c r="U211" s="1" t="e">
        <f>VLOOKUP(A211,EstoreProductCatalog!$A$1:$BE$181,MATCH(U$7,EstoreProductCatalog!$A$1:$AR$1,0),0)</f>
        <v>#N/A</v>
      </c>
      <c r="W211" s="4" t="e">
        <f t="shared" si="7"/>
        <v>#N/A</v>
      </c>
      <c r="X211" s="4" t="e">
        <f t="shared" si="8"/>
        <v>#N/A</v>
      </c>
      <c r="Y211" s="4"/>
      <c r="Z211" s="3" t="e">
        <f>VLOOKUP(A211,EstoreProductCatalog!$A$1:$BE$181,MATCH(Z$7,EstoreProductCatalog!$A$1:$AR$1,0),0)</f>
        <v>#N/A</v>
      </c>
      <c r="AA211" s="1" t="str">
        <f t="shared" si="10"/>
        <v xml:space="preserve"> </v>
      </c>
      <c r="AB211" s="4" t="e">
        <f t="shared" si="11"/>
        <v>#N/A</v>
      </c>
      <c r="AC211" s="4" t="b">
        <f>IF(ISNUMBER(MATCH(A211,'AEM register'!$C:$C,0)),TRUE,FALSE)</f>
        <v>0</v>
      </c>
    </row>
    <row r="212" spans="2:29" ht="14.25" customHeight="1">
      <c r="B212" s="1" t="e">
        <f>VLOOKUP(A212,EstoreProductCatalog!$A$1:$BE$181,MATCH(B$7,EstoreProductCatalog!$A$1:$AR$1,0),0)</f>
        <v>#N/A</v>
      </c>
      <c r="C212" s="1" t="e">
        <f>VLOOKUP(A212,EstoreProductCatalog!$A$1:$BE$181,MATCH(C$7,EstoreProductCatalog!$A$1:$AR$1,0),0)</f>
        <v>#N/A</v>
      </c>
      <c r="D212" s="1" t="e">
        <f>VLOOKUP(A212,EstoreProductCatalog!$A$1:$BE$181,MATCH(D$7,EstoreProductCatalog!$A$1:$AR$1,0),0)</f>
        <v>#N/A</v>
      </c>
      <c r="E212" s="4" t="e">
        <f t="shared" si="0"/>
        <v>#N/A</v>
      </c>
      <c r="F212" s="4" t="e">
        <f t="shared" si="1"/>
        <v>#N/A</v>
      </c>
      <c r="G212" s="1" t="e">
        <f>VLOOKUP(A212,EstoreProductCatalog!$A$1:$BE$181,MATCH(G$7,EstoreProductCatalog!$A$1:$AR$1,0),0)</f>
        <v>#N/A</v>
      </c>
      <c r="H212" s="1" t="e">
        <f>VLOOKUP(A212,EstoreProductCatalog!$A$1:$BE$181,MATCH(H$7,EstoreProductCatalog!$A$1:$AR$1,0),0)</f>
        <v>#N/A</v>
      </c>
      <c r="I212" s="1" t="e">
        <f>VLOOKUP(A212,EstoreProductCatalog!$A$1:$BE$181,MATCH(I$7,EstoreProductCatalog!$A$1:$AR$1,0),0)</f>
        <v>#N/A</v>
      </c>
      <c r="J212" s="4" t="e">
        <f t="shared" si="2"/>
        <v>#N/A</v>
      </c>
      <c r="K212" s="1" t="e">
        <f>VLOOKUP(A212,EstoreProductCatalog!$A$1:$BE$181,MATCH(K$7,EstoreProductCatalog!$A$1:$AR$1,0),0)</f>
        <v>#N/A</v>
      </c>
      <c r="L212" s="1" t="e">
        <f t="shared" si="3"/>
        <v>#N/A</v>
      </c>
      <c r="M212" s="1" t="e">
        <f t="shared" si="4"/>
        <v>#N/A</v>
      </c>
      <c r="N212" s="4" t="e">
        <f t="shared" si="12"/>
        <v>#N/A</v>
      </c>
      <c r="O212" s="1" t="e">
        <f>VLOOKUP(A212,EstoreProductCatalog!$A$1:$BE$181,MATCH(O$7,EstoreProductCatalog!$A$1:$AR$1,0),0)</f>
        <v>#N/A</v>
      </c>
      <c r="P212" s="1" t="e">
        <f>VLOOKUP(A212,EstoreProductCatalog!$A$1:$BE$181,MATCH(P$7,EstoreProductCatalog!$A$1:$AR$1,0),0)</f>
        <v>#N/A</v>
      </c>
      <c r="Q212" s="1" t="e">
        <f t="shared" si="5"/>
        <v>#N/A</v>
      </c>
      <c r="R212" s="4" t="e">
        <f t="shared" si="6"/>
        <v>#N/A</v>
      </c>
      <c r="S212" s="1" t="e">
        <f>VLOOKUP(A212,EstoreProductCatalog!$A$1:$BE$181,MATCH(S$7,EstoreProductCatalog!$A$1:$AR$1,0),0)</f>
        <v>#N/A</v>
      </c>
      <c r="T212" s="1" t="e">
        <f>VLOOKUP(A212,EstoreProductCatalog!$A$1:$BE$181,MATCH(T$7,EstoreProductCatalog!$A$1:$AR$1,0),0)</f>
        <v>#N/A</v>
      </c>
      <c r="U212" s="1" t="e">
        <f>VLOOKUP(A212,EstoreProductCatalog!$A$1:$BE$181,MATCH(U$7,EstoreProductCatalog!$A$1:$AR$1,0),0)</f>
        <v>#N/A</v>
      </c>
      <c r="W212" s="4" t="e">
        <f t="shared" si="7"/>
        <v>#N/A</v>
      </c>
      <c r="X212" s="4" t="e">
        <f t="shared" si="8"/>
        <v>#N/A</v>
      </c>
      <c r="Y212" s="4"/>
      <c r="Z212" s="3" t="e">
        <f>VLOOKUP(A212,EstoreProductCatalog!$A$1:$BE$181,MATCH(Z$7,EstoreProductCatalog!$A$1:$AR$1,0),0)</f>
        <v>#N/A</v>
      </c>
      <c r="AA212" s="1" t="str">
        <f t="shared" si="10"/>
        <v xml:space="preserve"> </v>
      </c>
      <c r="AB212" s="4" t="e">
        <f t="shared" si="11"/>
        <v>#N/A</v>
      </c>
      <c r="AC212" s="4" t="b">
        <f>IF(ISNUMBER(MATCH(A212,'AEM register'!$C:$C,0)),TRUE,FALSE)</f>
        <v>0</v>
      </c>
    </row>
    <row r="213" spans="2:29" ht="14.25" customHeight="1">
      <c r="B213" s="1" t="e">
        <f>VLOOKUP(A213,EstoreProductCatalog!$A$1:$BE$181,MATCH(B$7,EstoreProductCatalog!$A$1:$AR$1,0),0)</f>
        <v>#N/A</v>
      </c>
      <c r="C213" s="1" t="e">
        <f>VLOOKUP(A213,EstoreProductCatalog!$A$1:$BE$181,MATCH(C$7,EstoreProductCatalog!$A$1:$AR$1,0),0)</f>
        <v>#N/A</v>
      </c>
      <c r="D213" s="1" t="e">
        <f>VLOOKUP(A213,EstoreProductCatalog!$A$1:$BE$181,MATCH(D$7,EstoreProductCatalog!$A$1:$AR$1,0),0)</f>
        <v>#N/A</v>
      </c>
      <c r="E213" s="4" t="e">
        <f t="shared" si="0"/>
        <v>#N/A</v>
      </c>
      <c r="F213" s="4" t="e">
        <f t="shared" si="1"/>
        <v>#N/A</v>
      </c>
      <c r="G213" s="1" t="e">
        <f>VLOOKUP(A213,EstoreProductCatalog!$A$1:$BE$181,MATCH(G$7,EstoreProductCatalog!$A$1:$AR$1,0),0)</f>
        <v>#N/A</v>
      </c>
      <c r="H213" s="1" t="e">
        <f>VLOOKUP(A213,EstoreProductCatalog!$A$1:$BE$181,MATCH(H$7,EstoreProductCatalog!$A$1:$AR$1,0),0)</f>
        <v>#N/A</v>
      </c>
      <c r="I213" s="1" t="e">
        <f>VLOOKUP(A213,EstoreProductCatalog!$A$1:$BE$181,MATCH(I$7,EstoreProductCatalog!$A$1:$AR$1,0),0)</f>
        <v>#N/A</v>
      </c>
      <c r="J213" s="4" t="e">
        <f t="shared" si="2"/>
        <v>#N/A</v>
      </c>
      <c r="K213" s="1" t="e">
        <f>VLOOKUP(A213,EstoreProductCatalog!$A$1:$BE$181,MATCH(K$7,EstoreProductCatalog!$A$1:$AR$1,0),0)</f>
        <v>#N/A</v>
      </c>
      <c r="L213" s="1" t="e">
        <f t="shared" si="3"/>
        <v>#N/A</v>
      </c>
      <c r="M213" s="1" t="e">
        <f t="shared" si="4"/>
        <v>#N/A</v>
      </c>
      <c r="N213" s="4" t="e">
        <f t="shared" si="12"/>
        <v>#N/A</v>
      </c>
      <c r="O213" s="1" t="e">
        <f>VLOOKUP(A213,EstoreProductCatalog!$A$1:$BE$181,MATCH(O$7,EstoreProductCatalog!$A$1:$AR$1,0),0)</f>
        <v>#N/A</v>
      </c>
      <c r="P213" s="1" t="e">
        <f>VLOOKUP(A213,EstoreProductCatalog!$A$1:$BE$181,MATCH(P$7,EstoreProductCatalog!$A$1:$AR$1,0),0)</f>
        <v>#N/A</v>
      </c>
      <c r="Q213" s="1" t="e">
        <f t="shared" si="5"/>
        <v>#N/A</v>
      </c>
      <c r="R213" s="4" t="e">
        <f t="shared" si="6"/>
        <v>#N/A</v>
      </c>
      <c r="S213" s="1" t="e">
        <f>VLOOKUP(A213,EstoreProductCatalog!$A$1:$BE$181,MATCH(S$7,EstoreProductCatalog!$A$1:$AR$1,0),0)</f>
        <v>#N/A</v>
      </c>
      <c r="T213" s="1" t="e">
        <f>VLOOKUP(A213,EstoreProductCatalog!$A$1:$BE$181,MATCH(T$7,EstoreProductCatalog!$A$1:$AR$1,0),0)</f>
        <v>#N/A</v>
      </c>
      <c r="U213" s="1" t="e">
        <f>VLOOKUP(A213,EstoreProductCatalog!$A$1:$BE$181,MATCH(U$7,EstoreProductCatalog!$A$1:$AR$1,0),0)</f>
        <v>#N/A</v>
      </c>
      <c r="W213" s="4" t="e">
        <f t="shared" si="7"/>
        <v>#N/A</v>
      </c>
      <c r="X213" s="4" t="e">
        <f t="shared" si="8"/>
        <v>#N/A</v>
      </c>
      <c r="Y213" s="4"/>
      <c r="Z213" s="3" t="e">
        <f>VLOOKUP(A213,EstoreProductCatalog!$A$1:$BE$181,MATCH(Z$7,EstoreProductCatalog!$A$1:$AR$1,0),0)</f>
        <v>#N/A</v>
      </c>
      <c r="AA213" s="1" t="str">
        <f t="shared" si="10"/>
        <v xml:space="preserve"> </v>
      </c>
      <c r="AB213" s="4" t="e">
        <f t="shared" si="11"/>
        <v>#N/A</v>
      </c>
      <c r="AC213" s="4" t="b">
        <f>IF(ISNUMBER(MATCH(A213,'AEM register'!$C:$C,0)),TRUE,FALSE)</f>
        <v>0</v>
      </c>
    </row>
    <row r="214" spans="2:29" ht="14.25" customHeight="1">
      <c r="B214" s="1">
        <f>EstoreProductCatalog!B208</f>
        <v>0</v>
      </c>
      <c r="C214" s="1" t="e">
        <f>VLOOKUP(A214,EstoreProductCatalog!$A$1:$BE$181,MATCH(C$7,EstoreProductCatalog!$A$1:$AR$1,0),0)</f>
        <v>#N/A</v>
      </c>
      <c r="D214" s="1" t="e">
        <f>VLOOKUP(A214,EstoreProductCatalog!$A$1:$BE$181,MATCH(D$7,EstoreProductCatalog!$A$1:$AR$1,0),0)</f>
        <v>#N/A</v>
      </c>
      <c r="E214" s="4" t="e">
        <f t="shared" si="0"/>
        <v>#N/A</v>
      </c>
      <c r="F214" s="4" t="e">
        <f t="shared" si="1"/>
        <v>#N/A</v>
      </c>
      <c r="G214" s="1" t="e">
        <f>VLOOKUP(A214,EstoreProductCatalog!$A$1:$BE$181,MATCH(G$7,EstoreProductCatalog!$A$1:$AR$1,0),0)</f>
        <v>#N/A</v>
      </c>
      <c r="H214" s="1" t="e">
        <f>VLOOKUP(A214,EstoreProductCatalog!$A$1:$BE$181,MATCH(H$7,EstoreProductCatalog!$A$1:$AR$1,0),0)</f>
        <v>#N/A</v>
      </c>
      <c r="I214" s="1" t="e">
        <f>VLOOKUP(A214,EstoreProductCatalog!$A$1:$BE$181,MATCH(I$7,EstoreProductCatalog!$A$1:$AR$1,0),0)</f>
        <v>#N/A</v>
      </c>
      <c r="J214" s="4" t="e">
        <f t="shared" si="2"/>
        <v>#N/A</v>
      </c>
      <c r="K214" s="1" t="e">
        <f>VLOOKUP(A214,EstoreProductCatalog!$A$1:$BE$181,MATCH(K$7,EstoreProductCatalog!$A$1:$AR$1,0),0)</f>
        <v>#N/A</v>
      </c>
      <c r="L214" s="1" t="e">
        <f t="shared" si="3"/>
        <v>#N/A</v>
      </c>
      <c r="M214" s="1" t="e">
        <f t="shared" si="4"/>
        <v>#N/A</v>
      </c>
      <c r="N214" s="4" t="e">
        <f t="shared" si="12"/>
        <v>#N/A</v>
      </c>
      <c r="O214" s="1" t="e">
        <f>VLOOKUP(A214,EstoreProductCatalog!$A$1:$BE$181,MATCH(O$7,EstoreProductCatalog!$A$1:$AR$1,0),0)</f>
        <v>#N/A</v>
      </c>
      <c r="P214" s="1" t="e">
        <f>VLOOKUP(A214,EstoreProductCatalog!$A$1:$BE$181,MATCH(P$7,EstoreProductCatalog!$A$1:$AR$1,0),0)</f>
        <v>#N/A</v>
      </c>
      <c r="Q214" s="1" t="e">
        <f t="shared" si="5"/>
        <v>#N/A</v>
      </c>
      <c r="R214" s="4" t="e">
        <f t="shared" si="6"/>
        <v>#N/A</v>
      </c>
      <c r="S214" s="1" t="e">
        <f>VLOOKUP(A214,EstoreProductCatalog!$A$1:$BE$181,MATCH(S$7,EstoreProductCatalog!$A$1:$AR$1,0),0)</f>
        <v>#N/A</v>
      </c>
      <c r="T214" s="1" t="e">
        <f>VLOOKUP(A214,EstoreProductCatalog!$A$1:$BE$181,MATCH(T$7,EstoreProductCatalog!$A$1:$AR$1,0),0)</f>
        <v>#N/A</v>
      </c>
      <c r="U214" s="1" t="e">
        <f>VLOOKUP(A214,EstoreProductCatalog!$A$1:$BE$181,MATCH(U$7,EstoreProductCatalog!$A$1:$AR$1,0),0)</f>
        <v>#N/A</v>
      </c>
      <c r="W214" s="4" t="e">
        <f t="shared" si="7"/>
        <v>#N/A</v>
      </c>
      <c r="X214" s="4" t="e">
        <f t="shared" si="8"/>
        <v>#N/A</v>
      </c>
      <c r="Y214" s="4"/>
      <c r="Z214" s="3" t="e">
        <f>VLOOKUP(A214,EstoreProductCatalog!$A$1:$BE$181,MATCH(Z$7,EstoreProductCatalog!$A$1:$AR$1,0),0)</f>
        <v>#N/A</v>
      </c>
      <c r="AA214" s="1" t="str">
        <f t="shared" si="10"/>
        <v xml:space="preserve"> </v>
      </c>
      <c r="AB214" s="4" t="e">
        <f t="shared" si="11"/>
        <v>#N/A</v>
      </c>
      <c r="AC214" s="4" t="b">
        <f>IF(ISNUMBER(MATCH(A214,'AEM register'!$C:$C,0)),TRUE,FALSE)</f>
        <v>0</v>
      </c>
    </row>
    <row r="215" spans="2:29" ht="14.25" customHeight="1">
      <c r="B215" s="1">
        <f>EstoreProductCatalog!B209</f>
        <v>0</v>
      </c>
      <c r="C215" s="1" t="e">
        <f>VLOOKUP(A215,EstoreProductCatalog!$A$1:$BE$181,MATCH(C$7,EstoreProductCatalog!$A$1:$AR$1,0),0)</f>
        <v>#N/A</v>
      </c>
      <c r="D215" s="1" t="e">
        <f>VLOOKUP(A215,EstoreProductCatalog!$A$1:$BE$181,MATCH(D$7,EstoreProductCatalog!$A$1:$AR$1,0),0)</f>
        <v>#N/A</v>
      </c>
      <c r="E215" s="4" t="e">
        <f t="shared" si="0"/>
        <v>#N/A</v>
      </c>
      <c r="F215" s="4" t="e">
        <f t="shared" si="1"/>
        <v>#N/A</v>
      </c>
      <c r="G215" s="1" t="e">
        <f>VLOOKUP(A215,EstoreProductCatalog!$A$1:$BE$181,MATCH(G$7,EstoreProductCatalog!$A$1:$AR$1,0),0)</f>
        <v>#N/A</v>
      </c>
      <c r="H215" s="1" t="e">
        <f>VLOOKUP(A215,EstoreProductCatalog!$A$1:$BE$181,MATCH(H$7,EstoreProductCatalog!$A$1:$AR$1,0),0)</f>
        <v>#N/A</v>
      </c>
      <c r="I215" s="1" t="e">
        <f>VLOOKUP(A215,EstoreProductCatalog!$A$1:$BE$181,MATCH(I$7,EstoreProductCatalog!$A$1:$AR$1,0),0)</f>
        <v>#N/A</v>
      </c>
      <c r="J215" s="4" t="e">
        <f t="shared" si="2"/>
        <v>#N/A</v>
      </c>
      <c r="K215" s="1" t="e">
        <f>VLOOKUP(A215,EstoreProductCatalog!$A$1:$BE$181,MATCH(K$7,EstoreProductCatalog!$A$1:$AR$1,0),0)</f>
        <v>#N/A</v>
      </c>
      <c r="L215" s="1" t="e">
        <f t="shared" si="3"/>
        <v>#N/A</v>
      </c>
      <c r="M215" s="1" t="e">
        <f t="shared" si="4"/>
        <v>#N/A</v>
      </c>
      <c r="N215" s="4" t="e">
        <f t="shared" si="12"/>
        <v>#N/A</v>
      </c>
      <c r="O215" s="1" t="e">
        <f>VLOOKUP(A215,EstoreProductCatalog!$A$1:$BE$181,MATCH(O$7,EstoreProductCatalog!$A$1:$AR$1,0),0)</f>
        <v>#N/A</v>
      </c>
      <c r="P215" s="1" t="e">
        <f>VLOOKUP(A215,EstoreProductCatalog!$A$1:$BE$181,MATCH(P$7,EstoreProductCatalog!$A$1:$AR$1,0),0)</f>
        <v>#N/A</v>
      </c>
      <c r="Q215" s="1" t="e">
        <f t="shared" si="5"/>
        <v>#N/A</v>
      </c>
      <c r="R215" s="4" t="e">
        <f t="shared" si="6"/>
        <v>#N/A</v>
      </c>
      <c r="S215" s="1" t="e">
        <f>VLOOKUP(A215,EstoreProductCatalog!$A$1:$BE$181,MATCH(S$7,EstoreProductCatalog!$A$1:$AR$1,0),0)</f>
        <v>#N/A</v>
      </c>
      <c r="T215" s="1" t="e">
        <f>VLOOKUP(A215,EstoreProductCatalog!$A$1:$BE$181,MATCH(T$7,EstoreProductCatalog!$A$1:$AR$1,0),0)</f>
        <v>#N/A</v>
      </c>
      <c r="U215" s="1" t="e">
        <f>VLOOKUP(A215,EstoreProductCatalog!$A$1:$BE$181,MATCH(U$7,EstoreProductCatalog!$A$1:$AR$1,0),0)</f>
        <v>#N/A</v>
      </c>
      <c r="W215" s="4" t="e">
        <f t="shared" si="7"/>
        <v>#N/A</v>
      </c>
      <c r="X215" s="4" t="e">
        <f t="shared" si="8"/>
        <v>#N/A</v>
      </c>
      <c r="Y215" s="4"/>
      <c r="Z215" s="3" t="e">
        <f>VLOOKUP(A215,EstoreProductCatalog!$A$1:$BE$181,MATCH(Z$7,EstoreProductCatalog!$A$1:$AR$1,0),0)</f>
        <v>#N/A</v>
      </c>
      <c r="AA215" s="1" t="str">
        <f t="shared" si="10"/>
        <v xml:space="preserve"> </v>
      </c>
      <c r="AB215" s="4" t="e">
        <f t="shared" si="11"/>
        <v>#N/A</v>
      </c>
      <c r="AC215" s="4" t="b">
        <f>IF(ISNUMBER(MATCH(A215,'AEM register'!$C:$C,0)),TRUE,FALSE)</f>
        <v>0</v>
      </c>
    </row>
    <row r="216" spans="2:29" ht="14.25" customHeight="1">
      <c r="B216" s="1">
        <f>EstoreProductCatalog!B210</f>
        <v>0</v>
      </c>
      <c r="C216" s="1" t="e">
        <f>VLOOKUP(A216,EstoreProductCatalog!$A$1:$BE$181,MATCH(C$7,EstoreProductCatalog!$A$1:$AR$1,0),0)</f>
        <v>#N/A</v>
      </c>
      <c r="D216" s="1" t="e">
        <f>VLOOKUP(A216,EstoreProductCatalog!$A$1:$BE$181,MATCH(D$7,EstoreProductCatalog!$A$1:$AR$1,0),0)</f>
        <v>#N/A</v>
      </c>
      <c r="E216" s="4" t="e">
        <f t="shared" si="0"/>
        <v>#N/A</v>
      </c>
      <c r="F216" s="4" t="e">
        <f t="shared" si="1"/>
        <v>#N/A</v>
      </c>
      <c r="G216" s="1" t="e">
        <f>VLOOKUP(A216,EstoreProductCatalog!$A$1:$BE$181,MATCH(G$7,EstoreProductCatalog!$A$1:$AR$1,0),0)</f>
        <v>#N/A</v>
      </c>
      <c r="H216" s="1" t="e">
        <f>VLOOKUP(A216,EstoreProductCatalog!$A$1:$BE$181,MATCH(H$7,EstoreProductCatalog!$A$1:$AR$1,0),0)</f>
        <v>#N/A</v>
      </c>
      <c r="I216" s="1" t="e">
        <f>VLOOKUP(A216,EstoreProductCatalog!$A$1:$BE$181,MATCH(I$7,EstoreProductCatalog!$A$1:$AR$1,0),0)</f>
        <v>#N/A</v>
      </c>
      <c r="J216" s="4" t="e">
        <f t="shared" si="2"/>
        <v>#N/A</v>
      </c>
      <c r="K216" s="1" t="e">
        <f>VLOOKUP(A216,EstoreProductCatalog!$A$1:$BE$181,MATCH(K$7,EstoreProductCatalog!$A$1:$AR$1,0),0)</f>
        <v>#N/A</v>
      </c>
      <c r="L216" s="1" t="e">
        <f t="shared" si="3"/>
        <v>#N/A</v>
      </c>
      <c r="M216" s="1" t="e">
        <f t="shared" si="4"/>
        <v>#N/A</v>
      </c>
      <c r="N216" s="4" t="e">
        <f t="shared" si="12"/>
        <v>#N/A</v>
      </c>
      <c r="O216" s="1" t="e">
        <f>VLOOKUP(A216,EstoreProductCatalog!$A$1:$BE$181,MATCH(O$7,EstoreProductCatalog!$A$1:$AR$1,0),0)</f>
        <v>#N/A</v>
      </c>
      <c r="P216" s="1" t="e">
        <f>VLOOKUP(A216,EstoreProductCatalog!$A$1:$BE$181,MATCH(P$7,EstoreProductCatalog!$A$1:$AR$1,0),0)</f>
        <v>#N/A</v>
      </c>
      <c r="Q216" s="1" t="e">
        <f t="shared" si="5"/>
        <v>#N/A</v>
      </c>
      <c r="R216" s="4" t="e">
        <f t="shared" si="6"/>
        <v>#N/A</v>
      </c>
      <c r="S216" s="1" t="e">
        <f>VLOOKUP(A216,EstoreProductCatalog!$A$1:$BE$181,MATCH(S$7,EstoreProductCatalog!$A$1:$AR$1,0),0)</f>
        <v>#N/A</v>
      </c>
      <c r="T216" s="1" t="e">
        <f>VLOOKUP(A216,EstoreProductCatalog!$A$1:$BE$181,MATCH(T$7,EstoreProductCatalog!$A$1:$AR$1,0),0)</f>
        <v>#N/A</v>
      </c>
      <c r="U216" s="1" t="e">
        <f>VLOOKUP(A216,EstoreProductCatalog!$A$1:$BE$181,MATCH(U$7,EstoreProductCatalog!$A$1:$AR$1,0),0)</f>
        <v>#N/A</v>
      </c>
      <c r="W216" s="4" t="e">
        <f t="shared" si="7"/>
        <v>#N/A</v>
      </c>
      <c r="X216" s="4" t="e">
        <f t="shared" si="8"/>
        <v>#N/A</v>
      </c>
      <c r="Y216" s="4"/>
      <c r="Z216" s="3" t="e">
        <f>VLOOKUP(A216,EstoreProductCatalog!$A$1:$BE$181,MATCH(Z$7,EstoreProductCatalog!$A$1:$AR$1,0),0)</f>
        <v>#N/A</v>
      </c>
      <c r="AA216" s="1" t="str">
        <f t="shared" si="10"/>
        <v xml:space="preserve"> </v>
      </c>
      <c r="AB216" s="4" t="e">
        <f t="shared" si="11"/>
        <v>#N/A</v>
      </c>
      <c r="AC216" s="4" t="b">
        <f>IF(ISNUMBER(MATCH(A216,'AEM register'!$C:$C,0)),TRUE,FALSE)</f>
        <v>0</v>
      </c>
    </row>
    <row r="217" spans="2:29" ht="14.25" customHeight="1">
      <c r="B217" s="1">
        <f>EstoreProductCatalog!B211</f>
        <v>0</v>
      </c>
      <c r="C217" s="1" t="e">
        <f>VLOOKUP(A217,EstoreProductCatalog!$A$1:$BE$181,MATCH(C$7,EstoreProductCatalog!$A$1:$AR$1,0),0)</f>
        <v>#N/A</v>
      </c>
      <c r="D217" s="1" t="e">
        <f>VLOOKUP(A217,EstoreProductCatalog!$A$1:$BE$181,MATCH(D$7,EstoreProductCatalog!$A$1:$AR$1,0),0)</f>
        <v>#N/A</v>
      </c>
      <c r="E217" s="4" t="e">
        <f t="shared" si="0"/>
        <v>#N/A</v>
      </c>
      <c r="F217" s="4" t="e">
        <f t="shared" si="1"/>
        <v>#N/A</v>
      </c>
      <c r="G217" s="1" t="e">
        <f>VLOOKUP(A217,EstoreProductCatalog!$A$1:$BE$181,MATCH(G$7,EstoreProductCatalog!$A$1:$AR$1,0),0)</f>
        <v>#N/A</v>
      </c>
      <c r="H217" s="1" t="e">
        <f>VLOOKUP(A217,EstoreProductCatalog!$A$1:$BE$181,MATCH(H$7,EstoreProductCatalog!$A$1:$AR$1,0),0)</f>
        <v>#N/A</v>
      </c>
      <c r="I217" s="1" t="e">
        <f>VLOOKUP(A217,EstoreProductCatalog!$A$1:$BE$181,MATCH(I$7,EstoreProductCatalog!$A$1:$AR$1,0),0)</f>
        <v>#N/A</v>
      </c>
      <c r="J217" s="4" t="e">
        <f t="shared" si="2"/>
        <v>#N/A</v>
      </c>
      <c r="K217" s="1" t="e">
        <f>VLOOKUP(A217,EstoreProductCatalog!$A$1:$BE$181,MATCH(K$7,EstoreProductCatalog!$A$1:$AR$1,0),0)</f>
        <v>#N/A</v>
      </c>
      <c r="L217" s="1" t="e">
        <f t="shared" si="3"/>
        <v>#N/A</v>
      </c>
      <c r="M217" s="1" t="e">
        <f t="shared" si="4"/>
        <v>#N/A</v>
      </c>
      <c r="N217" s="4" t="str">
        <f t="shared" si="12"/>
        <v xml:space="preserve"> </v>
      </c>
      <c r="O217" s="1" t="e">
        <f>VLOOKUP(A217,EstoreProductCatalog!$A$1:$BE$181,MATCH(O$7,EstoreProductCatalog!$A$1:$AR$1,0),0)</f>
        <v>#N/A</v>
      </c>
      <c r="P217" s="1" t="e">
        <f>VLOOKUP(A217,EstoreProductCatalog!$A$1:$BE$181,MATCH(P$7,EstoreProductCatalog!$A$1:$AR$1,0),0)</f>
        <v>#N/A</v>
      </c>
      <c r="Q217" s="1" t="e">
        <f t="shared" si="5"/>
        <v>#N/A</v>
      </c>
      <c r="R217" s="4" t="e">
        <f t="shared" si="6"/>
        <v>#N/A</v>
      </c>
      <c r="S217" s="1" t="e">
        <f>VLOOKUP(A217,EstoreProductCatalog!$A$1:$BE$181,MATCH(S$7,EstoreProductCatalog!$A$1:$AR$1,0),0)</f>
        <v>#N/A</v>
      </c>
      <c r="T217" s="1" t="e">
        <f>VLOOKUP(A217,EstoreProductCatalog!$A$1:$BE$181,MATCH(T$7,EstoreProductCatalog!$A$1:$AR$1,0),0)</f>
        <v>#N/A</v>
      </c>
      <c r="U217" s="1" t="e">
        <f>VLOOKUP(A217,EstoreProductCatalog!$A$1:$BE$181,MATCH(U$7,EstoreProductCatalog!$A$1:$AR$1,0),0)</f>
        <v>#N/A</v>
      </c>
      <c r="W217" s="4" t="e">
        <f t="shared" si="7"/>
        <v>#N/A</v>
      </c>
      <c r="X217" s="4" t="e">
        <f t="shared" si="8"/>
        <v>#N/A</v>
      </c>
      <c r="Y217" s="4"/>
      <c r="Z217" s="3" t="e">
        <f>VLOOKUP(A217,EstoreProductCatalog!$A$1:$BE$181,MATCH(Z$7,EstoreProductCatalog!$A$1:$AR$1,0),0)</f>
        <v>#N/A</v>
      </c>
      <c r="AA217" s="1" t="str">
        <f>IF(ISNUMBER(MATCH(G217,$F$2:$X$2,0)),"IMEI",IF(ISNUMBER(MATCH(G217,$F$3:$X$3,0)),"SERIALNO"," "))</f>
        <v xml:space="preserve"> </v>
      </c>
      <c r="AB217" s="4" t="e">
        <f t="shared" si="11"/>
        <v>#N/A</v>
      </c>
      <c r="AC217" s="4" t="b">
        <f>IF(ISNUMBER(MATCH(A217,'AEM register'!$C:$C,0)),TRUE,FALSE)</f>
        <v>0</v>
      </c>
    </row>
    <row r="218" spans="2:29" ht="14.25" customHeight="1">
      <c r="E218" s="4"/>
      <c r="F218" s="4"/>
      <c r="J218" s="4"/>
      <c r="K218" s="5"/>
      <c r="N218" s="4"/>
      <c r="O218" s="5"/>
      <c r="P218" s="5"/>
      <c r="R218" s="4"/>
      <c r="W218" s="4"/>
      <c r="X218" s="4"/>
      <c r="Y218" s="4"/>
      <c r="Z218" s="3"/>
      <c r="AB218" s="4"/>
      <c r="AC218" s="4"/>
    </row>
    <row r="219" spans="2:29" ht="14.25" customHeight="1">
      <c r="E219" s="4"/>
      <c r="F219" s="4"/>
      <c r="J219" s="4"/>
      <c r="K219" s="5"/>
      <c r="N219" s="4"/>
      <c r="O219" s="5"/>
      <c r="P219" s="5"/>
      <c r="R219" s="4"/>
      <c r="W219" s="4"/>
      <c r="X219" s="4"/>
      <c r="Y219" s="4"/>
      <c r="Z219" s="3"/>
      <c r="AB219" s="4"/>
      <c r="AC219" s="4"/>
    </row>
    <row r="220" spans="2:29" ht="14.25" customHeight="1">
      <c r="E220" s="4"/>
      <c r="F220" s="4"/>
      <c r="J220" s="4"/>
      <c r="K220" s="5"/>
      <c r="N220" s="4"/>
      <c r="O220" s="5"/>
      <c r="P220" s="5"/>
      <c r="R220" s="4"/>
      <c r="W220" s="4"/>
      <c r="X220" s="4"/>
      <c r="Y220" s="4"/>
      <c r="Z220" s="3"/>
      <c r="AB220" s="4"/>
      <c r="AC220" s="4"/>
    </row>
    <row r="221" spans="2:29" ht="14.25" customHeight="1">
      <c r="E221" s="4"/>
      <c r="F221" s="4"/>
      <c r="J221" s="4"/>
      <c r="K221" s="5"/>
      <c r="N221" s="4"/>
      <c r="O221" s="5"/>
      <c r="P221" s="5"/>
      <c r="R221" s="4"/>
      <c r="W221" s="4"/>
      <c r="X221" s="4"/>
      <c r="Y221" s="4"/>
      <c r="Z221" s="3"/>
      <c r="AB221" s="4"/>
      <c r="AC221" s="4"/>
    </row>
    <row r="222" spans="2:29" ht="14.25" customHeight="1">
      <c r="E222" s="4"/>
      <c r="F222" s="4"/>
      <c r="J222" s="4"/>
      <c r="K222" s="5"/>
      <c r="N222" s="4"/>
      <c r="O222" s="5"/>
      <c r="P222" s="5"/>
      <c r="R222" s="4"/>
      <c r="W222" s="4"/>
      <c r="X222" s="4"/>
      <c r="Y222" s="4"/>
      <c r="Z222" s="3"/>
      <c r="AB222" s="4"/>
      <c r="AC222" s="4"/>
    </row>
    <row r="223" spans="2:29" ht="14.25" customHeight="1">
      <c r="E223" s="4"/>
      <c r="F223" s="4"/>
      <c r="J223" s="4"/>
      <c r="K223" s="5"/>
      <c r="N223" s="4"/>
      <c r="O223" s="5"/>
      <c r="P223" s="5"/>
      <c r="R223" s="4"/>
      <c r="W223" s="4"/>
      <c r="X223" s="4"/>
      <c r="Y223" s="4"/>
      <c r="Z223" s="3"/>
      <c r="AB223" s="4"/>
      <c r="AC223" s="4"/>
    </row>
    <row r="224" spans="2:29" ht="14.25" customHeight="1">
      <c r="E224" s="4"/>
      <c r="F224" s="4"/>
      <c r="J224" s="4"/>
      <c r="K224" s="5"/>
      <c r="N224" s="4"/>
      <c r="O224" s="5"/>
      <c r="P224" s="5"/>
      <c r="R224" s="4"/>
      <c r="W224" s="4"/>
      <c r="X224" s="4"/>
      <c r="Y224" s="4"/>
      <c r="Z224" s="3"/>
      <c r="AB224" s="4"/>
      <c r="AC224" s="4"/>
    </row>
    <row r="225" spans="5:29" ht="14.25" customHeight="1">
      <c r="E225" s="4"/>
      <c r="F225" s="4"/>
      <c r="J225" s="4"/>
      <c r="K225" s="5"/>
      <c r="N225" s="4"/>
      <c r="O225" s="5"/>
      <c r="P225" s="5"/>
      <c r="R225" s="4"/>
      <c r="W225" s="4"/>
      <c r="X225" s="4"/>
      <c r="Y225" s="4"/>
      <c r="Z225" s="3"/>
      <c r="AB225" s="4"/>
      <c r="AC225" s="4"/>
    </row>
    <row r="226" spans="5:29" ht="14.25" customHeight="1">
      <c r="E226" s="4"/>
      <c r="F226" s="4"/>
      <c r="J226" s="4"/>
      <c r="K226" s="5"/>
      <c r="N226" s="4"/>
      <c r="O226" s="5"/>
      <c r="P226" s="5"/>
      <c r="R226" s="4"/>
      <c r="W226" s="4"/>
      <c r="X226" s="4"/>
      <c r="Y226" s="4"/>
      <c r="Z226" s="3"/>
      <c r="AB226" s="4"/>
      <c r="AC226" s="4"/>
    </row>
    <row r="227" spans="5:29" ht="14.25" customHeight="1">
      <c r="E227" s="4"/>
      <c r="F227" s="4"/>
      <c r="J227" s="4"/>
      <c r="K227" s="5"/>
      <c r="N227" s="4"/>
      <c r="O227" s="5"/>
      <c r="P227" s="5"/>
      <c r="R227" s="4"/>
      <c r="W227" s="4"/>
      <c r="X227" s="4"/>
      <c r="Y227" s="4"/>
      <c r="Z227" s="3"/>
      <c r="AB227" s="4"/>
      <c r="AC227" s="4"/>
    </row>
    <row r="228" spans="5:29" ht="14.25" customHeight="1">
      <c r="E228" s="4"/>
      <c r="F228" s="4"/>
      <c r="J228" s="4"/>
      <c r="K228" s="5"/>
      <c r="N228" s="4"/>
      <c r="O228" s="5"/>
      <c r="P228" s="5"/>
      <c r="R228" s="4"/>
      <c r="W228" s="4"/>
      <c r="X228" s="4"/>
      <c r="Y228" s="4"/>
      <c r="Z228" s="3"/>
      <c r="AB228" s="4"/>
      <c r="AC228" s="4"/>
    </row>
    <row r="229" spans="5:29" ht="14.25" customHeight="1">
      <c r="E229" s="4"/>
      <c r="F229" s="4"/>
      <c r="J229" s="4"/>
      <c r="K229" s="5"/>
      <c r="N229" s="4"/>
      <c r="O229" s="5"/>
      <c r="P229" s="5"/>
      <c r="R229" s="4"/>
      <c r="W229" s="4"/>
      <c r="X229" s="4"/>
      <c r="Y229" s="4"/>
      <c r="Z229" s="3"/>
      <c r="AB229" s="4"/>
      <c r="AC229" s="4"/>
    </row>
    <row r="230" spans="5:29" ht="14.25" customHeight="1">
      <c r="E230" s="4"/>
      <c r="F230" s="4"/>
      <c r="J230" s="4"/>
      <c r="K230" s="5"/>
      <c r="N230" s="4"/>
      <c r="O230" s="5"/>
      <c r="P230" s="5"/>
      <c r="R230" s="4"/>
      <c r="W230" s="4"/>
      <c r="X230" s="4"/>
      <c r="Y230" s="4"/>
      <c r="Z230" s="3"/>
      <c r="AB230" s="4"/>
      <c r="AC230" s="4"/>
    </row>
    <row r="231" spans="5:29" ht="14.25" customHeight="1">
      <c r="E231" s="4"/>
      <c r="F231" s="4"/>
      <c r="J231" s="4"/>
      <c r="K231" s="5"/>
      <c r="N231" s="4"/>
      <c r="O231" s="5"/>
      <c r="P231" s="5"/>
      <c r="R231" s="4"/>
      <c r="W231" s="4"/>
      <c r="X231" s="4"/>
      <c r="Y231" s="4"/>
      <c r="Z231" s="3"/>
      <c r="AB231" s="4"/>
      <c r="AC231" s="4"/>
    </row>
    <row r="232" spans="5:29" ht="14.25" customHeight="1">
      <c r="E232" s="4"/>
      <c r="F232" s="4"/>
      <c r="J232" s="4"/>
      <c r="K232" s="5"/>
      <c r="N232" s="4"/>
      <c r="O232" s="5"/>
      <c r="P232" s="5"/>
      <c r="R232" s="4"/>
      <c r="W232" s="4"/>
      <c r="X232" s="4"/>
      <c r="Y232" s="4"/>
      <c r="Z232" s="3"/>
      <c r="AB232" s="4"/>
      <c r="AC232" s="4"/>
    </row>
    <row r="233" spans="5:29" ht="14.25" customHeight="1">
      <c r="E233" s="4"/>
      <c r="F233" s="4"/>
      <c r="J233" s="4"/>
      <c r="K233" s="5"/>
      <c r="N233" s="4"/>
      <c r="O233" s="5"/>
      <c r="P233" s="5"/>
      <c r="R233" s="4"/>
      <c r="W233" s="4"/>
      <c r="X233" s="4"/>
      <c r="Y233" s="4"/>
      <c r="Z233" s="3"/>
      <c r="AB233" s="4"/>
      <c r="AC233" s="4"/>
    </row>
    <row r="234" spans="5:29" ht="14.25" customHeight="1">
      <c r="E234" s="4"/>
      <c r="F234" s="4"/>
      <c r="J234" s="4"/>
      <c r="K234" s="5"/>
      <c r="N234" s="4"/>
      <c r="O234" s="5"/>
      <c r="P234" s="5"/>
      <c r="R234" s="4"/>
      <c r="W234" s="4"/>
      <c r="X234" s="4"/>
      <c r="Y234" s="4"/>
      <c r="Z234" s="3"/>
      <c r="AB234" s="4"/>
      <c r="AC234" s="4"/>
    </row>
    <row r="235" spans="5:29" ht="14.25" customHeight="1">
      <c r="E235" s="4"/>
      <c r="F235" s="4"/>
      <c r="J235" s="4"/>
      <c r="K235" s="5"/>
      <c r="N235" s="4"/>
      <c r="O235" s="5"/>
      <c r="P235" s="5"/>
      <c r="R235" s="4"/>
      <c r="W235" s="4"/>
      <c r="X235" s="4"/>
      <c r="Y235" s="4"/>
      <c r="Z235" s="3"/>
      <c r="AB235" s="4"/>
      <c r="AC235" s="4"/>
    </row>
    <row r="236" spans="5:29" ht="14.25" customHeight="1">
      <c r="E236" s="4"/>
      <c r="F236" s="4"/>
      <c r="J236" s="4"/>
      <c r="K236" s="5"/>
      <c r="N236" s="4"/>
      <c r="O236" s="5"/>
      <c r="P236" s="5"/>
      <c r="R236" s="4"/>
      <c r="W236" s="4"/>
      <c r="X236" s="4"/>
      <c r="Y236" s="4"/>
      <c r="Z236" s="3"/>
      <c r="AB236" s="4"/>
      <c r="AC236" s="4"/>
    </row>
    <row r="237" spans="5:29" ht="14.25" customHeight="1">
      <c r="E237" s="4"/>
      <c r="F237" s="4"/>
      <c r="J237" s="4"/>
      <c r="K237" s="5"/>
      <c r="N237" s="4"/>
      <c r="O237" s="5"/>
      <c r="P237" s="5"/>
      <c r="R237" s="4"/>
      <c r="W237" s="4"/>
      <c r="X237" s="4"/>
      <c r="Y237" s="4"/>
      <c r="Z237" s="3"/>
      <c r="AB237" s="4"/>
      <c r="AC237" s="4"/>
    </row>
    <row r="238" spans="5:29" ht="14.25" customHeight="1">
      <c r="E238" s="4"/>
      <c r="F238" s="4"/>
      <c r="J238" s="4"/>
      <c r="K238" s="5"/>
      <c r="N238" s="4"/>
      <c r="O238" s="5"/>
      <c r="P238" s="5"/>
      <c r="R238" s="4"/>
      <c r="W238" s="4"/>
      <c r="X238" s="4"/>
      <c r="Y238" s="4"/>
      <c r="Z238" s="3"/>
      <c r="AB238" s="4"/>
      <c r="AC238" s="4"/>
    </row>
    <row r="239" spans="5:29" ht="14.25" customHeight="1">
      <c r="E239" s="4"/>
      <c r="F239" s="4"/>
      <c r="J239" s="4"/>
      <c r="K239" s="5"/>
      <c r="N239" s="4"/>
      <c r="O239" s="5"/>
      <c r="P239" s="5"/>
      <c r="R239" s="4"/>
      <c r="W239" s="4"/>
      <c r="X239" s="4"/>
      <c r="Y239" s="4"/>
      <c r="Z239" s="3"/>
      <c r="AB239" s="4"/>
      <c r="AC239" s="4"/>
    </row>
    <row r="240" spans="5:29" ht="14.25" customHeight="1">
      <c r="E240" s="4"/>
      <c r="F240" s="4"/>
      <c r="J240" s="4"/>
      <c r="K240" s="5"/>
      <c r="N240" s="4"/>
      <c r="O240" s="5"/>
      <c r="P240" s="5"/>
      <c r="R240" s="4"/>
      <c r="W240" s="4"/>
      <c r="X240" s="4"/>
      <c r="Y240" s="4"/>
      <c r="Z240" s="3"/>
      <c r="AB240" s="4"/>
      <c r="AC240" s="4"/>
    </row>
    <row r="241" spans="5:29" ht="14.25" customHeight="1">
      <c r="E241" s="4"/>
      <c r="F241" s="4"/>
      <c r="J241" s="4"/>
      <c r="K241" s="5"/>
      <c r="N241" s="4"/>
      <c r="O241" s="5"/>
      <c r="P241" s="5"/>
      <c r="R241" s="4"/>
      <c r="W241" s="4"/>
      <c r="X241" s="4"/>
      <c r="Y241" s="4"/>
      <c r="Z241" s="3"/>
      <c r="AB241" s="4"/>
      <c r="AC241" s="4"/>
    </row>
    <row r="242" spans="5:29" ht="14.25" customHeight="1">
      <c r="E242" s="4"/>
      <c r="F242" s="4"/>
      <c r="J242" s="4"/>
      <c r="K242" s="5"/>
      <c r="N242" s="4"/>
      <c r="O242" s="5"/>
      <c r="P242" s="5"/>
      <c r="R242" s="4"/>
      <c r="W242" s="4"/>
      <c r="X242" s="4"/>
      <c r="Y242" s="4"/>
      <c r="Z242" s="3"/>
      <c r="AB242" s="4"/>
      <c r="AC242" s="4"/>
    </row>
    <row r="243" spans="5:29" ht="14.25" customHeight="1">
      <c r="E243" s="4"/>
      <c r="F243" s="4"/>
      <c r="J243" s="4"/>
      <c r="K243" s="5"/>
      <c r="N243" s="4"/>
      <c r="O243" s="5"/>
      <c r="P243" s="5"/>
      <c r="R243" s="4"/>
      <c r="W243" s="4"/>
      <c r="X243" s="4"/>
      <c r="Y243" s="4"/>
      <c r="Z243" s="3"/>
      <c r="AB243" s="4"/>
      <c r="AC243" s="4"/>
    </row>
    <row r="244" spans="5:29" ht="14.25" customHeight="1">
      <c r="E244" s="4"/>
      <c r="F244" s="4"/>
      <c r="J244" s="4"/>
      <c r="K244" s="5"/>
      <c r="N244" s="4"/>
      <c r="O244" s="5"/>
      <c r="P244" s="5"/>
      <c r="R244" s="4"/>
      <c r="W244" s="4"/>
      <c r="X244" s="4"/>
      <c r="Y244" s="4"/>
      <c r="Z244" s="3"/>
      <c r="AB244" s="4"/>
      <c r="AC244" s="4"/>
    </row>
    <row r="245" spans="5:29" ht="14.25" customHeight="1">
      <c r="E245" s="4"/>
      <c r="F245" s="4"/>
      <c r="J245" s="4"/>
      <c r="K245" s="5"/>
      <c r="N245" s="4"/>
      <c r="O245" s="5"/>
      <c r="P245" s="5"/>
      <c r="R245" s="4"/>
      <c r="W245" s="4"/>
      <c r="X245" s="4"/>
      <c r="Y245" s="4"/>
      <c r="Z245" s="3"/>
      <c r="AB245" s="4"/>
      <c r="AC245" s="4"/>
    </row>
    <row r="246" spans="5:29" ht="14.25" customHeight="1">
      <c r="E246" s="4"/>
      <c r="F246" s="4"/>
      <c r="J246" s="4"/>
      <c r="K246" s="5"/>
      <c r="N246" s="4"/>
      <c r="O246" s="5"/>
      <c r="P246" s="5"/>
      <c r="R246" s="4"/>
      <c r="W246" s="4"/>
      <c r="X246" s="4"/>
      <c r="Y246" s="4"/>
      <c r="Z246" s="3"/>
      <c r="AB246" s="4"/>
      <c r="AC246" s="4"/>
    </row>
    <row r="247" spans="5:29" ht="14.25" customHeight="1">
      <c r="E247" s="4"/>
      <c r="F247" s="4"/>
      <c r="J247" s="4"/>
      <c r="K247" s="5"/>
      <c r="N247" s="4"/>
      <c r="O247" s="5"/>
      <c r="P247" s="5"/>
      <c r="R247" s="4"/>
      <c r="W247" s="4"/>
      <c r="X247" s="4"/>
      <c r="Y247" s="4"/>
      <c r="Z247" s="3"/>
      <c r="AB247" s="4"/>
      <c r="AC247" s="4"/>
    </row>
    <row r="248" spans="5:29" ht="14.25" customHeight="1">
      <c r="E248" s="4"/>
      <c r="F248" s="4"/>
      <c r="J248" s="4"/>
      <c r="K248" s="5"/>
      <c r="N248" s="4"/>
      <c r="O248" s="5"/>
      <c r="P248" s="5"/>
      <c r="R248" s="4"/>
      <c r="W248" s="4"/>
      <c r="X248" s="4"/>
      <c r="Y248" s="4"/>
      <c r="Z248" s="3"/>
      <c r="AB248" s="4"/>
      <c r="AC248" s="4"/>
    </row>
    <row r="249" spans="5:29" ht="14.25" customHeight="1">
      <c r="E249" s="4"/>
      <c r="F249" s="4"/>
      <c r="J249" s="4"/>
      <c r="K249" s="5"/>
      <c r="N249" s="4"/>
      <c r="O249" s="5"/>
      <c r="P249" s="5"/>
      <c r="R249" s="4"/>
      <c r="W249" s="4"/>
      <c r="X249" s="4"/>
      <c r="Y249" s="4"/>
      <c r="Z249" s="3"/>
      <c r="AB249" s="4"/>
      <c r="AC249" s="4"/>
    </row>
    <row r="250" spans="5:29" ht="14.25" customHeight="1">
      <c r="E250" s="4"/>
      <c r="F250" s="4"/>
      <c r="J250" s="4"/>
      <c r="K250" s="5"/>
      <c r="N250" s="4"/>
      <c r="O250" s="5"/>
      <c r="P250" s="5"/>
      <c r="R250" s="4"/>
      <c r="W250" s="4"/>
      <c r="X250" s="4"/>
      <c r="Y250" s="4"/>
      <c r="Z250" s="3"/>
      <c r="AB250" s="4"/>
      <c r="AC250" s="4"/>
    </row>
    <row r="251" spans="5:29" ht="14.25" customHeight="1">
      <c r="E251" s="4"/>
      <c r="F251" s="4"/>
      <c r="J251" s="4"/>
      <c r="K251" s="5"/>
      <c r="N251" s="4"/>
      <c r="O251" s="5"/>
      <c r="P251" s="5"/>
      <c r="R251" s="4"/>
      <c r="W251" s="4"/>
      <c r="X251" s="4"/>
      <c r="Y251" s="4"/>
      <c r="Z251" s="3"/>
      <c r="AB251" s="4"/>
      <c r="AC251" s="4"/>
    </row>
    <row r="252" spans="5:29" ht="14.25" customHeight="1">
      <c r="E252" s="4"/>
      <c r="F252" s="4"/>
      <c r="J252" s="4"/>
      <c r="K252" s="5"/>
      <c r="N252" s="4"/>
      <c r="O252" s="5"/>
      <c r="P252" s="5"/>
      <c r="R252" s="4"/>
      <c r="W252" s="4"/>
      <c r="X252" s="4"/>
      <c r="Y252" s="4"/>
      <c r="Z252" s="3"/>
      <c r="AB252" s="4"/>
      <c r="AC252" s="4"/>
    </row>
    <row r="253" spans="5:29" ht="14.25" customHeight="1">
      <c r="E253" s="4"/>
      <c r="F253" s="4"/>
      <c r="J253" s="4"/>
      <c r="K253" s="5"/>
      <c r="N253" s="4"/>
      <c r="O253" s="5"/>
      <c r="P253" s="5"/>
      <c r="R253" s="4"/>
      <c r="W253" s="4"/>
      <c r="X253" s="4"/>
      <c r="Y253" s="4"/>
      <c r="Z253" s="3"/>
      <c r="AB253" s="4"/>
      <c r="AC253" s="4"/>
    </row>
    <row r="254" spans="5:29" ht="14.25" customHeight="1">
      <c r="E254" s="4"/>
      <c r="F254" s="4"/>
      <c r="J254" s="4"/>
      <c r="K254" s="5"/>
      <c r="N254" s="4"/>
      <c r="O254" s="5"/>
      <c r="P254" s="5"/>
      <c r="R254" s="4"/>
      <c r="W254" s="4"/>
      <c r="X254" s="4"/>
      <c r="Y254" s="4"/>
      <c r="Z254" s="3"/>
      <c r="AB254" s="4"/>
      <c r="AC254" s="4"/>
    </row>
    <row r="255" spans="5:29" ht="14.25" customHeight="1">
      <c r="E255" s="4"/>
      <c r="F255" s="4"/>
      <c r="J255" s="4"/>
      <c r="K255" s="5"/>
      <c r="N255" s="4"/>
      <c r="O255" s="5"/>
      <c r="P255" s="5"/>
      <c r="R255" s="4"/>
      <c r="W255" s="4"/>
      <c r="X255" s="4"/>
      <c r="Y255" s="4"/>
      <c r="Z255" s="3"/>
      <c r="AB255" s="4"/>
      <c r="AC255" s="4"/>
    </row>
    <row r="256" spans="5:29" ht="14.25" customHeight="1">
      <c r="E256" s="4"/>
      <c r="F256" s="4"/>
      <c r="J256" s="4"/>
      <c r="K256" s="5"/>
      <c r="N256" s="4"/>
      <c r="O256" s="5"/>
      <c r="P256" s="5"/>
      <c r="R256" s="4"/>
      <c r="W256" s="4"/>
      <c r="X256" s="4"/>
      <c r="Y256" s="4"/>
      <c r="Z256" s="3"/>
      <c r="AB256" s="4"/>
      <c r="AC256" s="4"/>
    </row>
    <row r="257" spans="5:29" ht="14.25" customHeight="1">
      <c r="E257" s="4"/>
      <c r="F257" s="4"/>
      <c r="J257" s="4"/>
      <c r="K257" s="5"/>
      <c r="N257" s="4"/>
      <c r="O257" s="5"/>
      <c r="P257" s="5"/>
      <c r="R257" s="4"/>
      <c r="W257" s="4"/>
      <c r="X257" s="4"/>
      <c r="Y257" s="4"/>
      <c r="Z257" s="3"/>
      <c r="AB257" s="4"/>
      <c r="AC257" s="4"/>
    </row>
    <row r="258" spans="5:29" ht="14.25" customHeight="1">
      <c r="E258" s="4"/>
      <c r="F258" s="4"/>
      <c r="J258" s="4"/>
      <c r="K258" s="5"/>
      <c r="N258" s="4"/>
      <c r="O258" s="5"/>
      <c r="P258" s="5"/>
      <c r="R258" s="4"/>
      <c r="W258" s="4"/>
      <c r="X258" s="4"/>
      <c r="Y258" s="4"/>
      <c r="Z258" s="3"/>
      <c r="AB258" s="4"/>
      <c r="AC258" s="4"/>
    </row>
    <row r="259" spans="5:29" ht="14.25" customHeight="1">
      <c r="E259" s="4"/>
      <c r="F259" s="4"/>
      <c r="J259" s="4"/>
      <c r="K259" s="5"/>
      <c r="N259" s="4"/>
      <c r="O259" s="5"/>
      <c r="P259" s="5"/>
      <c r="R259" s="4"/>
      <c r="W259" s="4"/>
      <c r="X259" s="4"/>
      <c r="Y259" s="4"/>
      <c r="Z259" s="3"/>
      <c r="AB259" s="4"/>
      <c r="AC259" s="4"/>
    </row>
    <row r="260" spans="5:29" ht="14.25" customHeight="1">
      <c r="E260" s="4"/>
      <c r="F260" s="4"/>
      <c r="J260" s="4"/>
      <c r="K260" s="5"/>
      <c r="N260" s="4"/>
      <c r="O260" s="5"/>
      <c r="P260" s="5"/>
      <c r="R260" s="4"/>
      <c r="W260" s="4"/>
      <c r="X260" s="4"/>
      <c r="Y260" s="4"/>
      <c r="Z260" s="3"/>
      <c r="AB260" s="4"/>
      <c r="AC260" s="4"/>
    </row>
    <row r="261" spans="5:29" ht="14.25" customHeight="1">
      <c r="E261" s="4"/>
      <c r="F261" s="4"/>
      <c r="J261" s="4"/>
      <c r="K261" s="5"/>
      <c r="N261" s="4"/>
      <c r="O261" s="5"/>
      <c r="P261" s="5"/>
      <c r="R261" s="4"/>
      <c r="W261" s="4"/>
      <c r="X261" s="4"/>
      <c r="Y261" s="4"/>
      <c r="Z261" s="3"/>
      <c r="AB261" s="4"/>
      <c r="AC261" s="4"/>
    </row>
    <row r="262" spans="5:29" ht="14.25" customHeight="1">
      <c r="E262" s="4"/>
      <c r="F262" s="4"/>
      <c r="J262" s="4"/>
      <c r="K262" s="5"/>
      <c r="N262" s="4"/>
      <c r="O262" s="5"/>
      <c r="P262" s="5"/>
      <c r="R262" s="4"/>
      <c r="W262" s="4"/>
      <c r="X262" s="4"/>
      <c r="Y262" s="4"/>
      <c r="Z262" s="3"/>
      <c r="AB262" s="4"/>
      <c r="AC262" s="4"/>
    </row>
    <row r="263" spans="5:29" ht="14.25" customHeight="1">
      <c r="E263" s="4"/>
      <c r="F263" s="4"/>
      <c r="J263" s="4"/>
      <c r="K263" s="5"/>
      <c r="N263" s="4"/>
      <c r="O263" s="5"/>
      <c r="P263" s="5"/>
      <c r="R263" s="4"/>
      <c r="W263" s="4"/>
      <c r="X263" s="4"/>
      <c r="Y263" s="4"/>
      <c r="Z263" s="3"/>
      <c r="AB263" s="4"/>
      <c r="AC263" s="4"/>
    </row>
    <row r="264" spans="5:29" ht="14.25" customHeight="1">
      <c r="E264" s="4"/>
      <c r="F264" s="4"/>
      <c r="J264" s="4"/>
      <c r="K264" s="5"/>
      <c r="N264" s="4"/>
      <c r="O264" s="5"/>
      <c r="P264" s="5"/>
      <c r="R264" s="4"/>
      <c r="W264" s="4"/>
      <c r="X264" s="4"/>
      <c r="Y264" s="4"/>
      <c r="Z264" s="3"/>
      <c r="AB264" s="4"/>
      <c r="AC264" s="4"/>
    </row>
    <row r="265" spans="5:29" ht="14.25" customHeight="1">
      <c r="E265" s="4"/>
      <c r="F265" s="4"/>
      <c r="J265" s="4"/>
      <c r="K265" s="5"/>
      <c r="N265" s="4"/>
      <c r="O265" s="5"/>
      <c r="P265" s="5"/>
      <c r="R265" s="4"/>
      <c r="W265" s="4"/>
      <c r="X265" s="4"/>
      <c r="Y265" s="4"/>
      <c r="Z265" s="3"/>
      <c r="AB265" s="4"/>
      <c r="AC265" s="4"/>
    </row>
    <row r="266" spans="5:29" ht="14.25" customHeight="1">
      <c r="E266" s="4"/>
      <c r="F266" s="4"/>
      <c r="J266" s="4"/>
      <c r="K266" s="5"/>
      <c r="N266" s="4"/>
      <c r="O266" s="5"/>
      <c r="P266" s="5"/>
      <c r="R266" s="4"/>
      <c r="W266" s="4"/>
      <c r="X266" s="4"/>
      <c r="Y266" s="4"/>
      <c r="Z266" s="3"/>
      <c r="AB266" s="4"/>
      <c r="AC266" s="4"/>
    </row>
    <row r="267" spans="5:29" ht="14.25" customHeight="1">
      <c r="E267" s="4"/>
      <c r="F267" s="4"/>
      <c r="J267" s="4"/>
      <c r="K267" s="5"/>
      <c r="N267" s="4"/>
      <c r="O267" s="5"/>
      <c r="P267" s="5"/>
      <c r="R267" s="4"/>
      <c r="W267" s="4"/>
      <c r="X267" s="4"/>
      <c r="Y267" s="4"/>
      <c r="Z267" s="3"/>
      <c r="AB267" s="4"/>
      <c r="AC267" s="4"/>
    </row>
    <row r="268" spans="5:29" ht="14.25" customHeight="1">
      <c r="E268" s="4"/>
      <c r="F268" s="4"/>
      <c r="J268" s="4"/>
      <c r="K268" s="5"/>
      <c r="N268" s="4"/>
      <c r="O268" s="5"/>
      <c r="P268" s="5"/>
      <c r="R268" s="4"/>
      <c r="W268" s="4"/>
      <c r="X268" s="4"/>
      <c r="Y268" s="4"/>
      <c r="Z268" s="3"/>
      <c r="AB268" s="4"/>
      <c r="AC268" s="4"/>
    </row>
    <row r="269" spans="5:29" ht="14.25" customHeight="1">
      <c r="E269" s="4"/>
      <c r="F269" s="4"/>
      <c r="J269" s="4"/>
      <c r="K269" s="5"/>
      <c r="N269" s="4"/>
      <c r="O269" s="5"/>
      <c r="P269" s="5"/>
      <c r="R269" s="4"/>
      <c r="W269" s="4"/>
      <c r="X269" s="4"/>
      <c r="Y269" s="4"/>
      <c r="Z269" s="3"/>
      <c r="AB269" s="4"/>
      <c r="AC269" s="4"/>
    </row>
    <row r="270" spans="5:29" ht="14.25" customHeight="1">
      <c r="E270" s="4"/>
      <c r="F270" s="4"/>
      <c r="J270" s="4"/>
      <c r="K270" s="5"/>
      <c r="N270" s="4"/>
      <c r="O270" s="5"/>
      <c r="P270" s="5"/>
      <c r="R270" s="4"/>
      <c r="W270" s="4"/>
      <c r="X270" s="4"/>
      <c r="Y270" s="4"/>
      <c r="Z270" s="3"/>
      <c r="AB270" s="4"/>
      <c r="AC270" s="4"/>
    </row>
    <row r="271" spans="5:29" ht="14.25" customHeight="1">
      <c r="E271" s="4"/>
      <c r="F271" s="4"/>
      <c r="J271" s="4"/>
      <c r="K271" s="5"/>
      <c r="N271" s="4"/>
      <c r="O271" s="5"/>
      <c r="P271" s="5"/>
      <c r="R271" s="4"/>
      <c r="W271" s="4"/>
      <c r="X271" s="4"/>
      <c r="Y271" s="4"/>
      <c r="Z271" s="3"/>
      <c r="AB271" s="4"/>
      <c r="AC271" s="4"/>
    </row>
    <row r="272" spans="5:29" ht="14.25" customHeight="1">
      <c r="E272" s="4"/>
      <c r="F272" s="4"/>
      <c r="J272" s="4"/>
      <c r="K272" s="5"/>
      <c r="N272" s="4"/>
      <c r="O272" s="5"/>
      <c r="P272" s="5"/>
      <c r="R272" s="4"/>
      <c r="W272" s="4"/>
      <c r="X272" s="4"/>
      <c r="Y272" s="4"/>
      <c r="Z272" s="3"/>
      <c r="AB272" s="4"/>
      <c r="AC272" s="4"/>
    </row>
    <row r="273" spans="5:29" ht="14.25" customHeight="1">
      <c r="E273" s="4"/>
      <c r="F273" s="4"/>
      <c r="J273" s="4"/>
      <c r="K273" s="5"/>
      <c r="N273" s="4"/>
      <c r="O273" s="5"/>
      <c r="P273" s="5"/>
      <c r="R273" s="4"/>
      <c r="W273" s="4"/>
      <c r="X273" s="4"/>
      <c r="Y273" s="4"/>
      <c r="Z273" s="3"/>
      <c r="AB273" s="4"/>
      <c r="AC273" s="4"/>
    </row>
    <row r="274" spans="5:29" ht="14.25" customHeight="1">
      <c r="E274" s="4"/>
      <c r="F274" s="4"/>
      <c r="J274" s="4"/>
      <c r="K274" s="5"/>
      <c r="N274" s="4"/>
      <c r="O274" s="5"/>
      <c r="P274" s="5"/>
      <c r="R274" s="4"/>
      <c r="W274" s="4"/>
      <c r="X274" s="4"/>
      <c r="Y274" s="4"/>
      <c r="Z274" s="3"/>
      <c r="AB274" s="4"/>
      <c r="AC274" s="4"/>
    </row>
    <row r="275" spans="5:29" ht="14.25" customHeight="1">
      <c r="E275" s="4"/>
      <c r="F275" s="4"/>
      <c r="J275" s="4"/>
      <c r="K275" s="5"/>
      <c r="N275" s="4"/>
      <c r="O275" s="5"/>
      <c r="P275" s="5"/>
      <c r="R275" s="4"/>
      <c r="W275" s="4"/>
      <c r="X275" s="4"/>
      <c r="Y275" s="4"/>
      <c r="Z275" s="3"/>
      <c r="AB275" s="4"/>
      <c r="AC275" s="4"/>
    </row>
    <row r="276" spans="5:29" ht="14.25" customHeight="1">
      <c r="E276" s="4"/>
      <c r="F276" s="4"/>
      <c r="J276" s="4"/>
      <c r="K276" s="5"/>
      <c r="N276" s="4"/>
      <c r="O276" s="5"/>
      <c r="P276" s="5"/>
      <c r="R276" s="4"/>
      <c r="W276" s="4"/>
      <c r="X276" s="4"/>
      <c r="Y276" s="4"/>
      <c r="Z276" s="3"/>
      <c r="AB276" s="4"/>
      <c r="AC276" s="4"/>
    </row>
    <row r="277" spans="5:29" ht="14.25" customHeight="1">
      <c r="E277" s="4"/>
      <c r="F277" s="4"/>
      <c r="J277" s="4"/>
      <c r="K277" s="5"/>
      <c r="N277" s="4"/>
      <c r="O277" s="5"/>
      <c r="P277" s="5"/>
      <c r="R277" s="4"/>
      <c r="W277" s="4"/>
      <c r="X277" s="4"/>
      <c r="Y277" s="4"/>
      <c r="Z277" s="3"/>
      <c r="AB277" s="4"/>
      <c r="AC277" s="4"/>
    </row>
    <row r="278" spans="5:29" ht="14.25" customHeight="1">
      <c r="E278" s="4"/>
      <c r="F278" s="4"/>
      <c r="J278" s="4"/>
      <c r="K278" s="5"/>
      <c r="N278" s="4"/>
      <c r="O278" s="5"/>
      <c r="P278" s="5"/>
      <c r="R278" s="4"/>
      <c r="W278" s="4"/>
      <c r="X278" s="4"/>
      <c r="Y278" s="4"/>
      <c r="Z278" s="3"/>
      <c r="AB278" s="4"/>
      <c r="AC278" s="4"/>
    </row>
    <row r="279" spans="5:29" ht="14.25" customHeight="1">
      <c r="E279" s="4"/>
      <c r="F279" s="4"/>
      <c r="J279" s="4"/>
      <c r="K279" s="5"/>
      <c r="N279" s="4"/>
      <c r="O279" s="5"/>
      <c r="P279" s="5"/>
      <c r="R279" s="4"/>
      <c r="W279" s="4"/>
      <c r="X279" s="4"/>
      <c r="Y279" s="4"/>
      <c r="Z279" s="3"/>
      <c r="AB279" s="4"/>
      <c r="AC279" s="4"/>
    </row>
    <row r="280" spans="5:29" ht="14.25" customHeight="1">
      <c r="E280" s="4"/>
      <c r="F280" s="4"/>
      <c r="J280" s="4"/>
      <c r="K280" s="5"/>
      <c r="N280" s="4"/>
      <c r="O280" s="5"/>
      <c r="P280" s="5"/>
      <c r="R280" s="4"/>
      <c r="W280" s="4"/>
      <c r="X280" s="4"/>
      <c r="Y280" s="4"/>
      <c r="Z280" s="3"/>
      <c r="AB280" s="4"/>
      <c r="AC280" s="4"/>
    </row>
    <row r="281" spans="5:29" ht="14.25" customHeight="1">
      <c r="E281" s="4"/>
      <c r="F281" s="4"/>
      <c r="J281" s="4"/>
      <c r="K281" s="5"/>
      <c r="N281" s="4"/>
      <c r="O281" s="5"/>
      <c r="P281" s="5"/>
      <c r="R281" s="4"/>
      <c r="W281" s="4"/>
      <c r="X281" s="4"/>
      <c r="Y281" s="4"/>
      <c r="Z281" s="3"/>
      <c r="AB281" s="4"/>
      <c r="AC281" s="4"/>
    </row>
    <row r="282" spans="5:29" ht="14.25" customHeight="1">
      <c r="E282" s="4"/>
      <c r="F282" s="4"/>
      <c r="J282" s="4"/>
      <c r="K282" s="5"/>
      <c r="N282" s="4"/>
      <c r="O282" s="5"/>
      <c r="P282" s="5"/>
      <c r="R282" s="4"/>
      <c r="W282" s="4"/>
      <c r="X282" s="4"/>
      <c r="Y282" s="4"/>
      <c r="Z282" s="3"/>
      <c r="AB282" s="4"/>
      <c r="AC282" s="4"/>
    </row>
    <row r="283" spans="5:29" ht="14.25" customHeight="1">
      <c r="E283" s="4"/>
      <c r="F283" s="4"/>
      <c r="J283" s="4"/>
      <c r="K283" s="5"/>
      <c r="N283" s="4"/>
      <c r="O283" s="5"/>
      <c r="P283" s="5"/>
      <c r="R283" s="4"/>
      <c r="W283" s="4"/>
      <c r="X283" s="4"/>
      <c r="Y283" s="4"/>
      <c r="Z283" s="3"/>
      <c r="AB283" s="4"/>
      <c r="AC283" s="4"/>
    </row>
    <row r="284" spans="5:29" ht="14.25" customHeight="1">
      <c r="E284" s="4"/>
      <c r="F284" s="4"/>
      <c r="J284" s="4"/>
      <c r="K284" s="5"/>
      <c r="N284" s="4"/>
      <c r="O284" s="5"/>
      <c r="P284" s="5"/>
      <c r="R284" s="4"/>
      <c r="W284" s="4"/>
      <c r="X284" s="4"/>
      <c r="Y284" s="4"/>
      <c r="Z284" s="3"/>
      <c r="AB284" s="4"/>
      <c r="AC284" s="4"/>
    </row>
    <row r="285" spans="5:29" ht="14.25" customHeight="1">
      <c r="E285" s="4"/>
      <c r="F285" s="4"/>
      <c r="J285" s="4"/>
      <c r="K285" s="5"/>
      <c r="N285" s="4"/>
      <c r="O285" s="5"/>
      <c r="P285" s="5"/>
      <c r="R285" s="4"/>
      <c r="W285" s="4"/>
      <c r="X285" s="4"/>
      <c r="Y285" s="4"/>
      <c r="Z285" s="3"/>
      <c r="AB285" s="4"/>
      <c r="AC285" s="4"/>
    </row>
    <row r="286" spans="5:29" ht="14.25" customHeight="1">
      <c r="E286" s="4"/>
      <c r="F286" s="4"/>
      <c r="J286" s="4"/>
      <c r="K286" s="5"/>
      <c r="N286" s="4"/>
      <c r="O286" s="5"/>
      <c r="P286" s="5"/>
      <c r="R286" s="4"/>
      <c r="W286" s="4"/>
      <c r="X286" s="4"/>
      <c r="Y286" s="4"/>
      <c r="Z286" s="3"/>
      <c r="AB286" s="4"/>
      <c r="AC286" s="4"/>
    </row>
    <row r="287" spans="5:29" ht="14.25" customHeight="1">
      <c r="E287" s="4"/>
      <c r="F287" s="4"/>
      <c r="J287" s="4"/>
      <c r="K287" s="5"/>
      <c r="N287" s="4"/>
      <c r="O287" s="5"/>
      <c r="P287" s="5"/>
      <c r="R287" s="4"/>
      <c r="W287" s="4"/>
      <c r="X287" s="4"/>
      <c r="Y287" s="4"/>
      <c r="Z287" s="3"/>
      <c r="AB287" s="4"/>
      <c r="AC287" s="4"/>
    </row>
    <row r="288" spans="5:29" ht="14.25" customHeight="1">
      <c r="E288" s="4"/>
      <c r="F288" s="4"/>
      <c r="J288" s="4"/>
      <c r="K288" s="5"/>
      <c r="N288" s="4"/>
      <c r="O288" s="5"/>
      <c r="P288" s="5"/>
      <c r="R288" s="4"/>
      <c r="W288" s="4"/>
      <c r="X288" s="4"/>
      <c r="Y288" s="4"/>
      <c r="Z288" s="3"/>
      <c r="AB288" s="4"/>
      <c r="AC288" s="4"/>
    </row>
    <row r="289" spans="5:29" ht="14.25" customHeight="1">
      <c r="E289" s="4"/>
      <c r="F289" s="4"/>
      <c r="J289" s="4"/>
      <c r="K289" s="5"/>
      <c r="N289" s="4"/>
      <c r="O289" s="5"/>
      <c r="P289" s="5"/>
      <c r="R289" s="4"/>
      <c r="W289" s="4"/>
      <c r="X289" s="4"/>
      <c r="Y289" s="4"/>
      <c r="Z289" s="3"/>
      <c r="AB289" s="4"/>
      <c r="AC289" s="4"/>
    </row>
    <row r="290" spans="5:29" ht="14.25" customHeight="1">
      <c r="E290" s="4"/>
      <c r="F290" s="4"/>
      <c r="J290" s="4"/>
      <c r="K290" s="5"/>
      <c r="N290" s="4"/>
      <c r="O290" s="5"/>
      <c r="P290" s="5"/>
      <c r="R290" s="4"/>
      <c r="W290" s="4"/>
      <c r="X290" s="4"/>
      <c r="Y290" s="4"/>
      <c r="Z290" s="3"/>
      <c r="AB290" s="4"/>
      <c r="AC290" s="4"/>
    </row>
    <row r="291" spans="5:29" ht="14.25" customHeight="1">
      <c r="E291" s="4"/>
      <c r="F291" s="4"/>
      <c r="J291" s="4"/>
      <c r="K291" s="5"/>
      <c r="N291" s="4"/>
      <c r="O291" s="5"/>
      <c r="P291" s="5"/>
      <c r="R291" s="4"/>
      <c r="W291" s="4"/>
      <c r="X291" s="4"/>
      <c r="Y291" s="4"/>
      <c r="Z291" s="3"/>
      <c r="AB291" s="4"/>
      <c r="AC291" s="4"/>
    </row>
    <row r="292" spans="5:29" ht="14.25" customHeight="1">
      <c r="E292" s="4"/>
      <c r="F292" s="4"/>
      <c r="J292" s="4"/>
      <c r="K292" s="5"/>
      <c r="N292" s="4"/>
      <c r="O292" s="5"/>
      <c r="P292" s="5"/>
      <c r="R292" s="4"/>
      <c r="W292" s="4"/>
      <c r="X292" s="4"/>
      <c r="Y292" s="4"/>
      <c r="Z292" s="3"/>
      <c r="AB292" s="4"/>
      <c r="AC292" s="4"/>
    </row>
    <row r="293" spans="5:29" ht="14.25" customHeight="1">
      <c r="E293" s="4"/>
      <c r="F293" s="4"/>
      <c r="J293" s="4"/>
      <c r="K293" s="5"/>
      <c r="N293" s="4"/>
      <c r="O293" s="5"/>
      <c r="P293" s="5"/>
      <c r="R293" s="4"/>
      <c r="W293" s="4"/>
      <c r="X293" s="4"/>
      <c r="Y293" s="4"/>
      <c r="Z293" s="3"/>
      <c r="AB293" s="4"/>
      <c r="AC293" s="4"/>
    </row>
    <row r="294" spans="5:29" ht="14.25" customHeight="1">
      <c r="E294" s="4"/>
      <c r="F294" s="4"/>
      <c r="J294" s="4"/>
      <c r="K294" s="5"/>
      <c r="N294" s="4"/>
      <c r="O294" s="5"/>
      <c r="P294" s="5"/>
      <c r="R294" s="4"/>
      <c r="W294" s="4"/>
      <c r="X294" s="4"/>
      <c r="Y294" s="4"/>
      <c r="Z294" s="3"/>
      <c r="AB294" s="4"/>
      <c r="AC294" s="4"/>
    </row>
    <row r="295" spans="5:29" ht="14.25" customHeight="1">
      <c r="E295" s="4"/>
      <c r="F295" s="4"/>
      <c r="J295" s="4"/>
      <c r="K295" s="5"/>
      <c r="N295" s="4"/>
      <c r="O295" s="5"/>
      <c r="P295" s="5"/>
      <c r="R295" s="4"/>
      <c r="W295" s="4"/>
      <c r="X295" s="4"/>
      <c r="Y295" s="4"/>
      <c r="Z295" s="3"/>
      <c r="AB295" s="4"/>
      <c r="AC295" s="4"/>
    </row>
    <row r="296" spans="5:29" ht="14.25" customHeight="1">
      <c r="E296" s="4"/>
      <c r="F296" s="4"/>
      <c r="J296" s="4"/>
      <c r="K296" s="5"/>
      <c r="N296" s="4"/>
      <c r="O296" s="5"/>
      <c r="P296" s="5"/>
      <c r="R296" s="4"/>
      <c r="W296" s="4"/>
      <c r="X296" s="4"/>
      <c r="Y296" s="4"/>
      <c r="Z296" s="3"/>
      <c r="AB296" s="4"/>
      <c r="AC296" s="4"/>
    </row>
    <row r="297" spans="5:29" ht="14.25" customHeight="1">
      <c r="E297" s="4"/>
      <c r="F297" s="4"/>
      <c r="J297" s="4"/>
      <c r="K297" s="5"/>
      <c r="N297" s="4"/>
      <c r="O297" s="5"/>
      <c r="P297" s="5"/>
      <c r="R297" s="4"/>
      <c r="W297" s="4"/>
      <c r="X297" s="4"/>
      <c r="Y297" s="4"/>
      <c r="Z297" s="3"/>
      <c r="AB297" s="4"/>
      <c r="AC297" s="4"/>
    </row>
    <row r="298" spans="5:29" ht="14.25" customHeight="1">
      <c r="E298" s="4"/>
      <c r="F298" s="4"/>
      <c r="J298" s="4"/>
      <c r="K298" s="5"/>
      <c r="N298" s="4"/>
      <c r="O298" s="5"/>
      <c r="P298" s="5"/>
      <c r="R298" s="4"/>
      <c r="W298" s="4"/>
      <c r="X298" s="4"/>
      <c r="Y298" s="4"/>
      <c r="Z298" s="3"/>
      <c r="AB298" s="4"/>
      <c r="AC298" s="4"/>
    </row>
    <row r="299" spans="5:29" ht="14.25" customHeight="1">
      <c r="E299" s="4"/>
      <c r="F299" s="4"/>
      <c r="J299" s="4"/>
      <c r="K299" s="5"/>
      <c r="N299" s="4"/>
      <c r="O299" s="5"/>
      <c r="P299" s="5"/>
      <c r="R299" s="4"/>
      <c r="W299" s="4"/>
      <c r="X299" s="4"/>
      <c r="Y299" s="4"/>
      <c r="Z299" s="3"/>
      <c r="AB299" s="4"/>
      <c r="AC299" s="4"/>
    </row>
    <row r="300" spans="5:29" ht="14.25" customHeight="1">
      <c r="E300" s="4"/>
      <c r="F300" s="4"/>
      <c r="J300" s="4"/>
      <c r="K300" s="5"/>
      <c r="N300" s="4"/>
      <c r="O300" s="5"/>
      <c r="P300" s="5"/>
      <c r="R300" s="4"/>
      <c r="W300" s="4"/>
      <c r="X300" s="4"/>
      <c r="Y300" s="4"/>
      <c r="Z300" s="3"/>
      <c r="AB300" s="4"/>
      <c r="AC300" s="4"/>
    </row>
    <row r="301" spans="5:29" ht="14.25" customHeight="1">
      <c r="E301" s="4"/>
      <c r="F301" s="4"/>
      <c r="J301" s="4"/>
      <c r="K301" s="5"/>
      <c r="N301" s="4"/>
      <c r="O301" s="5"/>
      <c r="P301" s="5"/>
      <c r="R301" s="4"/>
      <c r="W301" s="4"/>
      <c r="X301" s="4"/>
      <c r="Y301" s="4"/>
      <c r="Z301" s="3"/>
      <c r="AB301" s="4"/>
      <c r="AC301" s="4"/>
    </row>
    <row r="302" spans="5:29" ht="14.25" customHeight="1">
      <c r="E302" s="4"/>
      <c r="F302" s="4"/>
      <c r="J302" s="4"/>
      <c r="K302" s="5"/>
      <c r="N302" s="4"/>
      <c r="O302" s="5"/>
      <c r="P302" s="5"/>
      <c r="R302" s="4"/>
      <c r="W302" s="4"/>
      <c r="X302" s="4"/>
      <c r="Y302" s="4"/>
      <c r="Z302" s="3"/>
      <c r="AB302" s="4"/>
      <c r="AC302" s="4"/>
    </row>
    <row r="303" spans="5:29" ht="14.25" customHeight="1">
      <c r="E303" s="4"/>
      <c r="F303" s="4"/>
      <c r="J303" s="4"/>
      <c r="K303" s="5"/>
      <c r="N303" s="4"/>
      <c r="O303" s="5"/>
      <c r="P303" s="5"/>
      <c r="R303" s="4"/>
      <c r="W303" s="4"/>
      <c r="X303" s="4"/>
      <c r="Y303" s="4"/>
      <c r="Z303" s="3"/>
      <c r="AB303" s="4"/>
      <c r="AC303" s="4"/>
    </row>
    <row r="304" spans="5:29" ht="14.25" customHeight="1">
      <c r="E304" s="4"/>
      <c r="F304" s="4"/>
      <c r="J304" s="4"/>
      <c r="K304" s="5"/>
      <c r="N304" s="4"/>
      <c r="O304" s="5"/>
      <c r="P304" s="5"/>
      <c r="R304" s="4"/>
      <c r="W304" s="4"/>
      <c r="X304" s="4"/>
      <c r="Y304" s="4"/>
      <c r="Z304" s="3"/>
      <c r="AB304" s="4"/>
      <c r="AC304" s="4"/>
    </row>
    <row r="305" spans="5:29" ht="14.25" customHeight="1">
      <c r="E305" s="4"/>
      <c r="F305" s="4"/>
      <c r="J305" s="4"/>
      <c r="K305" s="5"/>
      <c r="N305" s="4"/>
      <c r="O305" s="5"/>
      <c r="P305" s="5"/>
      <c r="R305" s="4"/>
      <c r="W305" s="4"/>
      <c r="X305" s="4"/>
      <c r="Y305" s="4"/>
      <c r="Z305" s="3"/>
      <c r="AB305" s="4"/>
      <c r="AC305" s="4"/>
    </row>
    <row r="306" spans="5:29" ht="14.25" customHeight="1">
      <c r="E306" s="4"/>
      <c r="F306" s="4"/>
      <c r="J306" s="4"/>
      <c r="K306" s="5"/>
      <c r="N306" s="4"/>
      <c r="O306" s="5"/>
      <c r="P306" s="5"/>
      <c r="R306" s="4"/>
      <c r="W306" s="4"/>
      <c r="X306" s="4"/>
      <c r="Y306" s="4"/>
      <c r="Z306" s="3"/>
      <c r="AB306" s="4"/>
      <c r="AC306" s="4"/>
    </row>
    <row r="307" spans="5:29" ht="14.25" customHeight="1">
      <c r="E307" s="4"/>
      <c r="F307" s="4"/>
      <c r="J307" s="4"/>
      <c r="K307" s="5"/>
      <c r="N307" s="4"/>
      <c r="O307" s="5"/>
      <c r="P307" s="5"/>
      <c r="R307" s="4"/>
      <c r="W307" s="4"/>
      <c r="X307" s="4"/>
      <c r="Y307" s="4"/>
      <c r="Z307" s="3"/>
      <c r="AB307" s="4"/>
      <c r="AC307" s="4"/>
    </row>
    <row r="308" spans="5:29" ht="14.25" customHeight="1">
      <c r="E308" s="4"/>
      <c r="F308" s="4"/>
      <c r="J308" s="4"/>
      <c r="K308" s="5"/>
      <c r="N308" s="4"/>
      <c r="O308" s="5"/>
      <c r="P308" s="5"/>
      <c r="R308" s="4"/>
      <c r="W308" s="4"/>
      <c r="X308" s="4"/>
      <c r="Y308" s="4"/>
      <c r="Z308" s="3"/>
      <c r="AB308" s="4"/>
      <c r="AC308" s="4"/>
    </row>
    <row r="309" spans="5:29" ht="14.25" customHeight="1">
      <c r="E309" s="4"/>
      <c r="F309" s="4"/>
      <c r="J309" s="4"/>
      <c r="K309" s="5"/>
      <c r="N309" s="4"/>
      <c r="O309" s="5"/>
      <c r="P309" s="5"/>
      <c r="R309" s="4"/>
      <c r="W309" s="4"/>
      <c r="X309" s="4"/>
      <c r="Y309" s="4"/>
      <c r="Z309" s="3"/>
      <c r="AB309" s="4"/>
      <c r="AC309" s="4"/>
    </row>
    <row r="310" spans="5:29" ht="14.25" customHeight="1">
      <c r="E310" s="4"/>
      <c r="F310" s="4"/>
      <c r="J310" s="4"/>
      <c r="K310" s="5"/>
      <c r="N310" s="4"/>
      <c r="O310" s="5"/>
      <c r="P310" s="5"/>
      <c r="R310" s="4"/>
      <c r="W310" s="4"/>
      <c r="X310" s="4"/>
      <c r="Y310" s="4"/>
      <c r="Z310" s="3"/>
      <c r="AB310" s="4"/>
      <c r="AC310" s="4"/>
    </row>
    <row r="311" spans="5:29" ht="14.25" customHeight="1">
      <c r="E311" s="4"/>
      <c r="F311" s="4"/>
      <c r="J311" s="4"/>
      <c r="K311" s="5"/>
      <c r="N311" s="4"/>
      <c r="O311" s="5"/>
      <c r="P311" s="5"/>
      <c r="R311" s="4"/>
      <c r="W311" s="4"/>
      <c r="X311" s="4"/>
      <c r="Y311" s="4"/>
      <c r="Z311" s="3"/>
      <c r="AB311" s="4"/>
      <c r="AC311" s="4"/>
    </row>
    <row r="312" spans="5:29" ht="14.25" customHeight="1">
      <c r="E312" s="4"/>
      <c r="F312" s="4"/>
      <c r="J312" s="4"/>
      <c r="K312" s="5"/>
      <c r="N312" s="4"/>
      <c r="O312" s="5"/>
      <c r="P312" s="5"/>
      <c r="R312" s="4"/>
      <c r="W312" s="4"/>
      <c r="X312" s="4"/>
      <c r="Y312" s="4"/>
      <c r="Z312" s="3"/>
      <c r="AB312" s="4"/>
      <c r="AC312" s="4"/>
    </row>
    <row r="313" spans="5:29" ht="14.25" customHeight="1">
      <c r="E313" s="4"/>
      <c r="F313" s="4"/>
      <c r="J313" s="4"/>
      <c r="K313" s="5"/>
      <c r="N313" s="4"/>
      <c r="O313" s="5"/>
      <c r="P313" s="5"/>
      <c r="R313" s="4"/>
      <c r="W313" s="4"/>
      <c r="X313" s="4"/>
      <c r="Y313" s="4"/>
      <c r="Z313" s="3"/>
      <c r="AB313" s="4"/>
      <c r="AC313" s="4"/>
    </row>
    <row r="314" spans="5:29" ht="14.25" customHeight="1">
      <c r="E314" s="4"/>
      <c r="F314" s="4"/>
      <c r="J314" s="4"/>
      <c r="K314" s="5"/>
      <c r="N314" s="4"/>
      <c r="O314" s="5"/>
      <c r="P314" s="5"/>
      <c r="R314" s="4"/>
      <c r="W314" s="4"/>
      <c r="X314" s="4"/>
      <c r="Y314" s="4"/>
      <c r="Z314" s="3"/>
      <c r="AB314" s="4"/>
      <c r="AC314" s="4"/>
    </row>
    <row r="315" spans="5:29" ht="14.25" customHeight="1">
      <c r="E315" s="4"/>
      <c r="F315" s="4"/>
      <c r="J315" s="4"/>
      <c r="K315" s="5"/>
      <c r="N315" s="4"/>
      <c r="O315" s="5"/>
      <c r="P315" s="5"/>
      <c r="R315" s="4"/>
      <c r="W315" s="4"/>
      <c r="X315" s="4"/>
      <c r="Y315" s="4"/>
      <c r="Z315" s="3"/>
      <c r="AB315" s="4"/>
      <c r="AC315" s="4"/>
    </row>
    <row r="316" spans="5:29" ht="14.25" customHeight="1">
      <c r="E316" s="4"/>
      <c r="F316" s="4"/>
      <c r="J316" s="4"/>
      <c r="K316" s="5"/>
      <c r="N316" s="4"/>
      <c r="O316" s="5"/>
      <c r="P316" s="5"/>
      <c r="R316" s="4"/>
      <c r="W316" s="4"/>
      <c r="X316" s="4"/>
      <c r="Y316" s="4"/>
      <c r="Z316" s="3"/>
      <c r="AB316" s="4"/>
      <c r="AC316" s="4"/>
    </row>
    <row r="317" spans="5:29" ht="14.25" customHeight="1">
      <c r="E317" s="4"/>
      <c r="F317" s="4"/>
      <c r="J317" s="4"/>
      <c r="K317" s="5"/>
      <c r="N317" s="4"/>
      <c r="O317" s="5"/>
      <c r="P317" s="5"/>
      <c r="R317" s="4"/>
      <c r="W317" s="4"/>
      <c r="X317" s="4"/>
      <c r="Y317" s="4"/>
      <c r="Z317" s="3"/>
      <c r="AB317" s="4"/>
      <c r="AC317" s="4"/>
    </row>
    <row r="318" spans="5:29" ht="14.25" customHeight="1">
      <c r="E318" s="4"/>
      <c r="F318" s="4"/>
      <c r="J318" s="4"/>
      <c r="K318" s="5"/>
      <c r="N318" s="4"/>
      <c r="O318" s="5"/>
      <c r="P318" s="5"/>
      <c r="R318" s="4"/>
      <c r="W318" s="4"/>
      <c r="X318" s="4"/>
      <c r="Y318" s="4"/>
      <c r="Z318" s="3"/>
      <c r="AB318" s="4"/>
      <c r="AC318" s="4"/>
    </row>
    <row r="319" spans="5:29" ht="14.25" customHeight="1">
      <c r="E319" s="4"/>
      <c r="F319" s="4"/>
      <c r="J319" s="4"/>
      <c r="K319" s="5"/>
      <c r="N319" s="4"/>
      <c r="O319" s="5"/>
      <c r="P319" s="5"/>
      <c r="R319" s="4"/>
      <c r="W319" s="4"/>
      <c r="X319" s="4"/>
      <c r="Y319" s="4"/>
      <c r="Z319" s="3"/>
      <c r="AB319" s="4"/>
      <c r="AC319" s="4"/>
    </row>
    <row r="320" spans="5:29" ht="14.25" customHeight="1">
      <c r="E320" s="4"/>
      <c r="F320" s="4"/>
      <c r="J320" s="4"/>
      <c r="K320" s="5"/>
      <c r="N320" s="4"/>
      <c r="O320" s="5"/>
      <c r="P320" s="5"/>
      <c r="R320" s="4"/>
      <c r="W320" s="4"/>
      <c r="X320" s="4"/>
      <c r="Y320" s="4"/>
      <c r="Z320" s="3"/>
      <c r="AB320" s="4"/>
      <c r="AC320" s="4"/>
    </row>
    <row r="321" spans="5:29" ht="14.25" customHeight="1">
      <c r="E321" s="4"/>
      <c r="F321" s="4"/>
      <c r="J321" s="4"/>
      <c r="K321" s="5"/>
      <c r="N321" s="4"/>
      <c r="O321" s="5"/>
      <c r="P321" s="5"/>
      <c r="R321" s="4"/>
      <c r="W321" s="4"/>
      <c r="X321" s="4"/>
      <c r="Y321" s="4"/>
      <c r="Z321" s="3"/>
      <c r="AB321" s="4"/>
      <c r="AC321" s="4"/>
    </row>
    <row r="322" spans="5:29" ht="14.25" customHeight="1">
      <c r="E322" s="4"/>
      <c r="F322" s="4"/>
      <c r="J322" s="4"/>
      <c r="K322" s="5"/>
      <c r="N322" s="4"/>
      <c r="O322" s="5"/>
      <c r="P322" s="5"/>
      <c r="R322" s="4"/>
      <c r="W322" s="4"/>
      <c r="X322" s="4"/>
      <c r="Y322" s="4"/>
      <c r="Z322" s="3"/>
      <c r="AB322" s="4"/>
      <c r="AC322" s="4"/>
    </row>
    <row r="323" spans="5:29" ht="14.25" customHeight="1">
      <c r="E323" s="4"/>
      <c r="F323" s="4"/>
      <c r="J323" s="4"/>
      <c r="K323" s="5"/>
      <c r="N323" s="4"/>
      <c r="O323" s="5"/>
      <c r="P323" s="5"/>
      <c r="R323" s="4"/>
      <c r="W323" s="4"/>
      <c r="X323" s="4"/>
      <c r="Y323" s="4"/>
      <c r="Z323" s="3"/>
      <c r="AB323" s="4"/>
      <c r="AC323" s="4"/>
    </row>
    <row r="324" spans="5:29" ht="14.25" customHeight="1">
      <c r="E324" s="4"/>
      <c r="F324" s="4"/>
      <c r="J324" s="4"/>
      <c r="K324" s="5"/>
      <c r="N324" s="4"/>
      <c r="O324" s="5"/>
      <c r="P324" s="5"/>
      <c r="R324" s="4"/>
      <c r="W324" s="4"/>
      <c r="X324" s="4"/>
      <c r="Y324" s="4"/>
      <c r="Z324" s="3"/>
      <c r="AB324" s="4"/>
      <c r="AC324" s="4"/>
    </row>
    <row r="325" spans="5:29" ht="14.25" customHeight="1">
      <c r="E325" s="4"/>
      <c r="F325" s="4"/>
      <c r="J325" s="4"/>
      <c r="K325" s="5"/>
      <c r="N325" s="4"/>
      <c r="O325" s="5"/>
      <c r="P325" s="5"/>
      <c r="R325" s="4"/>
      <c r="W325" s="4"/>
      <c r="X325" s="4"/>
      <c r="Y325" s="4"/>
      <c r="Z325" s="3"/>
      <c r="AB325" s="4"/>
      <c r="AC325" s="4"/>
    </row>
    <row r="326" spans="5:29" ht="14.25" customHeight="1">
      <c r="E326" s="4"/>
      <c r="F326" s="4"/>
      <c r="J326" s="4"/>
      <c r="K326" s="5"/>
      <c r="N326" s="4"/>
      <c r="O326" s="5"/>
      <c r="P326" s="5"/>
      <c r="R326" s="4"/>
      <c r="W326" s="4"/>
      <c r="X326" s="4"/>
      <c r="Y326" s="4"/>
      <c r="Z326" s="3"/>
      <c r="AB326" s="4"/>
      <c r="AC326" s="4"/>
    </row>
    <row r="327" spans="5:29" ht="14.25" customHeight="1">
      <c r="E327" s="4"/>
      <c r="F327" s="4"/>
      <c r="J327" s="4"/>
      <c r="K327" s="5"/>
      <c r="N327" s="4"/>
      <c r="O327" s="5"/>
      <c r="P327" s="5"/>
      <c r="R327" s="4"/>
      <c r="W327" s="4"/>
      <c r="X327" s="4"/>
      <c r="Y327" s="4"/>
      <c r="Z327" s="3"/>
      <c r="AB327" s="4"/>
      <c r="AC327" s="4"/>
    </row>
    <row r="328" spans="5:29" ht="14.25" customHeight="1">
      <c r="E328" s="4"/>
      <c r="F328" s="4"/>
      <c r="J328" s="4"/>
      <c r="K328" s="5"/>
      <c r="N328" s="4"/>
      <c r="O328" s="5"/>
      <c r="P328" s="5"/>
      <c r="R328" s="4"/>
      <c r="W328" s="4"/>
      <c r="X328" s="4"/>
      <c r="Y328" s="4"/>
      <c r="Z328" s="3"/>
      <c r="AB328" s="4"/>
      <c r="AC328" s="4"/>
    </row>
    <row r="329" spans="5:29" ht="14.25" customHeight="1">
      <c r="E329" s="4"/>
      <c r="F329" s="4"/>
      <c r="J329" s="4"/>
      <c r="K329" s="5"/>
      <c r="N329" s="4"/>
      <c r="O329" s="5"/>
      <c r="P329" s="5"/>
      <c r="R329" s="4"/>
      <c r="W329" s="4"/>
      <c r="X329" s="4"/>
      <c r="Y329" s="4"/>
      <c r="Z329" s="3"/>
      <c r="AB329" s="4"/>
      <c r="AC329" s="4"/>
    </row>
    <row r="330" spans="5:29" ht="14.25" customHeight="1">
      <c r="E330" s="4"/>
      <c r="F330" s="4"/>
      <c r="J330" s="4"/>
      <c r="K330" s="5"/>
      <c r="N330" s="4"/>
      <c r="O330" s="5"/>
      <c r="P330" s="5"/>
      <c r="R330" s="4"/>
      <c r="W330" s="4"/>
      <c r="X330" s="4"/>
      <c r="Y330" s="4"/>
      <c r="Z330" s="3"/>
      <c r="AB330" s="4"/>
      <c r="AC330" s="4"/>
    </row>
    <row r="331" spans="5:29" ht="14.25" customHeight="1">
      <c r="E331" s="4"/>
      <c r="F331" s="4"/>
      <c r="J331" s="4"/>
      <c r="K331" s="5"/>
      <c r="N331" s="4"/>
      <c r="O331" s="5"/>
      <c r="P331" s="5"/>
      <c r="R331" s="4"/>
      <c r="W331" s="4"/>
      <c r="X331" s="4"/>
      <c r="Y331" s="4"/>
      <c r="Z331" s="3"/>
      <c r="AB331" s="4"/>
      <c r="AC331" s="4"/>
    </row>
    <row r="332" spans="5:29" ht="14.25" customHeight="1">
      <c r="E332" s="4"/>
      <c r="F332" s="4"/>
      <c r="J332" s="4"/>
      <c r="K332" s="5"/>
      <c r="N332" s="4"/>
      <c r="O332" s="5"/>
      <c r="P332" s="5"/>
      <c r="R332" s="4"/>
      <c r="W332" s="4"/>
      <c r="X332" s="4"/>
      <c r="Y332" s="4"/>
      <c r="Z332" s="3"/>
      <c r="AB332" s="4"/>
      <c r="AC332" s="4"/>
    </row>
    <row r="333" spans="5:29" ht="14.25" customHeight="1">
      <c r="E333" s="4"/>
      <c r="F333" s="4"/>
      <c r="J333" s="4"/>
      <c r="K333" s="5"/>
      <c r="N333" s="4"/>
      <c r="O333" s="5"/>
      <c r="P333" s="5"/>
      <c r="R333" s="4"/>
      <c r="W333" s="4"/>
      <c r="X333" s="4"/>
      <c r="Y333" s="4"/>
      <c r="Z333" s="3"/>
      <c r="AB333" s="4"/>
      <c r="AC333" s="4"/>
    </row>
    <row r="334" spans="5:29" ht="14.25" customHeight="1">
      <c r="E334" s="4"/>
      <c r="F334" s="4"/>
      <c r="J334" s="4"/>
      <c r="K334" s="5"/>
      <c r="N334" s="4"/>
      <c r="O334" s="5"/>
      <c r="P334" s="5"/>
      <c r="R334" s="4"/>
      <c r="W334" s="4"/>
      <c r="X334" s="4"/>
      <c r="Y334" s="4"/>
      <c r="Z334" s="3"/>
      <c r="AB334" s="4"/>
      <c r="AC334" s="4"/>
    </row>
    <row r="335" spans="5:29" ht="14.25" customHeight="1">
      <c r="E335" s="4"/>
      <c r="F335" s="4"/>
      <c r="J335" s="4"/>
      <c r="K335" s="5"/>
      <c r="N335" s="4"/>
      <c r="O335" s="5"/>
      <c r="P335" s="5"/>
      <c r="R335" s="4"/>
      <c r="W335" s="4"/>
      <c r="X335" s="4"/>
      <c r="Y335" s="4"/>
      <c r="Z335" s="3"/>
      <c r="AB335" s="4"/>
      <c r="AC335" s="4"/>
    </row>
    <row r="336" spans="5:29" ht="14.25" customHeight="1">
      <c r="E336" s="4"/>
      <c r="F336" s="4"/>
      <c r="J336" s="4"/>
      <c r="K336" s="5"/>
      <c r="N336" s="4"/>
      <c r="O336" s="5"/>
      <c r="P336" s="5"/>
      <c r="R336" s="4"/>
      <c r="W336" s="4"/>
      <c r="X336" s="4"/>
      <c r="Y336" s="4"/>
      <c r="Z336" s="3"/>
      <c r="AB336" s="4"/>
      <c r="AC336" s="4"/>
    </row>
    <row r="337" spans="5:29" ht="14.25" customHeight="1">
      <c r="E337" s="4"/>
      <c r="F337" s="4"/>
      <c r="J337" s="4"/>
      <c r="K337" s="5"/>
      <c r="N337" s="4"/>
      <c r="O337" s="5"/>
      <c r="P337" s="5"/>
      <c r="R337" s="4"/>
      <c r="W337" s="4"/>
      <c r="X337" s="4"/>
      <c r="Y337" s="4"/>
      <c r="Z337" s="3"/>
      <c r="AB337" s="4"/>
      <c r="AC337" s="4"/>
    </row>
    <row r="338" spans="5:29" ht="14.25" customHeight="1">
      <c r="E338" s="4"/>
      <c r="F338" s="4"/>
      <c r="J338" s="4"/>
      <c r="K338" s="5"/>
      <c r="N338" s="4"/>
      <c r="O338" s="5"/>
      <c r="P338" s="5"/>
      <c r="R338" s="4"/>
      <c r="W338" s="4"/>
      <c r="X338" s="4"/>
      <c r="Y338" s="4"/>
      <c r="Z338" s="3"/>
      <c r="AB338" s="4"/>
      <c r="AC338" s="4"/>
    </row>
    <row r="339" spans="5:29" ht="14.25" customHeight="1">
      <c r="E339" s="4"/>
      <c r="F339" s="4"/>
      <c r="J339" s="4"/>
      <c r="K339" s="5"/>
      <c r="N339" s="4"/>
      <c r="O339" s="5"/>
      <c r="P339" s="5"/>
      <c r="R339" s="4"/>
      <c r="W339" s="4"/>
      <c r="X339" s="4"/>
      <c r="Y339" s="4"/>
      <c r="Z339" s="3"/>
      <c r="AB339" s="4"/>
      <c r="AC339" s="4"/>
    </row>
    <row r="340" spans="5:29" ht="14.25" customHeight="1">
      <c r="E340" s="4"/>
      <c r="F340" s="4"/>
      <c r="J340" s="4"/>
      <c r="K340" s="5"/>
      <c r="N340" s="4"/>
      <c r="O340" s="5"/>
      <c r="P340" s="5"/>
      <c r="R340" s="4"/>
      <c r="W340" s="4"/>
      <c r="X340" s="4"/>
      <c r="Y340" s="4"/>
      <c r="Z340" s="3"/>
      <c r="AB340" s="4"/>
      <c r="AC340" s="4"/>
    </row>
    <row r="341" spans="5:29" ht="14.25" customHeight="1">
      <c r="E341" s="4"/>
      <c r="F341" s="4"/>
      <c r="J341" s="4"/>
      <c r="K341" s="5"/>
      <c r="N341" s="4"/>
      <c r="O341" s="5"/>
      <c r="P341" s="5"/>
      <c r="R341" s="4"/>
      <c r="W341" s="4"/>
      <c r="X341" s="4"/>
      <c r="Y341" s="4"/>
      <c r="Z341" s="3"/>
      <c r="AB341" s="4"/>
      <c r="AC341" s="4"/>
    </row>
    <row r="342" spans="5:29" ht="14.25" customHeight="1">
      <c r="E342" s="4"/>
      <c r="F342" s="4"/>
      <c r="J342" s="4"/>
      <c r="K342" s="5"/>
      <c r="N342" s="4"/>
      <c r="O342" s="5"/>
      <c r="P342" s="5"/>
      <c r="R342" s="4"/>
      <c r="W342" s="4"/>
      <c r="X342" s="4"/>
      <c r="Y342" s="4"/>
      <c r="Z342" s="3"/>
      <c r="AB342" s="4"/>
      <c r="AC342" s="4"/>
    </row>
    <row r="343" spans="5:29" ht="14.25" customHeight="1">
      <c r="E343" s="4"/>
      <c r="F343" s="4"/>
      <c r="J343" s="4"/>
      <c r="K343" s="5"/>
      <c r="N343" s="4"/>
      <c r="O343" s="5"/>
      <c r="P343" s="5"/>
      <c r="R343" s="4"/>
      <c r="W343" s="4"/>
      <c r="X343" s="4"/>
      <c r="Y343" s="4"/>
      <c r="Z343" s="3"/>
      <c r="AB343" s="4"/>
      <c r="AC343" s="4"/>
    </row>
    <row r="344" spans="5:29" ht="14.25" customHeight="1">
      <c r="E344" s="4"/>
      <c r="F344" s="4"/>
      <c r="J344" s="4"/>
      <c r="K344" s="5"/>
      <c r="N344" s="4"/>
      <c r="O344" s="5"/>
      <c r="P344" s="5"/>
      <c r="R344" s="4"/>
      <c r="W344" s="4"/>
      <c r="X344" s="4"/>
      <c r="Y344" s="4"/>
      <c r="Z344" s="3"/>
      <c r="AB344" s="4"/>
      <c r="AC344" s="4"/>
    </row>
    <row r="345" spans="5:29" ht="14.25" customHeight="1">
      <c r="E345" s="4"/>
      <c r="F345" s="4"/>
      <c r="J345" s="4"/>
      <c r="K345" s="5"/>
      <c r="N345" s="4"/>
      <c r="O345" s="5"/>
      <c r="P345" s="5"/>
      <c r="R345" s="4"/>
      <c r="W345" s="4"/>
      <c r="X345" s="4"/>
      <c r="Y345" s="4"/>
      <c r="Z345" s="3"/>
      <c r="AB345" s="4"/>
      <c r="AC345" s="4"/>
    </row>
    <row r="346" spans="5:29" ht="14.25" customHeight="1">
      <c r="E346" s="4"/>
      <c r="F346" s="4"/>
      <c r="J346" s="4"/>
      <c r="K346" s="5"/>
      <c r="N346" s="4"/>
      <c r="O346" s="5"/>
      <c r="P346" s="5"/>
      <c r="R346" s="4"/>
      <c r="W346" s="4"/>
      <c r="X346" s="4"/>
      <c r="Y346" s="4"/>
      <c r="Z346" s="3"/>
      <c r="AB346" s="4"/>
      <c r="AC346" s="4"/>
    </row>
    <row r="347" spans="5:29" ht="14.25" customHeight="1">
      <c r="E347" s="4"/>
      <c r="F347" s="4"/>
      <c r="J347" s="4"/>
      <c r="K347" s="5"/>
      <c r="N347" s="4"/>
      <c r="O347" s="5"/>
      <c r="P347" s="5"/>
      <c r="R347" s="4"/>
      <c r="W347" s="4"/>
      <c r="X347" s="4"/>
      <c r="Y347" s="4"/>
      <c r="Z347" s="3"/>
      <c r="AB347" s="4"/>
      <c r="AC347" s="4"/>
    </row>
    <row r="348" spans="5:29" ht="14.25" customHeight="1">
      <c r="E348" s="4"/>
      <c r="F348" s="4"/>
      <c r="J348" s="4"/>
      <c r="K348" s="5"/>
      <c r="N348" s="4"/>
      <c r="O348" s="5"/>
      <c r="P348" s="5"/>
      <c r="R348" s="4"/>
      <c r="W348" s="4"/>
      <c r="X348" s="4"/>
      <c r="Y348" s="4"/>
      <c r="Z348" s="3"/>
      <c r="AB348" s="4"/>
      <c r="AC348" s="4"/>
    </row>
    <row r="349" spans="5:29" ht="14.25" customHeight="1">
      <c r="E349" s="4"/>
      <c r="F349" s="4"/>
      <c r="J349" s="4"/>
      <c r="K349" s="5"/>
      <c r="N349" s="4"/>
      <c r="O349" s="5"/>
      <c r="P349" s="5"/>
      <c r="R349" s="4"/>
      <c r="W349" s="4"/>
      <c r="X349" s="4"/>
      <c r="Y349" s="4"/>
      <c r="Z349" s="3"/>
      <c r="AB349" s="4"/>
      <c r="AC349" s="4"/>
    </row>
    <row r="350" spans="5:29" ht="14.25" customHeight="1">
      <c r="E350" s="4"/>
      <c r="F350" s="4"/>
      <c r="J350" s="4"/>
      <c r="K350" s="5"/>
      <c r="N350" s="4"/>
      <c r="O350" s="5"/>
      <c r="P350" s="5"/>
      <c r="R350" s="4"/>
      <c r="W350" s="4"/>
      <c r="X350" s="4"/>
      <c r="Y350" s="4"/>
      <c r="Z350" s="3"/>
      <c r="AB350" s="4"/>
      <c r="AC350" s="4"/>
    </row>
    <row r="351" spans="5:29" ht="14.25" customHeight="1">
      <c r="E351" s="4"/>
      <c r="F351" s="4"/>
      <c r="J351" s="4"/>
      <c r="K351" s="5"/>
      <c r="N351" s="4"/>
      <c r="O351" s="5"/>
      <c r="P351" s="5"/>
      <c r="R351" s="4"/>
      <c r="W351" s="4"/>
      <c r="X351" s="4"/>
      <c r="Y351" s="4"/>
      <c r="Z351" s="3"/>
      <c r="AB351" s="4"/>
      <c r="AC351" s="4"/>
    </row>
    <row r="352" spans="5:29" ht="14.25" customHeight="1">
      <c r="E352" s="4"/>
      <c r="F352" s="4"/>
      <c r="J352" s="4"/>
      <c r="K352" s="5"/>
      <c r="N352" s="4"/>
      <c r="O352" s="5"/>
      <c r="P352" s="5"/>
      <c r="R352" s="4"/>
      <c r="W352" s="4"/>
      <c r="X352" s="4"/>
      <c r="Y352" s="4"/>
      <c r="Z352" s="3"/>
      <c r="AB352" s="4"/>
      <c r="AC352" s="4"/>
    </row>
    <row r="353" spans="5:29" ht="14.25" customHeight="1">
      <c r="E353" s="4"/>
      <c r="F353" s="4"/>
      <c r="J353" s="4"/>
      <c r="K353" s="5"/>
      <c r="N353" s="4"/>
      <c r="O353" s="5"/>
      <c r="P353" s="5"/>
      <c r="R353" s="4"/>
      <c r="W353" s="4"/>
      <c r="X353" s="4"/>
      <c r="Y353" s="4"/>
      <c r="Z353" s="3"/>
      <c r="AB353" s="4"/>
      <c r="AC353" s="4"/>
    </row>
    <row r="354" spans="5:29" ht="14.25" customHeight="1">
      <c r="E354" s="4"/>
      <c r="F354" s="4"/>
      <c r="J354" s="4"/>
      <c r="K354" s="5"/>
      <c r="N354" s="4"/>
      <c r="O354" s="5"/>
      <c r="P354" s="5"/>
      <c r="R354" s="4"/>
      <c r="W354" s="4"/>
      <c r="X354" s="4"/>
      <c r="Y354" s="4"/>
      <c r="Z354" s="3"/>
      <c r="AB354" s="4"/>
      <c r="AC354" s="4"/>
    </row>
    <row r="355" spans="5:29" ht="14.25" customHeight="1">
      <c r="E355" s="4"/>
      <c r="F355" s="4"/>
      <c r="J355" s="4"/>
      <c r="K355" s="5"/>
      <c r="N355" s="4"/>
      <c r="O355" s="5"/>
      <c r="P355" s="5"/>
      <c r="R355" s="4"/>
      <c r="W355" s="4"/>
      <c r="X355" s="4"/>
      <c r="Y355" s="4"/>
      <c r="Z355" s="3"/>
      <c r="AB355" s="4"/>
      <c r="AC355" s="4"/>
    </row>
    <row r="356" spans="5:29" ht="14.25" customHeight="1">
      <c r="E356" s="4"/>
      <c r="F356" s="4"/>
      <c r="J356" s="4"/>
      <c r="K356" s="5"/>
      <c r="N356" s="4"/>
      <c r="O356" s="5"/>
      <c r="P356" s="5"/>
      <c r="R356" s="4"/>
      <c r="W356" s="4"/>
      <c r="X356" s="4"/>
      <c r="Y356" s="4"/>
      <c r="Z356" s="3"/>
      <c r="AB356" s="4"/>
      <c r="AC356" s="4"/>
    </row>
    <row r="357" spans="5:29" ht="14.25" customHeight="1">
      <c r="E357" s="4"/>
      <c r="F357" s="4"/>
      <c r="J357" s="4"/>
      <c r="K357" s="5"/>
      <c r="N357" s="4"/>
      <c r="O357" s="5"/>
      <c r="P357" s="5"/>
      <c r="R357" s="4"/>
      <c r="W357" s="4"/>
      <c r="X357" s="4"/>
      <c r="Y357" s="4"/>
      <c r="Z357" s="3"/>
      <c r="AB357" s="4"/>
      <c r="AC357" s="4"/>
    </row>
    <row r="358" spans="5:29" ht="14.25" customHeight="1">
      <c r="E358" s="4"/>
      <c r="F358" s="4"/>
      <c r="J358" s="4"/>
      <c r="K358" s="5"/>
      <c r="N358" s="4"/>
      <c r="O358" s="5"/>
      <c r="P358" s="5"/>
      <c r="R358" s="4"/>
      <c r="W358" s="4"/>
      <c r="X358" s="4"/>
      <c r="Y358" s="4"/>
      <c r="Z358" s="3"/>
      <c r="AB358" s="4"/>
      <c r="AC358" s="4"/>
    </row>
    <row r="359" spans="5:29" ht="14.25" customHeight="1">
      <c r="E359" s="4"/>
      <c r="F359" s="4"/>
      <c r="J359" s="4"/>
      <c r="K359" s="5"/>
      <c r="N359" s="4"/>
      <c r="O359" s="5"/>
      <c r="P359" s="5"/>
      <c r="R359" s="4"/>
      <c r="W359" s="4"/>
      <c r="X359" s="4"/>
      <c r="Y359" s="4"/>
      <c r="Z359" s="3"/>
      <c r="AB359" s="4"/>
      <c r="AC359" s="4"/>
    </row>
    <row r="360" spans="5:29" ht="14.25" customHeight="1">
      <c r="E360" s="4"/>
      <c r="F360" s="4"/>
      <c r="J360" s="4"/>
      <c r="K360" s="5"/>
      <c r="N360" s="4"/>
      <c r="O360" s="5"/>
      <c r="P360" s="5"/>
      <c r="R360" s="4"/>
      <c r="W360" s="4"/>
      <c r="X360" s="4"/>
      <c r="Y360" s="4"/>
      <c r="Z360" s="3"/>
      <c r="AB360" s="4"/>
      <c r="AC360" s="4"/>
    </row>
    <row r="361" spans="5:29" ht="14.25" customHeight="1">
      <c r="E361" s="4"/>
      <c r="F361" s="4"/>
      <c r="J361" s="4"/>
      <c r="K361" s="5"/>
      <c r="N361" s="4"/>
      <c r="O361" s="5"/>
      <c r="P361" s="5"/>
      <c r="R361" s="4"/>
      <c r="W361" s="4"/>
      <c r="X361" s="4"/>
      <c r="Y361" s="4"/>
      <c r="Z361" s="3"/>
      <c r="AB361" s="4"/>
      <c r="AC361" s="4"/>
    </row>
    <row r="362" spans="5:29" ht="14.25" customHeight="1">
      <c r="E362" s="4"/>
      <c r="F362" s="4"/>
      <c r="J362" s="4"/>
      <c r="K362" s="5"/>
      <c r="N362" s="4"/>
      <c r="O362" s="5"/>
      <c r="P362" s="5"/>
      <c r="R362" s="4"/>
      <c r="W362" s="4"/>
      <c r="X362" s="4"/>
      <c r="Y362" s="4"/>
      <c r="Z362" s="3"/>
      <c r="AB362" s="4"/>
      <c r="AC362" s="4"/>
    </row>
    <row r="363" spans="5:29" ht="14.25" customHeight="1">
      <c r="E363" s="4"/>
      <c r="F363" s="4"/>
      <c r="J363" s="4"/>
      <c r="K363" s="5"/>
      <c r="N363" s="4"/>
      <c r="O363" s="5"/>
      <c r="P363" s="5"/>
      <c r="R363" s="4"/>
      <c r="W363" s="4"/>
      <c r="X363" s="4"/>
      <c r="Y363" s="4"/>
      <c r="Z363" s="3"/>
      <c r="AB363" s="4"/>
      <c r="AC363" s="4"/>
    </row>
    <row r="364" spans="5:29" ht="14.25" customHeight="1">
      <c r="E364" s="4"/>
      <c r="F364" s="4"/>
      <c r="J364" s="4"/>
      <c r="K364" s="5"/>
      <c r="N364" s="4"/>
      <c r="O364" s="5"/>
      <c r="P364" s="5"/>
      <c r="R364" s="4"/>
      <c r="W364" s="4"/>
      <c r="X364" s="4"/>
      <c r="Y364" s="4"/>
      <c r="Z364" s="3"/>
      <c r="AB364" s="4"/>
      <c r="AC364" s="4"/>
    </row>
    <row r="365" spans="5:29" ht="14.25" customHeight="1">
      <c r="E365" s="4"/>
      <c r="F365" s="4"/>
      <c r="J365" s="4"/>
      <c r="K365" s="5"/>
      <c r="N365" s="4"/>
      <c r="O365" s="5"/>
      <c r="P365" s="5"/>
      <c r="R365" s="4"/>
      <c r="W365" s="4"/>
      <c r="X365" s="4"/>
      <c r="Y365" s="4"/>
      <c r="Z365" s="3"/>
      <c r="AB365" s="4"/>
      <c r="AC365" s="4"/>
    </row>
    <row r="366" spans="5:29" ht="14.25" customHeight="1">
      <c r="E366" s="4"/>
      <c r="F366" s="4"/>
      <c r="J366" s="4"/>
      <c r="K366" s="5"/>
      <c r="N366" s="4"/>
      <c r="O366" s="5"/>
      <c r="P366" s="5"/>
      <c r="R366" s="4"/>
      <c r="W366" s="4"/>
      <c r="X366" s="4"/>
      <c r="Y366" s="4"/>
      <c r="Z366" s="3"/>
      <c r="AB366" s="4"/>
      <c r="AC366" s="4"/>
    </row>
    <row r="367" spans="5:29" ht="14.25" customHeight="1">
      <c r="E367" s="4"/>
      <c r="F367" s="4"/>
      <c r="J367" s="4"/>
      <c r="K367" s="5"/>
      <c r="N367" s="4"/>
      <c r="O367" s="5"/>
      <c r="P367" s="5"/>
      <c r="R367" s="4"/>
      <c r="W367" s="4"/>
      <c r="X367" s="4"/>
      <c r="Y367" s="4"/>
      <c r="Z367" s="3"/>
      <c r="AB367" s="4"/>
      <c r="AC367" s="4"/>
    </row>
    <row r="368" spans="5:29" ht="14.25" customHeight="1">
      <c r="E368" s="4"/>
      <c r="F368" s="4"/>
      <c r="J368" s="4"/>
      <c r="K368" s="5"/>
      <c r="N368" s="4"/>
      <c r="O368" s="5"/>
      <c r="P368" s="5"/>
      <c r="R368" s="4"/>
      <c r="W368" s="4"/>
      <c r="X368" s="4"/>
      <c r="Y368" s="4"/>
      <c r="Z368" s="3"/>
      <c r="AB368" s="4"/>
      <c r="AC368" s="4"/>
    </row>
    <row r="369" spans="5:29" ht="14.25" customHeight="1">
      <c r="E369" s="4"/>
      <c r="F369" s="4"/>
      <c r="J369" s="4"/>
      <c r="K369" s="5"/>
      <c r="N369" s="4"/>
      <c r="O369" s="5"/>
      <c r="P369" s="5"/>
      <c r="R369" s="4"/>
      <c r="W369" s="4"/>
      <c r="X369" s="4"/>
      <c r="Y369" s="4"/>
      <c r="Z369" s="3"/>
      <c r="AB369" s="4"/>
      <c r="AC369" s="4"/>
    </row>
    <row r="370" spans="5:29" ht="14.25" customHeight="1">
      <c r="E370" s="4"/>
      <c r="F370" s="4"/>
      <c r="J370" s="4"/>
      <c r="K370" s="5"/>
      <c r="N370" s="4"/>
      <c r="O370" s="5"/>
      <c r="P370" s="5"/>
      <c r="R370" s="4"/>
      <c r="W370" s="4"/>
      <c r="X370" s="4"/>
      <c r="Y370" s="4"/>
      <c r="Z370" s="3"/>
      <c r="AB370" s="4"/>
      <c r="AC370" s="4"/>
    </row>
    <row r="371" spans="5:29" ht="14.25" customHeight="1">
      <c r="E371" s="4"/>
      <c r="F371" s="4"/>
      <c r="J371" s="4"/>
      <c r="K371" s="5"/>
      <c r="N371" s="4"/>
      <c r="O371" s="5"/>
      <c r="P371" s="5"/>
      <c r="R371" s="4"/>
      <c r="W371" s="4"/>
      <c r="X371" s="4"/>
      <c r="Y371" s="4"/>
      <c r="Z371" s="3"/>
      <c r="AB371" s="4"/>
      <c r="AC371" s="4"/>
    </row>
    <row r="372" spans="5:29" ht="14.25" customHeight="1">
      <c r="E372" s="4"/>
      <c r="F372" s="4"/>
      <c r="J372" s="4"/>
      <c r="K372" s="5"/>
      <c r="N372" s="4"/>
      <c r="O372" s="5"/>
      <c r="P372" s="5"/>
      <c r="R372" s="4"/>
      <c r="W372" s="4"/>
      <c r="X372" s="4"/>
      <c r="Y372" s="4"/>
      <c r="Z372" s="3"/>
      <c r="AB372" s="4"/>
      <c r="AC372" s="4"/>
    </row>
    <row r="373" spans="5:29" ht="14.25" customHeight="1">
      <c r="E373" s="4"/>
      <c r="F373" s="4"/>
      <c r="J373" s="4"/>
      <c r="K373" s="5"/>
      <c r="N373" s="4"/>
      <c r="O373" s="5"/>
      <c r="P373" s="5"/>
      <c r="R373" s="4"/>
      <c r="W373" s="4"/>
      <c r="X373" s="4"/>
      <c r="Y373" s="4"/>
      <c r="Z373" s="3"/>
      <c r="AB373" s="4"/>
      <c r="AC373" s="4"/>
    </row>
    <row r="374" spans="5:29" ht="14.25" customHeight="1">
      <c r="E374" s="4"/>
      <c r="F374" s="4"/>
      <c r="J374" s="4"/>
      <c r="K374" s="5"/>
      <c r="N374" s="4"/>
      <c r="O374" s="5"/>
      <c r="P374" s="5"/>
      <c r="R374" s="4"/>
      <c r="W374" s="4"/>
      <c r="X374" s="4"/>
      <c r="Y374" s="4"/>
      <c r="Z374" s="3"/>
      <c r="AB374" s="4"/>
      <c r="AC374" s="4"/>
    </row>
    <row r="375" spans="5:29" ht="14.25" customHeight="1">
      <c r="E375" s="4"/>
      <c r="F375" s="4"/>
      <c r="J375" s="4"/>
      <c r="K375" s="5"/>
      <c r="N375" s="4"/>
      <c r="O375" s="5"/>
      <c r="P375" s="5"/>
      <c r="R375" s="4"/>
      <c r="W375" s="4"/>
      <c r="X375" s="4"/>
      <c r="Y375" s="4"/>
      <c r="Z375" s="3"/>
      <c r="AB375" s="4"/>
      <c r="AC375" s="4"/>
    </row>
    <row r="376" spans="5:29" ht="14.25" customHeight="1">
      <c r="E376" s="4"/>
      <c r="F376" s="4"/>
      <c r="J376" s="4"/>
      <c r="K376" s="5"/>
      <c r="N376" s="4"/>
      <c r="O376" s="5"/>
      <c r="P376" s="5"/>
      <c r="R376" s="4"/>
      <c r="W376" s="4"/>
      <c r="X376" s="4"/>
      <c r="Y376" s="4"/>
      <c r="Z376" s="3"/>
      <c r="AB376" s="4"/>
      <c r="AC376" s="4"/>
    </row>
    <row r="377" spans="5:29" ht="14.25" customHeight="1">
      <c r="E377" s="4"/>
      <c r="F377" s="4"/>
      <c r="J377" s="4"/>
      <c r="K377" s="5"/>
      <c r="N377" s="4"/>
      <c r="O377" s="5"/>
      <c r="P377" s="5"/>
      <c r="R377" s="4"/>
      <c r="W377" s="4"/>
      <c r="X377" s="4"/>
      <c r="Y377" s="4"/>
      <c r="Z377" s="3"/>
      <c r="AB377" s="4"/>
      <c r="AC377" s="4"/>
    </row>
    <row r="378" spans="5:29" ht="14.25" customHeight="1">
      <c r="E378" s="4"/>
      <c r="F378" s="4"/>
      <c r="J378" s="4"/>
      <c r="K378" s="5"/>
      <c r="N378" s="4"/>
      <c r="O378" s="5"/>
      <c r="P378" s="5"/>
      <c r="R378" s="4"/>
      <c r="W378" s="4"/>
      <c r="X378" s="4"/>
      <c r="Y378" s="4"/>
      <c r="Z378" s="3"/>
      <c r="AB378" s="4"/>
      <c r="AC378" s="4"/>
    </row>
    <row r="379" spans="5:29" ht="14.25" customHeight="1">
      <c r="E379" s="4"/>
      <c r="F379" s="4"/>
      <c r="J379" s="4"/>
      <c r="K379" s="5"/>
      <c r="N379" s="4"/>
      <c r="O379" s="5"/>
      <c r="P379" s="5"/>
      <c r="R379" s="4"/>
      <c r="W379" s="4"/>
      <c r="X379" s="4"/>
      <c r="Y379" s="4"/>
      <c r="Z379" s="3"/>
      <c r="AB379" s="4"/>
      <c r="AC379" s="4"/>
    </row>
    <row r="380" spans="5:29" ht="14.25" customHeight="1">
      <c r="E380" s="4"/>
      <c r="F380" s="4"/>
      <c r="J380" s="4"/>
      <c r="K380" s="5"/>
      <c r="N380" s="4"/>
      <c r="O380" s="5"/>
      <c r="P380" s="5"/>
      <c r="R380" s="4"/>
      <c r="W380" s="4"/>
      <c r="X380" s="4"/>
      <c r="Y380" s="4"/>
      <c r="Z380" s="3"/>
      <c r="AB380" s="4"/>
      <c r="AC380" s="4"/>
    </row>
    <row r="381" spans="5:29" ht="14.25" customHeight="1">
      <c r="E381" s="4"/>
      <c r="F381" s="4"/>
      <c r="J381" s="4"/>
      <c r="K381" s="5"/>
      <c r="N381" s="4"/>
      <c r="O381" s="5"/>
      <c r="P381" s="5"/>
      <c r="R381" s="4"/>
      <c r="W381" s="4"/>
      <c r="X381" s="4"/>
      <c r="Y381" s="4"/>
      <c r="Z381" s="3"/>
      <c r="AB381" s="4"/>
      <c r="AC381" s="4"/>
    </row>
    <row r="382" spans="5:29" ht="14.25" customHeight="1">
      <c r="E382" s="4"/>
      <c r="F382" s="4"/>
      <c r="J382" s="4"/>
      <c r="K382" s="5"/>
      <c r="N382" s="4"/>
      <c r="O382" s="5"/>
      <c r="P382" s="5"/>
      <c r="R382" s="4"/>
      <c r="W382" s="4"/>
      <c r="X382" s="4"/>
      <c r="Y382" s="4"/>
      <c r="Z382" s="3"/>
      <c r="AB382" s="4"/>
      <c r="AC382" s="4"/>
    </row>
    <row r="383" spans="5:29" ht="14.25" customHeight="1">
      <c r="E383" s="4"/>
      <c r="F383" s="4"/>
      <c r="J383" s="4"/>
      <c r="K383" s="5"/>
      <c r="N383" s="4"/>
      <c r="O383" s="5"/>
      <c r="P383" s="5"/>
      <c r="R383" s="4"/>
      <c r="W383" s="4"/>
      <c r="X383" s="4"/>
      <c r="Y383" s="4"/>
      <c r="Z383" s="3"/>
      <c r="AB383" s="4"/>
      <c r="AC383" s="4"/>
    </row>
    <row r="384" spans="5:29" ht="14.25" customHeight="1">
      <c r="E384" s="4"/>
      <c r="F384" s="4"/>
      <c r="J384" s="4"/>
      <c r="K384" s="5"/>
      <c r="N384" s="4"/>
      <c r="O384" s="5"/>
      <c r="P384" s="5"/>
      <c r="R384" s="4"/>
      <c r="W384" s="4"/>
      <c r="X384" s="4"/>
      <c r="Y384" s="4"/>
      <c r="Z384" s="3"/>
      <c r="AB384" s="4"/>
      <c r="AC384" s="4"/>
    </row>
    <row r="385" spans="5:29" ht="14.25" customHeight="1">
      <c r="E385" s="4"/>
      <c r="F385" s="4"/>
      <c r="J385" s="4"/>
      <c r="K385" s="5"/>
      <c r="N385" s="4"/>
      <c r="O385" s="5"/>
      <c r="P385" s="5"/>
      <c r="R385" s="4"/>
      <c r="W385" s="4"/>
      <c r="X385" s="4"/>
      <c r="Y385" s="4"/>
      <c r="Z385" s="3"/>
      <c r="AB385" s="4"/>
      <c r="AC385" s="4"/>
    </row>
    <row r="386" spans="5:29" ht="14.25" customHeight="1">
      <c r="E386" s="4"/>
      <c r="F386" s="4"/>
      <c r="J386" s="4"/>
      <c r="K386" s="5"/>
      <c r="N386" s="4"/>
      <c r="O386" s="5"/>
      <c r="P386" s="5"/>
      <c r="R386" s="4"/>
      <c r="W386" s="4"/>
      <c r="X386" s="4"/>
      <c r="Y386" s="4"/>
      <c r="Z386" s="3"/>
      <c r="AB386" s="4"/>
      <c r="AC386" s="4"/>
    </row>
    <row r="387" spans="5:29" ht="14.25" customHeight="1">
      <c r="E387" s="4"/>
      <c r="F387" s="4"/>
      <c r="J387" s="4"/>
      <c r="K387" s="5"/>
      <c r="N387" s="4"/>
      <c r="O387" s="5"/>
      <c r="P387" s="5"/>
      <c r="R387" s="4"/>
      <c r="W387" s="4"/>
      <c r="X387" s="4"/>
      <c r="Y387" s="4"/>
      <c r="Z387" s="3"/>
      <c r="AB387" s="4"/>
      <c r="AC387" s="4"/>
    </row>
    <row r="388" spans="5:29" ht="14.25" customHeight="1">
      <c r="E388" s="4"/>
      <c r="F388" s="4"/>
      <c r="J388" s="4"/>
      <c r="K388" s="5"/>
      <c r="N388" s="4"/>
      <c r="O388" s="5"/>
      <c r="P388" s="5"/>
      <c r="R388" s="4"/>
      <c r="W388" s="4"/>
      <c r="X388" s="4"/>
      <c r="Y388" s="4"/>
      <c r="Z388" s="3"/>
      <c r="AB388" s="4"/>
      <c r="AC388" s="4"/>
    </row>
    <row r="389" spans="5:29" ht="14.25" customHeight="1">
      <c r="E389" s="4"/>
      <c r="F389" s="4"/>
      <c r="J389" s="4"/>
      <c r="K389" s="5"/>
      <c r="N389" s="4"/>
      <c r="O389" s="5"/>
      <c r="P389" s="5"/>
      <c r="R389" s="4"/>
      <c r="W389" s="4"/>
      <c r="X389" s="4"/>
      <c r="Y389" s="4"/>
      <c r="Z389" s="3"/>
      <c r="AB389" s="4"/>
      <c r="AC389" s="4"/>
    </row>
    <row r="390" spans="5:29" ht="14.25" customHeight="1">
      <c r="E390" s="4"/>
      <c r="F390" s="4"/>
      <c r="J390" s="4"/>
      <c r="K390" s="5"/>
      <c r="N390" s="4"/>
      <c r="O390" s="5"/>
      <c r="P390" s="5"/>
      <c r="R390" s="4"/>
      <c r="W390" s="4"/>
      <c r="X390" s="4"/>
      <c r="Y390" s="4"/>
      <c r="Z390" s="3"/>
      <c r="AB390" s="4"/>
      <c r="AC390" s="4"/>
    </row>
    <row r="391" spans="5:29" ht="14.25" customHeight="1">
      <c r="E391" s="4"/>
      <c r="F391" s="4"/>
      <c r="J391" s="4"/>
      <c r="K391" s="5"/>
      <c r="N391" s="4"/>
      <c r="O391" s="5"/>
      <c r="P391" s="5"/>
      <c r="R391" s="4"/>
      <c r="W391" s="4"/>
      <c r="X391" s="4"/>
      <c r="Y391" s="4"/>
      <c r="Z391" s="3"/>
      <c r="AB391" s="4"/>
      <c r="AC391" s="4"/>
    </row>
    <row r="392" spans="5:29" ht="14.25" customHeight="1">
      <c r="E392" s="4"/>
      <c r="F392" s="4"/>
      <c r="J392" s="4"/>
      <c r="K392" s="5"/>
      <c r="N392" s="4"/>
      <c r="O392" s="5"/>
      <c r="P392" s="5"/>
      <c r="R392" s="4"/>
      <c r="W392" s="4"/>
      <c r="X392" s="4"/>
      <c r="Y392" s="4"/>
      <c r="Z392" s="3"/>
      <c r="AB392" s="4"/>
      <c r="AC392" s="4"/>
    </row>
    <row r="393" spans="5:29" ht="14.25" customHeight="1">
      <c r="E393" s="4"/>
      <c r="F393" s="4"/>
      <c r="J393" s="4"/>
      <c r="K393" s="5"/>
      <c r="N393" s="4"/>
      <c r="O393" s="5"/>
      <c r="P393" s="5"/>
      <c r="R393" s="4"/>
      <c r="W393" s="4"/>
      <c r="X393" s="4"/>
      <c r="Y393" s="4"/>
      <c r="Z393" s="3"/>
      <c r="AB393" s="4"/>
      <c r="AC393" s="4"/>
    </row>
    <row r="394" spans="5:29" ht="14.25" customHeight="1">
      <c r="E394" s="4"/>
      <c r="F394" s="4"/>
      <c r="J394" s="4"/>
      <c r="K394" s="5"/>
      <c r="N394" s="4"/>
      <c r="O394" s="5"/>
      <c r="P394" s="5"/>
      <c r="R394" s="4"/>
      <c r="W394" s="4"/>
      <c r="X394" s="4"/>
      <c r="Y394" s="4"/>
      <c r="Z394" s="3"/>
      <c r="AB394" s="4"/>
      <c r="AC394" s="4"/>
    </row>
    <row r="395" spans="5:29" ht="14.25" customHeight="1">
      <c r="E395" s="4"/>
      <c r="F395" s="4"/>
      <c r="J395" s="4"/>
      <c r="K395" s="5"/>
      <c r="N395" s="4"/>
      <c r="O395" s="5"/>
      <c r="P395" s="5"/>
      <c r="R395" s="4"/>
      <c r="W395" s="4"/>
      <c r="X395" s="4"/>
      <c r="Y395" s="4"/>
      <c r="Z395" s="3"/>
      <c r="AB395" s="4"/>
      <c r="AC395" s="4"/>
    </row>
    <row r="396" spans="5:29" ht="14.25" customHeight="1">
      <c r="E396" s="4"/>
      <c r="F396" s="4"/>
      <c r="J396" s="4"/>
      <c r="K396" s="5"/>
      <c r="N396" s="4"/>
      <c r="O396" s="5"/>
      <c r="P396" s="5"/>
      <c r="R396" s="4"/>
      <c r="W396" s="4"/>
      <c r="X396" s="4"/>
      <c r="Y396" s="4"/>
      <c r="Z396" s="3"/>
      <c r="AB396" s="4"/>
      <c r="AC396" s="4"/>
    </row>
    <row r="397" spans="5:29" ht="14.25" customHeight="1">
      <c r="E397" s="4"/>
      <c r="F397" s="4"/>
      <c r="J397" s="4"/>
      <c r="K397" s="5"/>
      <c r="N397" s="4"/>
      <c r="O397" s="5"/>
      <c r="P397" s="5"/>
      <c r="R397" s="4"/>
      <c r="W397" s="4"/>
      <c r="X397" s="4"/>
      <c r="Y397" s="4"/>
      <c r="Z397" s="3"/>
      <c r="AB397" s="4"/>
      <c r="AC397" s="4"/>
    </row>
    <row r="398" spans="5:29" ht="14.25" customHeight="1">
      <c r="E398" s="4"/>
      <c r="F398" s="4"/>
      <c r="J398" s="4"/>
      <c r="K398" s="5"/>
      <c r="N398" s="4"/>
      <c r="O398" s="5"/>
      <c r="P398" s="5"/>
      <c r="R398" s="4"/>
      <c r="W398" s="4"/>
      <c r="X398" s="4"/>
      <c r="Y398" s="4"/>
      <c r="Z398" s="3"/>
      <c r="AB398" s="4"/>
      <c r="AC398" s="4"/>
    </row>
    <row r="399" spans="5:29" ht="14.25" customHeight="1">
      <c r="E399" s="4"/>
      <c r="F399" s="4"/>
      <c r="J399" s="4"/>
      <c r="K399" s="5"/>
      <c r="N399" s="4"/>
      <c r="O399" s="5"/>
      <c r="P399" s="5"/>
      <c r="R399" s="4"/>
      <c r="W399" s="4"/>
      <c r="X399" s="4"/>
      <c r="Y399" s="4"/>
      <c r="Z399" s="3"/>
      <c r="AB399" s="4"/>
      <c r="AC399" s="4"/>
    </row>
    <row r="400" spans="5:29" ht="14.25" customHeight="1">
      <c r="E400" s="4"/>
      <c r="F400" s="4"/>
      <c r="J400" s="4"/>
      <c r="K400" s="5"/>
      <c r="N400" s="4"/>
      <c r="O400" s="5"/>
      <c r="P400" s="5"/>
      <c r="R400" s="4"/>
      <c r="W400" s="4"/>
      <c r="X400" s="4"/>
      <c r="Y400" s="4"/>
      <c r="Z400" s="3"/>
      <c r="AB400" s="4"/>
      <c r="AC400" s="4"/>
    </row>
    <row r="401" spans="5:29" ht="14.25" customHeight="1">
      <c r="E401" s="4"/>
      <c r="F401" s="4"/>
      <c r="J401" s="4"/>
      <c r="K401" s="5"/>
      <c r="N401" s="4"/>
      <c r="O401" s="5"/>
      <c r="P401" s="5"/>
      <c r="R401" s="4"/>
      <c r="W401" s="4"/>
      <c r="X401" s="4"/>
      <c r="Y401" s="4"/>
      <c r="Z401" s="3"/>
      <c r="AB401" s="4"/>
      <c r="AC401" s="4"/>
    </row>
    <row r="402" spans="5:29" ht="14.25" customHeight="1">
      <c r="E402" s="4"/>
      <c r="F402" s="4"/>
      <c r="J402" s="4"/>
      <c r="K402" s="5"/>
      <c r="N402" s="4"/>
      <c r="O402" s="5"/>
      <c r="P402" s="5"/>
      <c r="R402" s="4"/>
      <c r="W402" s="4"/>
      <c r="X402" s="4"/>
      <c r="Y402" s="4"/>
      <c r="Z402" s="3"/>
      <c r="AB402" s="4"/>
      <c r="AC402" s="4"/>
    </row>
    <row r="403" spans="5:29" ht="14.25" customHeight="1">
      <c r="E403" s="4"/>
      <c r="F403" s="4"/>
      <c r="J403" s="4"/>
      <c r="K403" s="5"/>
      <c r="N403" s="4"/>
      <c r="O403" s="5"/>
      <c r="P403" s="5"/>
      <c r="R403" s="4"/>
      <c r="W403" s="4"/>
      <c r="X403" s="4"/>
      <c r="Y403" s="4"/>
      <c r="Z403" s="3"/>
      <c r="AB403" s="4"/>
      <c r="AC403" s="4"/>
    </row>
    <row r="404" spans="5:29" ht="14.25" customHeight="1">
      <c r="E404" s="4"/>
      <c r="F404" s="4"/>
      <c r="J404" s="4"/>
      <c r="K404" s="5"/>
      <c r="N404" s="4"/>
      <c r="O404" s="5"/>
      <c r="P404" s="5"/>
      <c r="R404" s="4"/>
      <c r="W404" s="4"/>
      <c r="X404" s="4"/>
      <c r="Y404" s="4"/>
      <c r="Z404" s="3"/>
      <c r="AB404" s="4"/>
      <c r="AC404" s="4"/>
    </row>
    <row r="405" spans="5:29" ht="14.25" customHeight="1">
      <c r="E405" s="4"/>
      <c r="F405" s="4"/>
      <c r="J405" s="4"/>
      <c r="K405" s="5"/>
      <c r="N405" s="4"/>
      <c r="O405" s="5"/>
      <c r="P405" s="5"/>
      <c r="R405" s="4"/>
      <c r="W405" s="4"/>
      <c r="X405" s="4"/>
      <c r="Y405" s="4"/>
      <c r="Z405" s="3"/>
      <c r="AB405" s="4"/>
      <c r="AC405" s="4"/>
    </row>
    <row r="406" spans="5:29" ht="14.25" customHeight="1">
      <c r="E406" s="4"/>
      <c r="F406" s="4"/>
      <c r="J406" s="4"/>
      <c r="K406" s="5"/>
      <c r="N406" s="4"/>
      <c r="O406" s="5"/>
      <c r="P406" s="5"/>
      <c r="R406" s="4"/>
      <c r="W406" s="4"/>
      <c r="X406" s="4"/>
      <c r="Y406" s="4"/>
      <c r="Z406" s="3"/>
      <c r="AB406" s="4"/>
      <c r="AC406" s="4"/>
    </row>
    <row r="407" spans="5:29" ht="14.25" customHeight="1">
      <c r="E407" s="4"/>
      <c r="F407" s="4"/>
      <c r="J407" s="4"/>
      <c r="K407" s="5"/>
      <c r="N407" s="4"/>
      <c r="O407" s="5"/>
      <c r="P407" s="5"/>
      <c r="R407" s="4"/>
      <c r="W407" s="4"/>
      <c r="X407" s="4"/>
      <c r="Y407" s="4"/>
      <c r="Z407" s="3"/>
      <c r="AB407" s="4"/>
      <c r="AC407" s="4"/>
    </row>
    <row r="408" spans="5:29" ht="14.25" customHeight="1">
      <c r="E408" s="4"/>
      <c r="F408" s="4"/>
      <c r="J408" s="4"/>
      <c r="K408" s="5"/>
      <c r="N408" s="4"/>
      <c r="O408" s="5"/>
      <c r="P408" s="5"/>
      <c r="R408" s="4"/>
      <c r="W408" s="4"/>
      <c r="X408" s="4"/>
      <c r="Y408" s="4"/>
      <c r="Z408" s="3"/>
      <c r="AB408" s="4"/>
      <c r="AC408" s="4"/>
    </row>
    <row r="409" spans="5:29" ht="14.25" customHeight="1">
      <c r="E409" s="4"/>
      <c r="F409" s="4"/>
      <c r="J409" s="4"/>
      <c r="K409" s="5"/>
      <c r="N409" s="4"/>
      <c r="O409" s="5"/>
      <c r="P409" s="5"/>
      <c r="R409" s="4"/>
      <c r="W409" s="4"/>
      <c r="X409" s="4"/>
      <c r="Y409" s="4"/>
      <c r="Z409" s="3"/>
      <c r="AB409" s="4"/>
      <c r="AC409" s="4"/>
    </row>
    <row r="410" spans="5:29" ht="14.25" customHeight="1">
      <c r="E410" s="4"/>
      <c r="F410" s="4"/>
      <c r="J410" s="4"/>
      <c r="K410" s="5"/>
      <c r="N410" s="4"/>
      <c r="O410" s="5"/>
      <c r="P410" s="5"/>
      <c r="R410" s="4"/>
      <c r="W410" s="4"/>
      <c r="X410" s="4"/>
      <c r="Y410" s="4"/>
      <c r="Z410" s="3"/>
      <c r="AB410" s="4"/>
      <c r="AC410" s="4"/>
    </row>
    <row r="411" spans="5:29" ht="14.25" customHeight="1">
      <c r="E411" s="4"/>
      <c r="F411" s="4"/>
      <c r="J411" s="4"/>
      <c r="K411" s="5"/>
      <c r="N411" s="4"/>
      <c r="O411" s="5"/>
      <c r="P411" s="5"/>
      <c r="R411" s="4"/>
      <c r="W411" s="4"/>
      <c r="X411" s="4"/>
      <c r="Y411" s="4"/>
      <c r="Z411" s="3"/>
      <c r="AB411" s="4"/>
      <c r="AC411" s="4"/>
    </row>
    <row r="412" spans="5:29" ht="14.25" customHeight="1">
      <c r="E412" s="4"/>
      <c r="F412" s="4"/>
      <c r="J412" s="4"/>
      <c r="K412" s="5"/>
      <c r="N412" s="4"/>
      <c r="O412" s="5"/>
      <c r="P412" s="5"/>
      <c r="R412" s="4"/>
      <c r="W412" s="4"/>
      <c r="X412" s="4"/>
      <c r="Y412" s="4"/>
      <c r="Z412" s="3"/>
      <c r="AB412" s="4"/>
      <c r="AC412" s="4"/>
    </row>
    <row r="413" spans="5:29" ht="14.25" customHeight="1">
      <c r="E413" s="4"/>
      <c r="F413" s="4"/>
      <c r="J413" s="4"/>
      <c r="K413" s="5"/>
      <c r="N413" s="4"/>
      <c r="O413" s="5"/>
      <c r="P413" s="5"/>
      <c r="R413" s="4"/>
      <c r="W413" s="4"/>
      <c r="X413" s="4"/>
      <c r="Y413" s="4"/>
      <c r="Z413" s="3"/>
      <c r="AB413" s="4"/>
      <c r="AC413" s="4"/>
    </row>
    <row r="414" spans="5:29" ht="14.25" customHeight="1">
      <c r="E414" s="4"/>
      <c r="F414" s="4"/>
      <c r="J414" s="4"/>
      <c r="K414" s="5"/>
      <c r="N414" s="4"/>
      <c r="O414" s="5"/>
      <c r="P414" s="5"/>
      <c r="R414" s="4"/>
      <c r="W414" s="4"/>
      <c r="X414" s="4"/>
      <c r="Y414" s="4"/>
      <c r="Z414" s="3"/>
      <c r="AB414" s="4"/>
      <c r="AC414" s="4"/>
    </row>
    <row r="415" spans="5:29" ht="14.25" customHeight="1">
      <c r="E415" s="4"/>
      <c r="F415" s="4"/>
      <c r="J415" s="4"/>
      <c r="K415" s="5"/>
      <c r="N415" s="4"/>
      <c r="O415" s="5"/>
      <c r="P415" s="5"/>
      <c r="R415" s="4"/>
      <c r="W415" s="4"/>
      <c r="X415" s="4"/>
      <c r="Y415" s="4"/>
      <c r="Z415" s="3"/>
      <c r="AB415" s="4"/>
      <c r="AC415" s="4"/>
    </row>
    <row r="416" spans="5:29" ht="14.25" customHeight="1">
      <c r="E416" s="4"/>
      <c r="F416" s="4"/>
      <c r="J416" s="4"/>
      <c r="K416" s="5"/>
      <c r="N416" s="4"/>
      <c r="O416" s="5"/>
      <c r="P416" s="5"/>
      <c r="R416" s="4"/>
      <c r="W416" s="4"/>
      <c r="X416" s="4"/>
      <c r="Y416" s="4"/>
      <c r="Z416" s="3"/>
      <c r="AB416" s="4"/>
      <c r="AC416" s="4"/>
    </row>
    <row r="417" spans="5:29" ht="14.25" customHeight="1">
      <c r="E417" s="4"/>
      <c r="F417" s="4"/>
      <c r="J417" s="4"/>
      <c r="K417" s="5"/>
      <c r="N417" s="4"/>
      <c r="O417" s="5"/>
      <c r="P417" s="5"/>
      <c r="R417" s="4"/>
      <c r="W417" s="4"/>
      <c r="X417" s="4"/>
      <c r="Y417" s="4"/>
      <c r="Z417" s="3"/>
      <c r="AB417" s="4"/>
      <c r="AC417" s="4"/>
    </row>
    <row r="418" spans="5:29" ht="14.25" customHeight="1">
      <c r="E418" s="4"/>
      <c r="F418" s="4"/>
      <c r="J418" s="4"/>
      <c r="K418" s="5"/>
      <c r="N418" s="4"/>
      <c r="O418" s="5"/>
      <c r="P418" s="5"/>
      <c r="R418" s="4"/>
      <c r="W418" s="4"/>
      <c r="X418" s="4"/>
      <c r="Y418" s="4"/>
      <c r="Z418" s="3"/>
      <c r="AB418" s="4"/>
      <c r="AC418" s="4"/>
    </row>
    <row r="419" spans="5:29" ht="14.25" customHeight="1">
      <c r="E419" s="4"/>
      <c r="F419" s="4"/>
      <c r="J419" s="4"/>
      <c r="K419" s="5"/>
      <c r="N419" s="4"/>
      <c r="O419" s="5"/>
      <c r="P419" s="5"/>
      <c r="R419" s="4"/>
      <c r="W419" s="4"/>
      <c r="X419" s="4"/>
      <c r="Y419" s="4"/>
      <c r="Z419" s="3"/>
      <c r="AB419" s="4"/>
      <c r="AC419" s="4"/>
    </row>
    <row r="420" spans="5:29" ht="14.25" customHeight="1">
      <c r="E420" s="4"/>
      <c r="F420" s="4"/>
      <c r="J420" s="4"/>
      <c r="K420" s="5"/>
      <c r="N420" s="4"/>
      <c r="O420" s="5"/>
      <c r="P420" s="5"/>
      <c r="R420" s="4"/>
      <c r="W420" s="4"/>
      <c r="X420" s="4"/>
      <c r="Y420" s="4"/>
      <c r="Z420" s="3"/>
      <c r="AB420" s="4"/>
      <c r="AC420" s="4"/>
    </row>
    <row r="421" spans="5:29" ht="14.25" customHeight="1">
      <c r="E421" s="4"/>
      <c r="F421" s="4"/>
      <c r="J421" s="4"/>
      <c r="K421" s="5"/>
      <c r="N421" s="4"/>
      <c r="O421" s="5"/>
      <c r="P421" s="5"/>
      <c r="R421" s="4"/>
      <c r="W421" s="4"/>
      <c r="X421" s="4"/>
      <c r="Y421" s="4"/>
      <c r="Z421" s="3"/>
      <c r="AB421" s="4"/>
      <c r="AC421" s="4"/>
    </row>
    <row r="422" spans="5:29" ht="14.25" customHeight="1">
      <c r="E422" s="4"/>
      <c r="F422" s="4"/>
      <c r="J422" s="4"/>
      <c r="K422" s="5"/>
      <c r="N422" s="4"/>
      <c r="O422" s="5"/>
      <c r="P422" s="5"/>
      <c r="R422" s="4"/>
      <c r="W422" s="4"/>
      <c r="X422" s="4"/>
      <c r="Y422" s="4"/>
      <c r="Z422" s="3"/>
      <c r="AB422" s="4"/>
      <c r="AC422" s="4"/>
    </row>
    <row r="423" spans="5:29" ht="14.25" customHeight="1">
      <c r="E423" s="4"/>
      <c r="F423" s="4"/>
      <c r="J423" s="4"/>
      <c r="K423" s="5"/>
      <c r="N423" s="4"/>
      <c r="O423" s="5"/>
      <c r="P423" s="5"/>
      <c r="R423" s="4"/>
      <c r="W423" s="4"/>
      <c r="X423" s="4"/>
      <c r="Y423" s="4"/>
      <c r="Z423" s="3"/>
      <c r="AB423" s="4"/>
      <c r="AC423" s="4"/>
    </row>
    <row r="424" spans="5:29" ht="14.25" customHeight="1">
      <c r="E424" s="4"/>
      <c r="F424" s="4"/>
      <c r="J424" s="4"/>
      <c r="K424" s="5"/>
      <c r="N424" s="4"/>
      <c r="O424" s="5"/>
      <c r="P424" s="5"/>
      <c r="R424" s="4"/>
      <c r="W424" s="4"/>
      <c r="X424" s="4"/>
      <c r="Y424" s="4"/>
      <c r="Z424" s="3"/>
      <c r="AB424" s="4"/>
      <c r="AC424" s="4"/>
    </row>
    <row r="425" spans="5:29" ht="14.25" customHeight="1">
      <c r="E425" s="4"/>
      <c r="F425" s="4"/>
      <c r="J425" s="4"/>
      <c r="K425" s="5"/>
      <c r="N425" s="4"/>
      <c r="O425" s="5"/>
      <c r="P425" s="5"/>
      <c r="R425" s="4"/>
      <c r="W425" s="4"/>
      <c r="X425" s="4"/>
      <c r="Y425" s="4"/>
      <c r="Z425" s="3"/>
      <c r="AB425" s="4"/>
      <c r="AC425" s="4"/>
    </row>
    <row r="426" spans="5:29" ht="14.25" customHeight="1">
      <c r="E426" s="4"/>
      <c r="F426" s="4"/>
      <c r="J426" s="4"/>
      <c r="K426" s="5"/>
      <c r="N426" s="4"/>
      <c r="O426" s="5"/>
      <c r="P426" s="5"/>
      <c r="R426" s="4"/>
      <c r="W426" s="4"/>
      <c r="X426" s="4"/>
      <c r="Y426" s="4"/>
      <c r="Z426" s="3"/>
      <c r="AB426" s="4"/>
      <c r="AC426" s="4"/>
    </row>
    <row r="427" spans="5:29" ht="14.25" customHeight="1">
      <c r="E427" s="4"/>
      <c r="F427" s="4"/>
      <c r="J427" s="4"/>
      <c r="K427" s="5"/>
      <c r="N427" s="4"/>
      <c r="O427" s="5"/>
      <c r="P427" s="5"/>
      <c r="R427" s="4"/>
      <c r="W427" s="4"/>
      <c r="X427" s="4"/>
      <c r="Y427" s="4"/>
      <c r="Z427" s="3"/>
      <c r="AB427" s="4"/>
      <c r="AC427" s="4"/>
    </row>
    <row r="428" spans="5:29" ht="14.25" customHeight="1">
      <c r="E428" s="4"/>
      <c r="F428" s="4"/>
      <c r="J428" s="4"/>
      <c r="K428" s="5"/>
      <c r="N428" s="4"/>
      <c r="O428" s="5"/>
      <c r="P428" s="5"/>
      <c r="R428" s="4"/>
      <c r="W428" s="4"/>
      <c r="X428" s="4"/>
      <c r="Y428" s="4"/>
      <c r="Z428" s="3"/>
      <c r="AB428" s="4"/>
      <c r="AC428" s="4"/>
    </row>
    <row r="429" spans="5:29" ht="14.25" customHeight="1">
      <c r="E429" s="4"/>
      <c r="F429" s="4"/>
      <c r="J429" s="4"/>
      <c r="K429" s="5"/>
      <c r="N429" s="4"/>
      <c r="O429" s="5"/>
      <c r="P429" s="5"/>
      <c r="R429" s="4"/>
      <c r="W429" s="4"/>
      <c r="X429" s="4"/>
      <c r="Y429" s="4"/>
      <c r="Z429" s="3"/>
      <c r="AB429" s="4"/>
      <c r="AC429" s="4"/>
    </row>
    <row r="430" spans="5:29" ht="14.25" customHeight="1">
      <c r="E430" s="4"/>
      <c r="F430" s="4"/>
      <c r="J430" s="4"/>
      <c r="K430" s="5"/>
      <c r="N430" s="4"/>
      <c r="O430" s="5"/>
      <c r="P430" s="5"/>
      <c r="R430" s="4"/>
      <c r="W430" s="4"/>
      <c r="X430" s="4"/>
      <c r="Y430" s="4"/>
      <c r="Z430" s="3"/>
      <c r="AB430" s="4"/>
      <c r="AC430" s="4"/>
    </row>
    <row r="431" spans="5:29" ht="14.25" customHeight="1">
      <c r="E431" s="4"/>
      <c r="F431" s="4"/>
      <c r="J431" s="4"/>
      <c r="K431" s="5"/>
      <c r="N431" s="4"/>
      <c r="O431" s="5"/>
      <c r="P431" s="5"/>
      <c r="R431" s="4"/>
      <c r="W431" s="4"/>
      <c r="X431" s="4"/>
      <c r="Y431" s="4"/>
      <c r="Z431" s="3"/>
      <c r="AB431" s="4"/>
      <c r="AC431" s="4"/>
    </row>
    <row r="432" spans="5:29" ht="14.25" customHeight="1">
      <c r="E432" s="4"/>
      <c r="F432" s="4"/>
      <c r="J432" s="4"/>
      <c r="K432" s="5"/>
      <c r="N432" s="4"/>
      <c r="O432" s="5"/>
      <c r="P432" s="5"/>
      <c r="R432" s="4"/>
      <c r="W432" s="4"/>
      <c r="X432" s="4"/>
      <c r="Y432" s="4"/>
      <c r="Z432" s="3"/>
      <c r="AB432" s="4"/>
      <c r="AC432" s="4"/>
    </row>
    <row r="433" spans="5:29" ht="14.25" customHeight="1">
      <c r="E433" s="4"/>
      <c r="F433" s="4"/>
      <c r="J433" s="4"/>
      <c r="K433" s="5"/>
      <c r="N433" s="4"/>
      <c r="O433" s="5"/>
      <c r="P433" s="5"/>
      <c r="R433" s="4"/>
      <c r="W433" s="4"/>
      <c r="X433" s="4"/>
      <c r="Y433" s="4"/>
      <c r="Z433" s="3"/>
      <c r="AB433" s="4"/>
      <c r="AC433" s="4"/>
    </row>
    <row r="434" spans="5:29" ht="14.25" customHeight="1">
      <c r="E434" s="4"/>
      <c r="F434" s="4"/>
      <c r="J434" s="4"/>
      <c r="K434" s="5"/>
      <c r="N434" s="4"/>
      <c r="O434" s="5"/>
      <c r="P434" s="5"/>
      <c r="R434" s="4"/>
      <c r="W434" s="4"/>
      <c r="X434" s="4"/>
      <c r="Y434" s="4"/>
      <c r="Z434" s="3"/>
      <c r="AB434" s="4"/>
      <c r="AC434" s="4"/>
    </row>
    <row r="435" spans="5:29" ht="14.25" customHeight="1">
      <c r="E435" s="4"/>
      <c r="F435" s="4"/>
      <c r="J435" s="4"/>
      <c r="K435" s="5"/>
      <c r="N435" s="4"/>
      <c r="O435" s="5"/>
      <c r="P435" s="5"/>
      <c r="R435" s="4"/>
      <c r="W435" s="4"/>
      <c r="X435" s="4"/>
      <c r="Y435" s="4"/>
      <c r="Z435" s="3"/>
      <c r="AB435" s="4"/>
      <c r="AC435" s="4"/>
    </row>
    <row r="436" spans="5:29" ht="14.25" customHeight="1">
      <c r="E436" s="4"/>
      <c r="F436" s="4"/>
      <c r="J436" s="4"/>
      <c r="K436" s="5"/>
      <c r="N436" s="4"/>
      <c r="O436" s="5"/>
      <c r="P436" s="5"/>
      <c r="R436" s="4"/>
      <c r="W436" s="4"/>
      <c r="X436" s="4"/>
      <c r="Y436" s="4"/>
      <c r="Z436" s="3"/>
      <c r="AB436" s="4"/>
      <c r="AC436" s="4"/>
    </row>
    <row r="437" spans="5:29" ht="14.25" customHeight="1">
      <c r="E437" s="4"/>
      <c r="F437" s="4"/>
      <c r="J437" s="4"/>
      <c r="K437" s="5"/>
      <c r="N437" s="4"/>
      <c r="O437" s="5"/>
      <c r="P437" s="5"/>
      <c r="R437" s="4"/>
      <c r="W437" s="4"/>
      <c r="X437" s="4"/>
      <c r="Y437" s="4"/>
      <c r="Z437" s="3"/>
      <c r="AB437" s="4"/>
      <c r="AC437" s="4"/>
    </row>
    <row r="438" spans="5:29" ht="14.25" customHeight="1">
      <c r="E438" s="4"/>
      <c r="F438" s="4"/>
      <c r="J438" s="4"/>
      <c r="K438" s="5"/>
      <c r="N438" s="4"/>
      <c r="O438" s="5"/>
      <c r="P438" s="5"/>
      <c r="R438" s="4"/>
      <c r="W438" s="4"/>
      <c r="X438" s="4"/>
      <c r="Y438" s="4"/>
      <c r="Z438" s="3"/>
      <c r="AB438" s="4"/>
      <c r="AC438" s="4"/>
    </row>
    <row r="439" spans="5:29" ht="14.25" customHeight="1">
      <c r="E439" s="4"/>
      <c r="F439" s="4"/>
      <c r="J439" s="4"/>
      <c r="K439" s="5"/>
      <c r="N439" s="4"/>
      <c r="O439" s="5"/>
      <c r="P439" s="5"/>
      <c r="R439" s="4"/>
      <c r="W439" s="4"/>
      <c r="X439" s="4"/>
      <c r="Y439" s="4"/>
      <c r="Z439" s="3"/>
      <c r="AB439" s="4"/>
      <c r="AC439" s="4"/>
    </row>
    <row r="440" spans="5:29" ht="14.25" customHeight="1">
      <c r="E440" s="4"/>
      <c r="F440" s="4"/>
      <c r="J440" s="4"/>
      <c r="K440" s="5"/>
      <c r="N440" s="4"/>
      <c r="O440" s="5"/>
      <c r="P440" s="5"/>
      <c r="R440" s="4"/>
      <c r="W440" s="4"/>
      <c r="X440" s="4"/>
      <c r="Y440" s="4"/>
      <c r="Z440" s="3"/>
      <c r="AB440" s="4"/>
      <c r="AC440" s="4"/>
    </row>
    <row r="441" spans="5:29" ht="14.25" customHeight="1">
      <c r="E441" s="4"/>
      <c r="F441" s="4"/>
      <c r="J441" s="4"/>
      <c r="K441" s="5"/>
      <c r="N441" s="4"/>
      <c r="O441" s="5"/>
      <c r="P441" s="5"/>
      <c r="R441" s="4"/>
      <c r="W441" s="4"/>
      <c r="X441" s="4"/>
      <c r="Y441" s="4"/>
      <c r="Z441" s="3"/>
      <c r="AB441" s="4"/>
      <c r="AC441" s="4"/>
    </row>
    <row r="442" spans="5:29" ht="14.25" customHeight="1">
      <c r="E442" s="4"/>
      <c r="F442" s="4"/>
      <c r="J442" s="4"/>
      <c r="K442" s="5"/>
      <c r="N442" s="4"/>
      <c r="O442" s="5"/>
      <c r="P442" s="5"/>
      <c r="R442" s="4"/>
      <c r="W442" s="4"/>
      <c r="X442" s="4"/>
      <c r="Y442" s="4"/>
      <c r="Z442" s="3"/>
      <c r="AB442" s="4"/>
      <c r="AC442" s="4"/>
    </row>
    <row r="443" spans="5:29" ht="14.25" customHeight="1">
      <c r="E443" s="4"/>
      <c r="F443" s="4"/>
      <c r="J443" s="4"/>
      <c r="K443" s="5"/>
      <c r="N443" s="4"/>
      <c r="O443" s="5"/>
      <c r="P443" s="5"/>
      <c r="R443" s="4"/>
      <c r="W443" s="4"/>
      <c r="X443" s="4"/>
      <c r="Y443" s="4"/>
      <c r="Z443" s="3"/>
      <c r="AB443" s="4"/>
      <c r="AC443" s="4"/>
    </row>
    <row r="444" spans="5:29" ht="14.25" customHeight="1">
      <c r="E444" s="4"/>
      <c r="F444" s="4"/>
      <c r="J444" s="4"/>
      <c r="K444" s="5"/>
      <c r="N444" s="4"/>
      <c r="O444" s="5"/>
      <c r="P444" s="5"/>
      <c r="R444" s="4"/>
      <c r="W444" s="4"/>
      <c r="X444" s="4"/>
      <c r="Y444" s="4"/>
      <c r="Z444" s="3"/>
      <c r="AB444" s="4"/>
      <c r="AC444" s="4"/>
    </row>
    <row r="445" spans="5:29" ht="14.25" customHeight="1">
      <c r="E445" s="4"/>
      <c r="F445" s="4"/>
      <c r="J445" s="4"/>
      <c r="K445" s="5"/>
      <c r="N445" s="4"/>
      <c r="O445" s="5"/>
      <c r="P445" s="5"/>
      <c r="R445" s="4"/>
      <c r="W445" s="4"/>
      <c r="X445" s="4"/>
      <c r="Y445" s="4"/>
      <c r="Z445" s="3"/>
      <c r="AB445" s="4"/>
      <c r="AC445" s="4"/>
    </row>
    <row r="446" spans="5:29" ht="14.25" customHeight="1">
      <c r="E446" s="4"/>
      <c r="F446" s="4"/>
      <c r="J446" s="4"/>
      <c r="K446" s="5"/>
      <c r="N446" s="4"/>
      <c r="O446" s="5"/>
      <c r="P446" s="5"/>
      <c r="R446" s="4"/>
      <c r="W446" s="4"/>
      <c r="X446" s="4"/>
      <c r="Y446" s="4"/>
      <c r="Z446" s="3"/>
      <c r="AB446" s="4"/>
      <c r="AC446" s="4"/>
    </row>
    <row r="447" spans="5:29" ht="14.25" customHeight="1">
      <c r="E447" s="4"/>
      <c r="F447" s="4"/>
      <c r="J447" s="4"/>
      <c r="K447" s="5"/>
      <c r="N447" s="4"/>
      <c r="O447" s="5"/>
      <c r="P447" s="5"/>
      <c r="R447" s="4"/>
      <c r="W447" s="4"/>
      <c r="X447" s="4"/>
      <c r="Y447" s="4"/>
      <c r="Z447" s="3"/>
      <c r="AB447" s="4"/>
      <c r="AC447" s="4"/>
    </row>
    <row r="448" spans="5:29" ht="14.25" customHeight="1">
      <c r="E448" s="4"/>
      <c r="F448" s="4"/>
      <c r="J448" s="4"/>
      <c r="K448" s="5"/>
      <c r="N448" s="4"/>
      <c r="O448" s="5"/>
      <c r="P448" s="5"/>
      <c r="R448" s="4"/>
      <c r="W448" s="4"/>
      <c r="X448" s="4"/>
      <c r="Y448" s="4"/>
      <c r="Z448" s="3"/>
      <c r="AB448" s="4"/>
      <c r="AC448" s="4"/>
    </row>
    <row r="449" spans="5:29" ht="14.25" customHeight="1">
      <c r="E449" s="4"/>
      <c r="F449" s="4"/>
      <c r="J449" s="4"/>
      <c r="K449" s="5"/>
      <c r="N449" s="4"/>
      <c r="O449" s="5"/>
      <c r="P449" s="5"/>
      <c r="R449" s="4"/>
      <c r="W449" s="4"/>
      <c r="X449" s="4"/>
      <c r="Y449" s="4"/>
      <c r="Z449" s="3"/>
      <c r="AB449" s="4"/>
      <c r="AC449" s="4"/>
    </row>
    <row r="450" spans="5:29" ht="14.25" customHeight="1">
      <c r="E450" s="4"/>
      <c r="F450" s="4"/>
      <c r="J450" s="4"/>
      <c r="K450" s="5"/>
      <c r="N450" s="4"/>
      <c r="O450" s="5"/>
      <c r="P450" s="5"/>
      <c r="R450" s="4"/>
      <c r="W450" s="4"/>
      <c r="X450" s="4"/>
      <c r="Y450" s="4"/>
      <c r="Z450" s="3"/>
      <c r="AB450" s="4"/>
      <c r="AC450" s="4"/>
    </row>
    <row r="451" spans="5:29" ht="14.25" customHeight="1">
      <c r="E451" s="4"/>
      <c r="F451" s="4"/>
      <c r="J451" s="4"/>
      <c r="K451" s="5"/>
      <c r="N451" s="4"/>
      <c r="O451" s="5"/>
      <c r="P451" s="5"/>
      <c r="R451" s="4"/>
      <c r="W451" s="4"/>
      <c r="X451" s="4"/>
      <c r="Y451" s="4"/>
      <c r="Z451" s="3"/>
      <c r="AB451" s="4"/>
      <c r="AC451" s="4"/>
    </row>
    <row r="452" spans="5:29" ht="14.25" customHeight="1">
      <c r="E452" s="4"/>
      <c r="F452" s="4"/>
      <c r="J452" s="4"/>
      <c r="K452" s="5"/>
      <c r="N452" s="4"/>
      <c r="O452" s="5"/>
      <c r="P452" s="5"/>
      <c r="R452" s="4"/>
      <c r="W452" s="4"/>
      <c r="X452" s="4"/>
      <c r="Y452" s="4"/>
      <c r="Z452" s="3"/>
      <c r="AB452" s="4"/>
      <c r="AC452" s="4"/>
    </row>
    <row r="453" spans="5:29" ht="14.25" customHeight="1">
      <c r="E453" s="4"/>
      <c r="F453" s="4"/>
      <c r="J453" s="4"/>
      <c r="K453" s="5"/>
      <c r="N453" s="4"/>
      <c r="O453" s="5"/>
      <c r="P453" s="5"/>
      <c r="R453" s="4"/>
      <c r="W453" s="4"/>
      <c r="X453" s="4"/>
      <c r="Y453" s="4"/>
      <c r="Z453" s="3"/>
      <c r="AB453" s="4"/>
      <c r="AC453" s="4"/>
    </row>
    <row r="454" spans="5:29" ht="14.25" customHeight="1">
      <c r="E454" s="4"/>
      <c r="F454" s="4"/>
      <c r="J454" s="4"/>
      <c r="K454" s="5"/>
      <c r="N454" s="4"/>
      <c r="O454" s="5"/>
      <c r="P454" s="5"/>
      <c r="R454" s="4"/>
      <c r="W454" s="4"/>
      <c r="X454" s="4"/>
      <c r="Y454" s="4"/>
      <c r="Z454" s="3"/>
      <c r="AB454" s="4"/>
      <c r="AC454" s="4"/>
    </row>
    <row r="455" spans="5:29" ht="14.25" customHeight="1">
      <c r="E455" s="4"/>
      <c r="F455" s="4"/>
      <c r="J455" s="4"/>
      <c r="K455" s="5"/>
      <c r="N455" s="4"/>
      <c r="O455" s="5"/>
      <c r="P455" s="5"/>
      <c r="R455" s="4"/>
      <c r="W455" s="4"/>
      <c r="X455" s="4"/>
      <c r="Y455" s="4"/>
      <c r="Z455" s="3"/>
      <c r="AB455" s="4"/>
      <c r="AC455" s="4"/>
    </row>
    <row r="456" spans="5:29" ht="14.25" customHeight="1">
      <c r="E456" s="4"/>
      <c r="F456" s="4"/>
      <c r="J456" s="4"/>
      <c r="K456" s="5"/>
      <c r="N456" s="4"/>
      <c r="O456" s="5"/>
      <c r="P456" s="5"/>
      <c r="R456" s="4"/>
      <c r="W456" s="4"/>
      <c r="X456" s="4"/>
      <c r="Y456" s="4"/>
      <c r="Z456" s="3"/>
      <c r="AB456" s="4"/>
      <c r="AC456" s="4"/>
    </row>
    <row r="457" spans="5:29" ht="14.25" customHeight="1">
      <c r="E457" s="4"/>
      <c r="F457" s="4"/>
      <c r="J457" s="4"/>
      <c r="K457" s="5"/>
      <c r="N457" s="4"/>
      <c r="O457" s="5"/>
      <c r="P457" s="5"/>
      <c r="R457" s="4"/>
      <c r="W457" s="4"/>
      <c r="X457" s="4"/>
      <c r="Y457" s="4"/>
      <c r="Z457" s="3"/>
      <c r="AB457" s="4"/>
      <c r="AC457" s="4"/>
    </row>
    <row r="458" spans="5:29" ht="14.25" customHeight="1">
      <c r="E458" s="4"/>
      <c r="F458" s="4"/>
      <c r="J458" s="4"/>
      <c r="K458" s="5"/>
      <c r="N458" s="4"/>
      <c r="O458" s="5"/>
      <c r="P458" s="5"/>
      <c r="R458" s="4"/>
      <c r="W458" s="4"/>
      <c r="X458" s="4"/>
      <c r="Y458" s="4"/>
      <c r="Z458" s="3"/>
      <c r="AB458" s="4"/>
      <c r="AC458" s="4"/>
    </row>
    <row r="459" spans="5:29" ht="14.25" customHeight="1">
      <c r="E459" s="4"/>
      <c r="F459" s="4"/>
      <c r="J459" s="4"/>
      <c r="K459" s="5"/>
      <c r="N459" s="4"/>
      <c r="O459" s="5"/>
      <c r="P459" s="5"/>
      <c r="R459" s="4"/>
      <c r="W459" s="4"/>
      <c r="X459" s="4"/>
      <c r="Y459" s="4"/>
      <c r="Z459" s="3"/>
      <c r="AB459" s="4"/>
      <c r="AC459" s="4"/>
    </row>
    <row r="460" spans="5:29" ht="14.25" customHeight="1">
      <c r="E460" s="4"/>
      <c r="F460" s="4"/>
      <c r="J460" s="4"/>
      <c r="K460" s="5"/>
      <c r="N460" s="4"/>
      <c r="O460" s="5"/>
      <c r="P460" s="5"/>
      <c r="R460" s="4"/>
      <c r="W460" s="4"/>
      <c r="X460" s="4"/>
      <c r="Y460" s="4"/>
      <c r="Z460" s="3"/>
      <c r="AB460" s="4"/>
      <c r="AC460" s="4"/>
    </row>
    <row r="461" spans="5:29" ht="14.25" customHeight="1">
      <c r="E461" s="4"/>
      <c r="F461" s="4"/>
      <c r="J461" s="4"/>
      <c r="K461" s="5"/>
      <c r="N461" s="4"/>
      <c r="O461" s="5"/>
      <c r="P461" s="5"/>
      <c r="R461" s="4"/>
      <c r="W461" s="4"/>
      <c r="X461" s="4"/>
      <c r="Y461" s="4"/>
      <c r="Z461" s="3"/>
      <c r="AB461" s="4"/>
      <c r="AC461" s="4"/>
    </row>
    <row r="462" spans="5:29" ht="14.25" customHeight="1">
      <c r="E462" s="4"/>
      <c r="F462" s="4"/>
      <c r="J462" s="4"/>
      <c r="K462" s="5"/>
      <c r="N462" s="4"/>
      <c r="O462" s="5"/>
      <c r="P462" s="5"/>
      <c r="R462" s="4"/>
      <c r="W462" s="4"/>
      <c r="X462" s="4"/>
      <c r="Y462" s="4"/>
      <c r="Z462" s="3"/>
      <c r="AB462" s="4"/>
      <c r="AC462" s="4"/>
    </row>
    <row r="463" spans="5:29" ht="14.25" customHeight="1">
      <c r="E463" s="4"/>
      <c r="F463" s="4"/>
      <c r="J463" s="4"/>
      <c r="K463" s="5"/>
      <c r="N463" s="4"/>
      <c r="O463" s="5"/>
      <c r="P463" s="5"/>
      <c r="R463" s="4"/>
      <c r="W463" s="4"/>
      <c r="X463" s="4"/>
      <c r="Y463" s="4"/>
      <c r="Z463" s="3"/>
      <c r="AB463" s="4"/>
      <c r="AC463" s="4"/>
    </row>
    <row r="464" spans="5:29" ht="14.25" customHeight="1">
      <c r="E464" s="4"/>
      <c r="F464" s="4"/>
      <c r="J464" s="4"/>
      <c r="K464" s="5"/>
      <c r="N464" s="4"/>
      <c r="O464" s="5"/>
      <c r="P464" s="5"/>
      <c r="R464" s="4"/>
      <c r="W464" s="4"/>
      <c r="X464" s="4"/>
      <c r="Y464" s="4"/>
      <c r="Z464" s="3"/>
      <c r="AB464" s="4"/>
      <c r="AC464" s="4"/>
    </row>
    <row r="465" spans="5:29" ht="14.25" customHeight="1">
      <c r="E465" s="4"/>
      <c r="F465" s="4"/>
      <c r="J465" s="4"/>
      <c r="K465" s="5"/>
      <c r="N465" s="4"/>
      <c r="O465" s="5"/>
      <c r="P465" s="5"/>
      <c r="R465" s="4"/>
      <c r="W465" s="4"/>
      <c r="X465" s="4"/>
      <c r="Y465" s="4"/>
      <c r="Z465" s="3"/>
      <c r="AB465" s="4"/>
      <c r="AC465" s="4"/>
    </row>
    <row r="466" spans="5:29" ht="14.25" customHeight="1">
      <c r="E466" s="4"/>
      <c r="F466" s="4"/>
      <c r="J466" s="4"/>
      <c r="K466" s="5"/>
      <c r="N466" s="4"/>
      <c r="O466" s="5"/>
      <c r="P466" s="5"/>
      <c r="R466" s="4"/>
      <c r="W466" s="4"/>
      <c r="X466" s="4"/>
      <c r="Y466" s="4"/>
      <c r="Z466" s="3"/>
      <c r="AB466" s="4"/>
      <c r="AC466" s="4"/>
    </row>
    <row r="467" spans="5:29" ht="14.25" customHeight="1">
      <c r="E467" s="4"/>
      <c r="F467" s="4"/>
      <c r="J467" s="4"/>
      <c r="K467" s="5"/>
      <c r="N467" s="4"/>
      <c r="O467" s="5"/>
      <c r="P467" s="5"/>
      <c r="R467" s="4"/>
      <c r="W467" s="4"/>
      <c r="X467" s="4"/>
      <c r="Y467" s="4"/>
      <c r="Z467" s="3"/>
      <c r="AB467" s="4"/>
      <c r="AC467" s="4"/>
    </row>
    <row r="468" spans="5:29" ht="14.25" customHeight="1">
      <c r="E468" s="4"/>
      <c r="F468" s="4"/>
      <c r="J468" s="4"/>
      <c r="K468" s="5"/>
      <c r="N468" s="4"/>
      <c r="O468" s="5"/>
      <c r="P468" s="5"/>
      <c r="R468" s="4"/>
      <c r="W468" s="4"/>
      <c r="X468" s="4"/>
      <c r="Y468" s="4"/>
      <c r="Z468" s="3"/>
      <c r="AB468" s="4"/>
      <c r="AC468" s="4"/>
    </row>
    <row r="469" spans="5:29" ht="14.25" customHeight="1">
      <c r="E469" s="4"/>
      <c r="F469" s="4"/>
      <c r="J469" s="4"/>
      <c r="K469" s="5"/>
      <c r="N469" s="4"/>
      <c r="O469" s="5"/>
      <c r="P469" s="5"/>
      <c r="R469" s="4"/>
      <c r="W469" s="4"/>
      <c r="X469" s="4"/>
      <c r="Y469" s="4"/>
      <c r="Z469" s="3"/>
      <c r="AB469" s="4"/>
      <c r="AC469" s="4"/>
    </row>
    <row r="470" spans="5:29" ht="14.25" customHeight="1">
      <c r="E470" s="4"/>
      <c r="F470" s="4"/>
      <c r="J470" s="4"/>
      <c r="K470" s="5"/>
      <c r="N470" s="4"/>
      <c r="O470" s="5"/>
      <c r="P470" s="5"/>
      <c r="R470" s="4"/>
      <c r="W470" s="4"/>
      <c r="X470" s="4"/>
      <c r="Y470" s="4"/>
      <c r="Z470" s="3"/>
      <c r="AB470" s="4"/>
      <c r="AC470" s="4"/>
    </row>
    <row r="471" spans="5:29" ht="14.25" customHeight="1">
      <c r="E471" s="4"/>
      <c r="F471" s="4"/>
      <c r="J471" s="4"/>
      <c r="K471" s="5"/>
      <c r="N471" s="4"/>
      <c r="O471" s="5"/>
      <c r="P471" s="5"/>
      <c r="R471" s="4"/>
      <c r="W471" s="4"/>
      <c r="X471" s="4"/>
      <c r="Y471" s="4"/>
      <c r="Z471" s="3"/>
      <c r="AB471" s="4"/>
      <c r="AC471" s="4"/>
    </row>
    <row r="472" spans="5:29" ht="14.25" customHeight="1">
      <c r="E472" s="4"/>
      <c r="F472" s="4"/>
      <c r="J472" s="4"/>
      <c r="K472" s="5"/>
      <c r="N472" s="4"/>
      <c r="O472" s="5"/>
      <c r="P472" s="5"/>
      <c r="R472" s="4"/>
      <c r="W472" s="4"/>
      <c r="X472" s="4"/>
      <c r="Y472" s="4"/>
      <c r="Z472" s="3"/>
      <c r="AB472" s="4"/>
      <c r="AC472" s="4"/>
    </row>
    <row r="473" spans="5:29" ht="14.25" customHeight="1">
      <c r="E473" s="4"/>
      <c r="F473" s="4"/>
      <c r="J473" s="4"/>
      <c r="K473" s="5"/>
      <c r="N473" s="4"/>
      <c r="O473" s="5"/>
      <c r="P473" s="5"/>
      <c r="R473" s="4"/>
      <c r="W473" s="4"/>
      <c r="X473" s="4"/>
      <c r="Y473" s="4"/>
      <c r="Z473" s="3"/>
      <c r="AB473" s="4"/>
      <c r="AC473" s="4"/>
    </row>
    <row r="474" spans="5:29" ht="14.25" customHeight="1">
      <c r="E474" s="4"/>
      <c r="F474" s="4"/>
      <c r="J474" s="4"/>
      <c r="K474" s="5"/>
      <c r="N474" s="4"/>
      <c r="O474" s="5"/>
      <c r="P474" s="5"/>
      <c r="R474" s="4"/>
      <c r="W474" s="4"/>
      <c r="X474" s="4"/>
      <c r="Y474" s="4"/>
      <c r="Z474" s="3"/>
      <c r="AB474" s="4"/>
      <c r="AC474" s="4"/>
    </row>
    <row r="475" spans="5:29" ht="14.25" customHeight="1">
      <c r="E475" s="4"/>
      <c r="F475" s="4"/>
      <c r="J475" s="4"/>
      <c r="K475" s="5"/>
      <c r="N475" s="4"/>
      <c r="O475" s="5"/>
      <c r="P475" s="5"/>
      <c r="R475" s="4"/>
      <c r="W475" s="4"/>
      <c r="X475" s="4"/>
      <c r="Y475" s="4"/>
      <c r="Z475" s="3"/>
      <c r="AB475" s="4"/>
      <c r="AC475" s="4"/>
    </row>
    <row r="476" spans="5:29" ht="14.25" customHeight="1">
      <c r="E476" s="4"/>
      <c r="F476" s="4"/>
      <c r="J476" s="4"/>
      <c r="K476" s="5"/>
      <c r="N476" s="4"/>
      <c r="O476" s="5"/>
      <c r="P476" s="5"/>
      <c r="R476" s="4"/>
      <c r="W476" s="4"/>
      <c r="X476" s="4"/>
      <c r="Y476" s="4"/>
      <c r="Z476" s="3"/>
      <c r="AB476" s="4"/>
      <c r="AC476" s="4"/>
    </row>
    <row r="477" spans="5:29" ht="14.25" customHeight="1">
      <c r="E477" s="4"/>
      <c r="F477" s="4"/>
      <c r="J477" s="4"/>
      <c r="K477" s="5"/>
      <c r="N477" s="4"/>
      <c r="O477" s="5"/>
      <c r="P477" s="5"/>
      <c r="R477" s="4"/>
      <c r="W477" s="4"/>
      <c r="X477" s="4"/>
      <c r="Y477" s="4"/>
      <c r="Z477" s="3"/>
      <c r="AB477" s="4"/>
      <c r="AC477" s="4"/>
    </row>
    <row r="478" spans="5:29" ht="14.25" customHeight="1">
      <c r="E478" s="4"/>
      <c r="F478" s="4"/>
      <c r="J478" s="4"/>
      <c r="K478" s="5"/>
      <c r="N478" s="4"/>
      <c r="O478" s="5"/>
      <c r="P478" s="5"/>
      <c r="R478" s="4"/>
      <c r="W478" s="4"/>
      <c r="X478" s="4"/>
      <c r="Y478" s="4"/>
      <c r="Z478" s="3"/>
      <c r="AB478" s="4"/>
      <c r="AC478" s="4"/>
    </row>
    <row r="479" spans="5:29" ht="14.25" customHeight="1">
      <c r="E479" s="4"/>
      <c r="F479" s="4"/>
      <c r="J479" s="4"/>
      <c r="K479" s="5"/>
      <c r="N479" s="4"/>
      <c r="O479" s="5"/>
      <c r="P479" s="5"/>
      <c r="R479" s="4"/>
      <c r="W479" s="4"/>
      <c r="X479" s="4"/>
      <c r="Y479" s="4"/>
      <c r="Z479" s="3"/>
      <c r="AB479" s="4"/>
      <c r="AC479" s="4"/>
    </row>
    <row r="480" spans="5:29" ht="14.25" customHeight="1">
      <c r="E480" s="4"/>
      <c r="F480" s="4"/>
      <c r="J480" s="4"/>
      <c r="K480" s="5"/>
      <c r="N480" s="4"/>
      <c r="O480" s="5"/>
      <c r="P480" s="5"/>
      <c r="R480" s="4"/>
      <c r="W480" s="4"/>
      <c r="X480" s="4"/>
      <c r="Y480" s="4"/>
      <c r="Z480" s="3"/>
      <c r="AB480" s="4"/>
      <c r="AC480" s="4"/>
    </row>
    <row r="481" spans="5:29" ht="14.25" customHeight="1">
      <c r="E481" s="4"/>
      <c r="F481" s="4"/>
      <c r="J481" s="4"/>
      <c r="K481" s="5"/>
      <c r="N481" s="4"/>
      <c r="O481" s="5"/>
      <c r="P481" s="5"/>
      <c r="R481" s="4"/>
      <c r="W481" s="4"/>
      <c r="X481" s="4"/>
      <c r="Y481" s="4"/>
      <c r="Z481" s="3"/>
      <c r="AB481" s="4"/>
      <c r="AC481" s="4"/>
    </row>
    <row r="482" spans="5:29" ht="14.25" customHeight="1">
      <c r="E482" s="4"/>
      <c r="F482" s="4"/>
      <c r="J482" s="4"/>
      <c r="K482" s="5"/>
      <c r="N482" s="4"/>
      <c r="O482" s="5"/>
      <c r="P482" s="5"/>
      <c r="R482" s="4"/>
      <c r="W482" s="4"/>
      <c r="X482" s="4"/>
      <c r="Y482" s="4"/>
      <c r="Z482" s="3"/>
      <c r="AB482" s="4"/>
      <c r="AC482" s="4"/>
    </row>
    <row r="483" spans="5:29" ht="14.25" customHeight="1">
      <c r="E483" s="4"/>
      <c r="F483" s="4"/>
      <c r="J483" s="4"/>
      <c r="K483" s="5"/>
      <c r="N483" s="4"/>
      <c r="O483" s="5"/>
      <c r="P483" s="5"/>
      <c r="R483" s="4"/>
      <c r="W483" s="4"/>
      <c r="X483" s="4"/>
      <c r="Y483" s="4"/>
      <c r="Z483" s="3"/>
      <c r="AB483" s="4"/>
      <c r="AC483" s="4"/>
    </row>
    <row r="484" spans="5:29" ht="14.25" customHeight="1">
      <c r="E484" s="4"/>
      <c r="F484" s="4"/>
      <c r="J484" s="4"/>
      <c r="K484" s="5"/>
      <c r="N484" s="4"/>
      <c r="O484" s="5"/>
      <c r="P484" s="5"/>
      <c r="R484" s="4"/>
      <c r="W484" s="4"/>
      <c r="X484" s="4"/>
      <c r="Y484" s="4"/>
      <c r="Z484" s="3"/>
      <c r="AB484" s="4"/>
      <c r="AC484" s="4"/>
    </row>
    <row r="485" spans="5:29" ht="14.25" customHeight="1">
      <c r="E485" s="4"/>
      <c r="F485" s="4"/>
      <c r="J485" s="4"/>
      <c r="K485" s="5"/>
      <c r="N485" s="4"/>
      <c r="O485" s="5"/>
      <c r="P485" s="5"/>
      <c r="R485" s="4"/>
      <c r="W485" s="4"/>
      <c r="X485" s="4"/>
      <c r="Y485" s="4"/>
      <c r="Z485" s="3"/>
      <c r="AB485" s="4"/>
      <c r="AC485" s="4"/>
    </row>
    <row r="486" spans="5:29" ht="14.25" customHeight="1">
      <c r="E486" s="4"/>
      <c r="F486" s="4"/>
      <c r="J486" s="4"/>
      <c r="K486" s="5"/>
      <c r="N486" s="4"/>
      <c r="O486" s="5"/>
      <c r="P486" s="5"/>
      <c r="R486" s="4"/>
      <c r="W486" s="4"/>
      <c r="X486" s="4"/>
      <c r="Y486" s="4"/>
      <c r="Z486" s="3"/>
      <c r="AB486" s="4"/>
      <c r="AC486" s="4"/>
    </row>
    <row r="487" spans="5:29" ht="14.25" customHeight="1">
      <c r="E487" s="4"/>
      <c r="F487" s="4"/>
      <c r="J487" s="4"/>
      <c r="K487" s="5"/>
      <c r="N487" s="4"/>
      <c r="O487" s="5"/>
      <c r="P487" s="5"/>
      <c r="R487" s="4"/>
      <c r="W487" s="4"/>
      <c r="X487" s="4"/>
      <c r="Y487" s="4"/>
      <c r="Z487" s="3"/>
      <c r="AB487" s="4"/>
      <c r="AC487" s="4"/>
    </row>
    <row r="488" spans="5:29" ht="14.25" customHeight="1">
      <c r="E488" s="4"/>
      <c r="F488" s="4"/>
      <c r="J488" s="4"/>
      <c r="K488" s="5"/>
      <c r="N488" s="4"/>
      <c r="O488" s="5"/>
      <c r="P488" s="5"/>
      <c r="R488" s="4"/>
      <c r="W488" s="4"/>
      <c r="X488" s="4"/>
      <c r="Y488" s="4"/>
      <c r="Z488" s="3"/>
      <c r="AB488" s="4"/>
      <c r="AC488" s="4"/>
    </row>
    <row r="489" spans="5:29" ht="14.25" customHeight="1">
      <c r="E489" s="4"/>
      <c r="F489" s="4"/>
      <c r="J489" s="4"/>
      <c r="K489" s="5"/>
      <c r="N489" s="4"/>
      <c r="O489" s="5"/>
      <c r="P489" s="5"/>
      <c r="R489" s="4"/>
      <c r="W489" s="4"/>
      <c r="X489" s="4"/>
      <c r="Y489" s="4"/>
      <c r="Z489" s="3"/>
      <c r="AB489" s="4"/>
      <c r="AC489" s="4"/>
    </row>
    <row r="490" spans="5:29" ht="14.25" customHeight="1">
      <c r="E490" s="4"/>
      <c r="F490" s="4"/>
      <c r="J490" s="4"/>
      <c r="K490" s="5"/>
      <c r="N490" s="4"/>
      <c r="O490" s="5"/>
      <c r="P490" s="5"/>
      <c r="R490" s="4"/>
      <c r="W490" s="4"/>
      <c r="X490" s="4"/>
      <c r="Y490" s="4"/>
      <c r="Z490" s="3"/>
      <c r="AB490" s="4"/>
      <c r="AC490" s="4"/>
    </row>
    <row r="491" spans="5:29" ht="14.25" customHeight="1">
      <c r="E491" s="4"/>
      <c r="F491" s="4"/>
      <c r="J491" s="4"/>
      <c r="K491" s="5"/>
      <c r="N491" s="4"/>
      <c r="O491" s="5"/>
      <c r="P491" s="5"/>
      <c r="R491" s="4"/>
      <c r="W491" s="4"/>
      <c r="X491" s="4"/>
      <c r="Y491" s="4"/>
      <c r="Z491" s="3"/>
      <c r="AB491" s="4"/>
      <c r="AC491" s="4"/>
    </row>
    <row r="492" spans="5:29" ht="14.25" customHeight="1">
      <c r="E492" s="4"/>
      <c r="F492" s="4"/>
      <c r="J492" s="4"/>
      <c r="K492" s="5"/>
      <c r="N492" s="4"/>
      <c r="O492" s="5"/>
      <c r="P492" s="5"/>
      <c r="R492" s="4"/>
      <c r="W492" s="4"/>
      <c r="X492" s="4"/>
      <c r="Y492" s="4"/>
      <c r="Z492" s="3"/>
      <c r="AB492" s="4"/>
      <c r="AC492" s="4"/>
    </row>
    <row r="493" spans="5:29" ht="14.25" customHeight="1">
      <c r="E493" s="4"/>
      <c r="F493" s="4"/>
      <c r="J493" s="4"/>
      <c r="K493" s="5"/>
      <c r="N493" s="4"/>
      <c r="O493" s="5"/>
      <c r="P493" s="5"/>
      <c r="R493" s="4"/>
      <c r="W493" s="4"/>
      <c r="X493" s="4"/>
      <c r="Y493" s="4"/>
      <c r="Z493" s="3"/>
      <c r="AB493" s="4"/>
      <c r="AC493" s="4"/>
    </row>
    <row r="494" spans="5:29" ht="14.25" customHeight="1">
      <c r="E494" s="4"/>
      <c r="F494" s="4"/>
      <c r="J494" s="4"/>
      <c r="K494" s="5"/>
      <c r="N494" s="4"/>
      <c r="O494" s="5"/>
      <c r="P494" s="5"/>
      <c r="R494" s="4"/>
      <c r="W494" s="4"/>
      <c r="X494" s="4"/>
      <c r="Y494" s="4"/>
      <c r="Z494" s="3"/>
      <c r="AB494" s="4"/>
      <c r="AC494" s="4"/>
    </row>
    <row r="495" spans="5:29" ht="14.25" customHeight="1">
      <c r="E495" s="4"/>
      <c r="F495" s="4"/>
      <c r="J495" s="4"/>
      <c r="K495" s="5"/>
      <c r="N495" s="4"/>
      <c r="O495" s="5"/>
      <c r="P495" s="5"/>
      <c r="R495" s="4"/>
      <c r="W495" s="4"/>
      <c r="X495" s="4"/>
      <c r="Y495" s="4"/>
      <c r="Z495" s="3"/>
      <c r="AB495" s="4"/>
      <c r="AC495" s="4"/>
    </row>
    <row r="496" spans="5:29" ht="14.25" customHeight="1">
      <c r="E496" s="4"/>
      <c r="F496" s="4"/>
      <c r="J496" s="4"/>
      <c r="K496" s="5"/>
      <c r="N496" s="4"/>
      <c r="O496" s="5"/>
      <c r="P496" s="5"/>
      <c r="R496" s="4"/>
      <c r="W496" s="4"/>
      <c r="X496" s="4"/>
      <c r="Y496" s="4"/>
      <c r="Z496" s="3"/>
      <c r="AB496" s="4"/>
      <c r="AC496" s="4"/>
    </row>
    <row r="497" spans="5:29" ht="14.25" customHeight="1">
      <c r="E497" s="4"/>
      <c r="F497" s="4"/>
      <c r="J497" s="4"/>
      <c r="K497" s="5"/>
      <c r="N497" s="4"/>
      <c r="O497" s="5"/>
      <c r="P497" s="5"/>
      <c r="R497" s="4"/>
      <c r="W497" s="4"/>
      <c r="X497" s="4"/>
      <c r="Y497" s="4"/>
      <c r="Z497" s="3"/>
      <c r="AB497" s="4"/>
      <c r="AC497" s="4"/>
    </row>
    <row r="498" spans="5:29" ht="14.25" customHeight="1">
      <c r="E498" s="4"/>
      <c r="F498" s="4"/>
      <c r="J498" s="4"/>
      <c r="K498" s="5"/>
      <c r="N498" s="4"/>
      <c r="O498" s="5"/>
      <c r="P498" s="5"/>
      <c r="R498" s="4"/>
      <c r="W498" s="4"/>
      <c r="X498" s="4"/>
      <c r="Y498" s="4"/>
      <c r="Z498" s="3"/>
      <c r="AB498" s="4"/>
      <c r="AC498" s="4"/>
    </row>
    <row r="499" spans="5:29" ht="14.25" customHeight="1">
      <c r="E499" s="4"/>
      <c r="F499" s="4"/>
      <c r="J499" s="4"/>
      <c r="K499" s="5"/>
      <c r="N499" s="4"/>
      <c r="O499" s="5"/>
      <c r="P499" s="5"/>
      <c r="R499" s="4"/>
      <c r="W499" s="4"/>
      <c r="X499" s="4"/>
      <c r="Y499" s="4"/>
      <c r="Z499" s="3"/>
      <c r="AB499" s="4"/>
      <c r="AC499" s="4"/>
    </row>
    <row r="500" spans="5:29" ht="14.25" customHeight="1">
      <c r="E500" s="4"/>
      <c r="F500" s="4"/>
      <c r="J500" s="4"/>
      <c r="K500" s="5"/>
      <c r="N500" s="4"/>
      <c r="O500" s="5"/>
      <c r="P500" s="5"/>
      <c r="R500" s="4"/>
      <c r="W500" s="4"/>
      <c r="X500" s="4"/>
      <c r="Y500" s="4"/>
      <c r="Z500" s="3"/>
      <c r="AB500" s="4"/>
      <c r="AC500" s="4"/>
    </row>
    <row r="501" spans="5:29" ht="14.25" customHeight="1">
      <c r="E501" s="4"/>
      <c r="F501" s="4"/>
      <c r="J501" s="4"/>
      <c r="K501" s="5"/>
      <c r="N501" s="4"/>
      <c r="O501" s="5"/>
      <c r="P501" s="5"/>
      <c r="R501" s="4"/>
      <c r="W501" s="4"/>
      <c r="X501" s="4"/>
      <c r="Y501" s="4"/>
      <c r="Z501" s="3"/>
      <c r="AB501" s="4"/>
      <c r="AC501" s="4"/>
    </row>
    <row r="502" spans="5:29" ht="14.25" customHeight="1">
      <c r="E502" s="4"/>
      <c r="F502" s="4"/>
      <c r="J502" s="4"/>
      <c r="K502" s="5"/>
      <c r="N502" s="4"/>
      <c r="O502" s="5"/>
      <c r="P502" s="5"/>
      <c r="R502" s="4"/>
      <c r="W502" s="4"/>
      <c r="X502" s="4"/>
      <c r="Y502" s="4"/>
      <c r="Z502" s="3"/>
      <c r="AB502" s="4"/>
      <c r="AC502" s="4"/>
    </row>
    <row r="503" spans="5:29" ht="14.25" customHeight="1">
      <c r="E503" s="4"/>
      <c r="F503" s="4"/>
      <c r="J503" s="4"/>
      <c r="K503" s="5"/>
      <c r="N503" s="4"/>
      <c r="O503" s="5"/>
      <c r="P503" s="5"/>
      <c r="R503" s="4"/>
      <c r="W503" s="4"/>
      <c r="X503" s="4"/>
      <c r="Y503" s="4"/>
      <c r="Z503" s="3"/>
      <c r="AB503" s="4"/>
      <c r="AC503" s="4"/>
    </row>
    <row r="504" spans="5:29" ht="14.25" customHeight="1">
      <c r="E504" s="4"/>
      <c r="F504" s="4"/>
      <c r="J504" s="4"/>
      <c r="K504" s="5"/>
      <c r="N504" s="4"/>
      <c r="O504" s="5"/>
      <c r="P504" s="5"/>
      <c r="R504" s="4"/>
      <c r="W504" s="4"/>
      <c r="X504" s="4"/>
      <c r="Y504" s="4"/>
      <c r="Z504" s="3"/>
      <c r="AB504" s="4"/>
      <c r="AC504" s="4"/>
    </row>
    <row r="505" spans="5:29" ht="14.25" customHeight="1">
      <c r="E505" s="4"/>
      <c r="F505" s="4"/>
      <c r="J505" s="4"/>
      <c r="K505" s="5"/>
      <c r="N505" s="4"/>
      <c r="O505" s="5"/>
      <c r="P505" s="5"/>
      <c r="R505" s="4"/>
      <c r="W505" s="4"/>
      <c r="X505" s="4"/>
      <c r="Y505" s="4"/>
      <c r="Z505" s="3"/>
      <c r="AB505" s="4"/>
      <c r="AC505" s="4"/>
    </row>
    <row r="506" spans="5:29" ht="14.25" customHeight="1">
      <c r="E506" s="4"/>
      <c r="F506" s="4"/>
      <c r="J506" s="4"/>
      <c r="K506" s="5"/>
      <c r="N506" s="4"/>
      <c r="O506" s="5"/>
      <c r="P506" s="5"/>
      <c r="R506" s="4"/>
      <c r="W506" s="4"/>
      <c r="X506" s="4"/>
      <c r="Y506" s="4"/>
      <c r="Z506" s="3"/>
      <c r="AB506" s="4"/>
      <c r="AC506" s="4"/>
    </row>
    <row r="507" spans="5:29" ht="14.25" customHeight="1">
      <c r="E507" s="4"/>
      <c r="F507" s="4"/>
      <c r="J507" s="4"/>
      <c r="K507" s="5"/>
      <c r="N507" s="4"/>
      <c r="O507" s="5"/>
      <c r="P507" s="5"/>
      <c r="R507" s="4"/>
      <c r="W507" s="4"/>
      <c r="X507" s="4"/>
      <c r="Y507" s="4"/>
      <c r="Z507" s="3"/>
      <c r="AB507" s="4"/>
      <c r="AC507" s="4"/>
    </row>
    <row r="508" spans="5:29" ht="14.25" customHeight="1">
      <c r="E508" s="4"/>
      <c r="F508" s="4"/>
      <c r="J508" s="4"/>
      <c r="K508" s="5"/>
      <c r="N508" s="4"/>
      <c r="O508" s="5"/>
      <c r="P508" s="5"/>
      <c r="R508" s="4"/>
      <c r="W508" s="4"/>
      <c r="X508" s="4"/>
      <c r="Y508" s="4"/>
      <c r="Z508" s="3"/>
      <c r="AB508" s="4"/>
      <c r="AC508" s="4"/>
    </row>
    <row r="509" spans="5:29" ht="14.25" customHeight="1">
      <c r="E509" s="4"/>
      <c r="F509" s="4"/>
      <c r="J509" s="4"/>
      <c r="K509" s="5"/>
      <c r="N509" s="4"/>
      <c r="O509" s="5"/>
      <c r="P509" s="5"/>
      <c r="R509" s="4"/>
      <c r="W509" s="4"/>
      <c r="X509" s="4"/>
      <c r="Y509" s="4"/>
      <c r="Z509" s="3"/>
      <c r="AB509" s="4"/>
      <c r="AC509" s="4"/>
    </row>
    <row r="510" spans="5:29" ht="14.25" customHeight="1">
      <c r="E510" s="4"/>
      <c r="F510" s="4"/>
      <c r="J510" s="4"/>
      <c r="K510" s="5"/>
      <c r="N510" s="4"/>
      <c r="O510" s="5"/>
      <c r="P510" s="5"/>
      <c r="R510" s="4"/>
      <c r="W510" s="4"/>
      <c r="X510" s="4"/>
      <c r="Y510" s="4"/>
      <c r="Z510" s="3"/>
      <c r="AB510" s="4"/>
      <c r="AC510" s="4"/>
    </row>
    <row r="511" spans="5:29" ht="14.25" customHeight="1">
      <c r="E511" s="4"/>
      <c r="F511" s="4"/>
      <c r="J511" s="4"/>
      <c r="K511" s="5"/>
      <c r="N511" s="4"/>
      <c r="O511" s="5"/>
      <c r="P511" s="5"/>
      <c r="R511" s="4"/>
      <c r="W511" s="4"/>
      <c r="X511" s="4"/>
      <c r="Y511" s="4"/>
      <c r="Z511" s="3"/>
      <c r="AB511" s="4"/>
      <c r="AC511" s="4"/>
    </row>
    <row r="512" spans="5:29" ht="14.25" customHeight="1">
      <c r="E512" s="4"/>
      <c r="F512" s="4"/>
      <c r="J512" s="4"/>
      <c r="K512" s="5"/>
      <c r="N512" s="4"/>
      <c r="O512" s="5"/>
      <c r="P512" s="5"/>
      <c r="R512" s="4"/>
      <c r="W512" s="4"/>
      <c r="X512" s="4"/>
      <c r="Y512" s="4"/>
      <c r="Z512" s="3"/>
      <c r="AB512" s="4"/>
      <c r="AC512" s="4"/>
    </row>
    <row r="513" spans="5:29" ht="14.25" customHeight="1">
      <c r="E513" s="4"/>
      <c r="F513" s="4"/>
      <c r="J513" s="4"/>
      <c r="K513" s="5"/>
      <c r="N513" s="4"/>
      <c r="O513" s="5"/>
      <c r="P513" s="5"/>
      <c r="R513" s="4"/>
      <c r="W513" s="4"/>
      <c r="X513" s="4"/>
      <c r="Y513" s="4"/>
      <c r="Z513" s="3"/>
      <c r="AB513" s="4"/>
      <c r="AC513" s="4"/>
    </row>
    <row r="514" spans="5:29" ht="14.25" customHeight="1">
      <c r="E514" s="4"/>
      <c r="F514" s="4"/>
      <c r="J514" s="4"/>
      <c r="K514" s="5"/>
      <c r="N514" s="4"/>
      <c r="O514" s="5"/>
      <c r="P514" s="5"/>
      <c r="R514" s="4"/>
      <c r="W514" s="4"/>
      <c r="X514" s="4"/>
      <c r="Y514" s="4"/>
      <c r="Z514" s="3"/>
      <c r="AB514" s="4"/>
      <c r="AC514" s="4"/>
    </row>
    <row r="515" spans="5:29" ht="14.25" customHeight="1">
      <c r="E515" s="4"/>
      <c r="F515" s="4"/>
      <c r="J515" s="4"/>
      <c r="K515" s="5"/>
      <c r="N515" s="4"/>
      <c r="O515" s="5"/>
      <c r="P515" s="5"/>
      <c r="R515" s="4"/>
      <c r="W515" s="4"/>
      <c r="X515" s="4"/>
      <c r="Y515" s="4"/>
      <c r="Z515" s="3"/>
      <c r="AB515" s="4"/>
      <c r="AC515" s="4"/>
    </row>
    <row r="516" spans="5:29" ht="14.25" customHeight="1">
      <c r="E516" s="4"/>
      <c r="F516" s="4"/>
      <c r="J516" s="4"/>
      <c r="K516" s="5"/>
      <c r="N516" s="4"/>
      <c r="O516" s="5"/>
      <c r="P516" s="5"/>
      <c r="R516" s="4"/>
      <c r="W516" s="4"/>
      <c r="X516" s="4"/>
      <c r="Y516" s="4"/>
      <c r="Z516" s="3"/>
      <c r="AB516" s="4"/>
      <c r="AC516" s="4"/>
    </row>
    <row r="517" spans="5:29" ht="14.25" customHeight="1">
      <c r="E517" s="4"/>
      <c r="F517" s="4"/>
      <c r="J517" s="4"/>
      <c r="K517" s="5"/>
      <c r="N517" s="4"/>
      <c r="O517" s="5"/>
      <c r="P517" s="5"/>
      <c r="R517" s="4"/>
      <c r="W517" s="4"/>
      <c r="X517" s="4"/>
      <c r="Y517" s="4"/>
      <c r="Z517" s="3"/>
      <c r="AB517" s="4"/>
      <c r="AC517" s="4"/>
    </row>
    <row r="518" spans="5:29" ht="14.25" customHeight="1">
      <c r="E518" s="4"/>
      <c r="F518" s="4"/>
      <c r="J518" s="4"/>
      <c r="K518" s="5"/>
      <c r="N518" s="4"/>
      <c r="O518" s="5"/>
      <c r="P518" s="5"/>
      <c r="R518" s="4"/>
      <c r="W518" s="4"/>
      <c r="X518" s="4"/>
      <c r="Y518" s="4"/>
      <c r="Z518" s="3"/>
      <c r="AB518" s="4"/>
      <c r="AC518" s="4"/>
    </row>
    <row r="519" spans="5:29" ht="14.25" customHeight="1">
      <c r="E519" s="4"/>
      <c r="F519" s="4"/>
      <c r="J519" s="4"/>
      <c r="K519" s="5"/>
      <c r="N519" s="4"/>
      <c r="O519" s="5"/>
      <c r="P519" s="5"/>
      <c r="R519" s="4"/>
      <c r="W519" s="4"/>
      <c r="X519" s="4"/>
      <c r="Y519" s="4"/>
      <c r="Z519" s="3"/>
      <c r="AB519" s="4"/>
      <c r="AC519" s="4"/>
    </row>
    <row r="520" spans="5:29" ht="14.25" customHeight="1">
      <c r="E520" s="4"/>
      <c r="F520" s="4"/>
      <c r="J520" s="4"/>
      <c r="K520" s="5"/>
      <c r="N520" s="4"/>
      <c r="O520" s="5"/>
      <c r="P520" s="5"/>
      <c r="R520" s="4"/>
      <c r="W520" s="4"/>
      <c r="X520" s="4"/>
      <c r="Y520" s="4"/>
      <c r="Z520" s="3"/>
      <c r="AB520" s="4"/>
      <c r="AC520" s="4"/>
    </row>
    <row r="521" spans="5:29" ht="14.25" customHeight="1">
      <c r="E521" s="4"/>
      <c r="F521" s="4"/>
      <c r="J521" s="4"/>
      <c r="K521" s="5"/>
      <c r="N521" s="4"/>
      <c r="O521" s="5"/>
      <c r="P521" s="5"/>
      <c r="R521" s="4"/>
      <c r="W521" s="4"/>
      <c r="X521" s="4"/>
      <c r="Y521" s="4"/>
      <c r="Z521" s="3"/>
      <c r="AB521" s="4"/>
      <c r="AC521" s="4"/>
    </row>
    <row r="522" spans="5:29" ht="14.25" customHeight="1">
      <c r="E522" s="4"/>
      <c r="F522" s="4"/>
      <c r="J522" s="4"/>
      <c r="K522" s="5"/>
      <c r="N522" s="4"/>
      <c r="O522" s="5"/>
      <c r="P522" s="5"/>
      <c r="R522" s="4"/>
      <c r="W522" s="4"/>
      <c r="X522" s="4"/>
      <c r="Y522" s="4"/>
      <c r="Z522" s="3"/>
      <c r="AB522" s="4"/>
      <c r="AC522" s="4"/>
    </row>
    <row r="523" spans="5:29" ht="14.25" customHeight="1">
      <c r="E523" s="4"/>
      <c r="F523" s="4"/>
      <c r="J523" s="4"/>
      <c r="K523" s="5"/>
      <c r="N523" s="4"/>
      <c r="O523" s="5"/>
      <c r="P523" s="5"/>
      <c r="R523" s="4"/>
      <c r="W523" s="4"/>
      <c r="X523" s="4"/>
      <c r="Y523" s="4"/>
      <c r="Z523" s="3"/>
      <c r="AB523" s="4"/>
      <c r="AC523" s="4"/>
    </row>
    <row r="524" spans="5:29" ht="14.25" customHeight="1">
      <c r="E524" s="4"/>
      <c r="F524" s="4"/>
      <c r="J524" s="4"/>
      <c r="K524" s="5"/>
      <c r="N524" s="4"/>
      <c r="O524" s="5"/>
      <c r="P524" s="5"/>
      <c r="R524" s="4"/>
      <c r="W524" s="4"/>
      <c r="X524" s="4"/>
      <c r="Y524" s="4"/>
      <c r="Z524" s="3"/>
      <c r="AB524" s="4"/>
      <c r="AC524" s="4"/>
    </row>
    <row r="525" spans="5:29" ht="14.25" customHeight="1">
      <c r="E525" s="4"/>
      <c r="F525" s="4"/>
      <c r="J525" s="4"/>
      <c r="K525" s="5"/>
      <c r="N525" s="4"/>
      <c r="O525" s="5"/>
      <c r="P525" s="5"/>
      <c r="R525" s="4"/>
      <c r="W525" s="4"/>
      <c r="X525" s="4"/>
      <c r="Y525" s="4"/>
      <c r="Z525" s="3"/>
      <c r="AB525" s="4"/>
      <c r="AC525" s="4"/>
    </row>
    <row r="526" spans="5:29" ht="14.25" customHeight="1">
      <c r="E526" s="4"/>
      <c r="F526" s="4"/>
      <c r="J526" s="4"/>
      <c r="K526" s="5"/>
      <c r="N526" s="4"/>
      <c r="O526" s="5"/>
      <c r="P526" s="5"/>
      <c r="R526" s="4"/>
      <c r="W526" s="4"/>
      <c r="X526" s="4"/>
      <c r="Y526" s="4"/>
      <c r="Z526" s="3"/>
      <c r="AB526" s="4"/>
      <c r="AC526" s="4"/>
    </row>
    <row r="527" spans="5:29" ht="14.25" customHeight="1">
      <c r="E527" s="4"/>
      <c r="F527" s="4"/>
      <c r="J527" s="4"/>
      <c r="K527" s="5"/>
      <c r="N527" s="4"/>
      <c r="O527" s="5"/>
      <c r="P527" s="5"/>
      <c r="R527" s="4"/>
      <c r="W527" s="4"/>
      <c r="X527" s="4"/>
      <c r="Y527" s="4"/>
      <c r="Z527" s="3"/>
      <c r="AB527" s="4"/>
      <c r="AC527" s="4"/>
    </row>
    <row r="528" spans="5:29" ht="14.25" customHeight="1">
      <c r="E528" s="4"/>
      <c r="F528" s="4"/>
      <c r="J528" s="4"/>
      <c r="K528" s="5"/>
      <c r="N528" s="4"/>
      <c r="O528" s="5"/>
      <c r="P528" s="5"/>
      <c r="R528" s="4"/>
      <c r="W528" s="4"/>
      <c r="X528" s="4"/>
      <c r="Y528" s="4"/>
      <c r="Z528" s="3"/>
      <c r="AB528" s="4"/>
      <c r="AC528" s="4"/>
    </row>
    <row r="529" spans="5:29" ht="14.25" customHeight="1">
      <c r="E529" s="4"/>
      <c r="F529" s="4"/>
      <c r="J529" s="4"/>
      <c r="K529" s="5"/>
      <c r="N529" s="4"/>
      <c r="O529" s="5"/>
      <c r="P529" s="5"/>
      <c r="R529" s="4"/>
      <c r="W529" s="4"/>
      <c r="X529" s="4"/>
      <c r="Y529" s="4"/>
      <c r="Z529" s="3"/>
      <c r="AB529" s="4"/>
      <c r="AC529" s="4"/>
    </row>
    <row r="530" spans="5:29" ht="14.25" customHeight="1">
      <c r="E530" s="4"/>
      <c r="F530" s="4"/>
      <c r="J530" s="4"/>
      <c r="K530" s="5"/>
      <c r="N530" s="4"/>
      <c r="O530" s="5"/>
      <c r="P530" s="5"/>
      <c r="R530" s="4"/>
      <c r="W530" s="4"/>
      <c r="X530" s="4"/>
      <c r="Y530" s="4"/>
      <c r="Z530" s="3"/>
      <c r="AB530" s="4"/>
      <c r="AC530" s="4"/>
    </row>
    <row r="531" spans="5:29" ht="14.25" customHeight="1">
      <c r="E531" s="4"/>
      <c r="F531" s="4"/>
      <c r="J531" s="4"/>
      <c r="K531" s="5"/>
      <c r="N531" s="4"/>
      <c r="O531" s="5"/>
      <c r="P531" s="5"/>
      <c r="R531" s="4"/>
      <c r="W531" s="4"/>
      <c r="X531" s="4"/>
      <c r="Y531" s="4"/>
      <c r="Z531" s="3"/>
      <c r="AB531" s="4"/>
      <c r="AC531" s="4"/>
    </row>
    <row r="532" spans="5:29" ht="14.25" customHeight="1">
      <c r="E532" s="4"/>
      <c r="F532" s="4"/>
      <c r="J532" s="4"/>
      <c r="K532" s="5"/>
      <c r="N532" s="4"/>
      <c r="O532" s="5"/>
      <c r="P532" s="5"/>
      <c r="R532" s="4"/>
      <c r="W532" s="4"/>
      <c r="X532" s="4"/>
      <c r="Y532" s="4"/>
      <c r="Z532" s="3"/>
      <c r="AB532" s="4"/>
      <c r="AC532" s="4"/>
    </row>
    <row r="533" spans="5:29" ht="14.25" customHeight="1">
      <c r="E533" s="4"/>
      <c r="F533" s="4"/>
      <c r="J533" s="4"/>
      <c r="K533" s="5"/>
      <c r="N533" s="4"/>
      <c r="O533" s="5"/>
      <c r="P533" s="5"/>
      <c r="R533" s="4"/>
      <c r="W533" s="4"/>
      <c r="X533" s="4"/>
      <c r="Y533" s="4"/>
      <c r="Z533" s="3"/>
      <c r="AB533" s="4"/>
      <c r="AC533" s="4"/>
    </row>
    <row r="534" spans="5:29" ht="14.25" customHeight="1">
      <c r="E534" s="4"/>
      <c r="F534" s="4"/>
      <c r="J534" s="4"/>
      <c r="K534" s="5"/>
      <c r="N534" s="4"/>
      <c r="O534" s="5"/>
      <c r="P534" s="5"/>
      <c r="R534" s="4"/>
      <c r="W534" s="4"/>
      <c r="X534" s="4"/>
      <c r="Y534" s="4"/>
      <c r="Z534" s="3"/>
      <c r="AB534" s="4"/>
      <c r="AC534" s="4"/>
    </row>
    <row r="535" spans="5:29" ht="14.25" customHeight="1">
      <c r="E535" s="4"/>
      <c r="F535" s="4"/>
      <c r="J535" s="4"/>
      <c r="K535" s="5"/>
      <c r="N535" s="4"/>
      <c r="O535" s="5"/>
      <c r="P535" s="5"/>
      <c r="R535" s="4"/>
      <c r="W535" s="4"/>
      <c r="X535" s="4"/>
      <c r="Y535" s="4"/>
      <c r="Z535" s="3"/>
      <c r="AB535" s="4"/>
      <c r="AC535" s="4"/>
    </row>
    <row r="536" spans="5:29" ht="14.25" customHeight="1">
      <c r="E536" s="4"/>
      <c r="F536" s="4"/>
      <c r="J536" s="4"/>
      <c r="K536" s="5"/>
      <c r="N536" s="4"/>
      <c r="O536" s="5"/>
      <c r="P536" s="5"/>
      <c r="R536" s="4"/>
      <c r="W536" s="4"/>
      <c r="X536" s="4"/>
      <c r="Y536" s="4"/>
      <c r="Z536" s="3"/>
      <c r="AB536" s="4"/>
      <c r="AC536" s="4"/>
    </row>
    <row r="537" spans="5:29" ht="14.25" customHeight="1">
      <c r="E537" s="4"/>
      <c r="F537" s="4"/>
      <c r="J537" s="4"/>
      <c r="K537" s="5"/>
      <c r="N537" s="4"/>
      <c r="O537" s="5"/>
      <c r="P537" s="5"/>
      <c r="R537" s="4"/>
      <c r="W537" s="4"/>
      <c r="X537" s="4"/>
      <c r="Y537" s="4"/>
      <c r="Z537" s="3"/>
      <c r="AB537" s="4"/>
      <c r="AC537" s="4"/>
    </row>
    <row r="538" spans="5:29" ht="14.25" customHeight="1">
      <c r="E538" s="4"/>
      <c r="F538" s="4"/>
      <c r="J538" s="4"/>
      <c r="K538" s="5"/>
      <c r="N538" s="4"/>
      <c r="O538" s="5"/>
      <c r="P538" s="5"/>
      <c r="R538" s="4"/>
      <c r="W538" s="4"/>
      <c r="X538" s="4"/>
      <c r="Y538" s="4"/>
      <c r="Z538" s="3"/>
      <c r="AB538" s="4"/>
      <c r="AC538" s="4"/>
    </row>
    <row r="539" spans="5:29" ht="14.25" customHeight="1">
      <c r="E539" s="4"/>
      <c r="F539" s="4"/>
      <c r="J539" s="4"/>
      <c r="K539" s="5"/>
      <c r="N539" s="4"/>
      <c r="O539" s="5"/>
      <c r="P539" s="5"/>
      <c r="R539" s="4"/>
      <c r="W539" s="4"/>
      <c r="X539" s="4"/>
      <c r="Y539" s="4"/>
      <c r="Z539" s="3"/>
      <c r="AB539" s="4"/>
      <c r="AC539" s="4"/>
    </row>
    <row r="540" spans="5:29" ht="14.25" customHeight="1">
      <c r="E540" s="4"/>
      <c r="F540" s="4"/>
      <c r="J540" s="4"/>
      <c r="K540" s="5"/>
      <c r="N540" s="4"/>
      <c r="O540" s="5"/>
      <c r="P540" s="5"/>
      <c r="R540" s="4"/>
      <c r="W540" s="4"/>
      <c r="X540" s="4"/>
      <c r="Y540" s="4"/>
      <c r="Z540" s="3"/>
      <c r="AB540" s="4"/>
      <c r="AC540" s="4"/>
    </row>
    <row r="541" spans="5:29" ht="14.25" customHeight="1">
      <c r="E541" s="4"/>
      <c r="F541" s="4"/>
      <c r="J541" s="4"/>
      <c r="K541" s="5"/>
      <c r="N541" s="4"/>
      <c r="O541" s="5"/>
      <c r="P541" s="5"/>
      <c r="R541" s="4"/>
      <c r="W541" s="4"/>
      <c r="X541" s="4"/>
      <c r="Y541" s="4"/>
      <c r="Z541" s="3"/>
      <c r="AB541" s="4"/>
      <c r="AC541" s="4"/>
    </row>
    <row r="542" spans="5:29" ht="14.25" customHeight="1">
      <c r="E542" s="4"/>
      <c r="F542" s="4"/>
      <c r="J542" s="4"/>
      <c r="K542" s="5"/>
      <c r="N542" s="4"/>
      <c r="O542" s="5"/>
      <c r="P542" s="5"/>
      <c r="R542" s="4"/>
      <c r="W542" s="4"/>
      <c r="X542" s="4"/>
      <c r="Y542" s="4"/>
      <c r="Z542" s="3"/>
      <c r="AB542" s="4"/>
      <c r="AC542" s="4"/>
    </row>
    <row r="543" spans="5:29" ht="14.25" customHeight="1">
      <c r="E543" s="4"/>
      <c r="F543" s="4"/>
      <c r="J543" s="4"/>
      <c r="K543" s="5"/>
      <c r="N543" s="4"/>
      <c r="O543" s="5"/>
      <c r="P543" s="5"/>
      <c r="R543" s="4"/>
      <c r="W543" s="4"/>
      <c r="X543" s="4"/>
      <c r="Y543" s="4"/>
      <c r="Z543" s="3"/>
      <c r="AB543" s="4"/>
      <c r="AC543" s="4"/>
    </row>
    <row r="544" spans="5:29" ht="14.25" customHeight="1">
      <c r="E544" s="4"/>
      <c r="F544" s="4"/>
      <c r="J544" s="4"/>
      <c r="K544" s="5"/>
      <c r="N544" s="4"/>
      <c r="O544" s="5"/>
      <c r="P544" s="5"/>
      <c r="R544" s="4"/>
      <c r="W544" s="4"/>
      <c r="X544" s="4"/>
      <c r="Y544" s="4"/>
      <c r="Z544" s="3"/>
      <c r="AB544" s="4"/>
      <c r="AC544" s="4"/>
    </row>
    <row r="545" spans="5:29" ht="14.25" customHeight="1">
      <c r="E545" s="4"/>
      <c r="F545" s="4"/>
      <c r="J545" s="4"/>
      <c r="K545" s="5"/>
      <c r="N545" s="4"/>
      <c r="O545" s="5"/>
      <c r="P545" s="5"/>
      <c r="R545" s="4"/>
      <c r="W545" s="4"/>
      <c r="X545" s="4"/>
      <c r="Y545" s="4"/>
      <c r="Z545" s="3"/>
      <c r="AB545" s="4"/>
      <c r="AC545" s="4"/>
    </row>
    <row r="546" spans="5:29" ht="14.25" customHeight="1">
      <c r="E546" s="4"/>
      <c r="F546" s="4"/>
      <c r="J546" s="4"/>
      <c r="K546" s="5"/>
      <c r="N546" s="4"/>
      <c r="O546" s="5"/>
      <c r="P546" s="5"/>
      <c r="R546" s="4"/>
      <c r="W546" s="4"/>
      <c r="X546" s="4"/>
      <c r="Y546" s="4"/>
      <c r="Z546" s="3"/>
      <c r="AB546" s="4"/>
      <c r="AC546" s="4"/>
    </row>
    <row r="547" spans="5:29" ht="14.25" customHeight="1">
      <c r="E547" s="4"/>
      <c r="F547" s="4"/>
      <c r="J547" s="4"/>
      <c r="K547" s="5"/>
      <c r="N547" s="4"/>
      <c r="O547" s="5"/>
      <c r="P547" s="5"/>
      <c r="R547" s="4"/>
      <c r="W547" s="4"/>
      <c r="X547" s="4"/>
      <c r="Y547" s="4"/>
      <c r="Z547" s="3"/>
      <c r="AB547" s="4"/>
      <c r="AC547" s="4"/>
    </row>
    <row r="548" spans="5:29" ht="14.25" customHeight="1">
      <c r="E548" s="4"/>
      <c r="F548" s="4"/>
      <c r="J548" s="4"/>
      <c r="K548" s="5"/>
      <c r="N548" s="4"/>
      <c r="O548" s="5"/>
      <c r="P548" s="5"/>
      <c r="R548" s="4"/>
      <c r="W548" s="4"/>
      <c r="X548" s="4"/>
      <c r="Y548" s="4"/>
      <c r="Z548" s="3"/>
      <c r="AB548" s="4"/>
      <c r="AC548" s="4"/>
    </row>
    <row r="549" spans="5:29" ht="14.25" customHeight="1">
      <c r="E549" s="4"/>
      <c r="F549" s="4"/>
      <c r="J549" s="4"/>
      <c r="K549" s="5"/>
      <c r="N549" s="4"/>
      <c r="O549" s="5"/>
      <c r="P549" s="5"/>
      <c r="R549" s="4"/>
      <c r="W549" s="4"/>
      <c r="X549" s="4"/>
      <c r="Y549" s="4"/>
      <c r="Z549" s="3"/>
      <c r="AB549" s="4"/>
      <c r="AC549" s="4"/>
    </row>
    <row r="550" spans="5:29" ht="14.25" customHeight="1">
      <c r="E550" s="4"/>
      <c r="F550" s="4"/>
      <c r="J550" s="4"/>
      <c r="K550" s="5"/>
      <c r="N550" s="4"/>
      <c r="O550" s="5"/>
      <c r="P550" s="5"/>
      <c r="R550" s="4"/>
      <c r="W550" s="4"/>
      <c r="X550" s="4"/>
      <c r="Y550" s="4"/>
      <c r="Z550" s="3"/>
      <c r="AB550" s="4"/>
      <c r="AC550" s="4"/>
    </row>
    <row r="551" spans="5:29" ht="14.25" customHeight="1">
      <c r="E551" s="4"/>
      <c r="F551" s="4"/>
      <c r="J551" s="4"/>
      <c r="K551" s="5"/>
      <c r="N551" s="4"/>
      <c r="O551" s="5"/>
      <c r="P551" s="5"/>
      <c r="R551" s="4"/>
      <c r="W551" s="4"/>
      <c r="X551" s="4"/>
      <c r="Y551" s="4"/>
      <c r="Z551" s="3"/>
      <c r="AB551" s="4"/>
      <c r="AC551" s="4"/>
    </row>
    <row r="552" spans="5:29" ht="14.25" customHeight="1">
      <c r="E552" s="4"/>
      <c r="F552" s="4"/>
      <c r="J552" s="4"/>
      <c r="K552" s="5"/>
      <c r="N552" s="4"/>
      <c r="O552" s="5"/>
      <c r="P552" s="5"/>
      <c r="R552" s="4"/>
      <c r="W552" s="4"/>
      <c r="X552" s="4"/>
      <c r="Y552" s="4"/>
      <c r="Z552" s="3"/>
      <c r="AB552" s="4"/>
      <c r="AC552" s="4"/>
    </row>
    <row r="553" spans="5:29" ht="14.25" customHeight="1">
      <c r="E553" s="4"/>
      <c r="F553" s="4"/>
      <c r="J553" s="4"/>
      <c r="K553" s="5"/>
      <c r="N553" s="4"/>
      <c r="O553" s="5"/>
      <c r="P553" s="5"/>
      <c r="R553" s="4"/>
      <c r="W553" s="4"/>
      <c r="X553" s="4"/>
      <c r="Y553" s="4"/>
      <c r="Z553" s="3"/>
      <c r="AB553" s="4"/>
      <c r="AC553" s="4"/>
    </row>
    <row r="554" spans="5:29" ht="14.25" customHeight="1">
      <c r="E554" s="4"/>
      <c r="F554" s="4"/>
      <c r="J554" s="4"/>
      <c r="K554" s="5"/>
      <c r="N554" s="4"/>
      <c r="O554" s="5"/>
      <c r="P554" s="5"/>
      <c r="R554" s="4"/>
      <c r="W554" s="4"/>
      <c r="X554" s="4"/>
      <c r="Y554" s="4"/>
      <c r="Z554" s="3"/>
      <c r="AB554" s="4"/>
      <c r="AC554" s="4"/>
    </row>
    <row r="555" spans="5:29" ht="14.25" customHeight="1">
      <c r="E555" s="4"/>
      <c r="F555" s="4"/>
      <c r="J555" s="4"/>
      <c r="K555" s="5"/>
      <c r="N555" s="4"/>
      <c r="O555" s="5"/>
      <c r="P555" s="5"/>
      <c r="R555" s="4"/>
      <c r="W555" s="4"/>
      <c r="X555" s="4"/>
      <c r="Y555" s="4"/>
      <c r="Z555" s="3"/>
      <c r="AB555" s="4"/>
      <c r="AC555" s="4"/>
    </row>
    <row r="556" spans="5:29" ht="14.25" customHeight="1">
      <c r="E556" s="4"/>
      <c r="F556" s="4"/>
      <c r="J556" s="4"/>
      <c r="K556" s="5"/>
      <c r="N556" s="4"/>
      <c r="O556" s="5"/>
      <c r="P556" s="5"/>
      <c r="R556" s="4"/>
      <c r="W556" s="4"/>
      <c r="X556" s="4"/>
      <c r="Y556" s="4"/>
      <c r="Z556" s="3"/>
      <c r="AB556" s="4"/>
      <c r="AC556" s="4"/>
    </row>
    <row r="557" spans="5:29" ht="14.25" customHeight="1">
      <c r="E557" s="4"/>
      <c r="F557" s="4"/>
      <c r="J557" s="4"/>
      <c r="K557" s="5"/>
      <c r="N557" s="4"/>
      <c r="O557" s="5"/>
      <c r="P557" s="5"/>
      <c r="R557" s="4"/>
      <c r="W557" s="4"/>
      <c r="X557" s="4"/>
      <c r="Y557" s="4"/>
      <c r="Z557" s="3"/>
      <c r="AB557" s="4"/>
      <c r="AC557" s="4"/>
    </row>
    <row r="558" spans="5:29" ht="14.25" customHeight="1">
      <c r="E558" s="4"/>
      <c r="F558" s="4"/>
      <c r="J558" s="4"/>
      <c r="K558" s="5"/>
      <c r="N558" s="4"/>
      <c r="O558" s="5"/>
      <c r="P558" s="5"/>
      <c r="R558" s="4"/>
      <c r="W558" s="4"/>
      <c r="X558" s="4"/>
      <c r="Y558" s="4"/>
      <c r="Z558" s="3"/>
      <c r="AB558" s="4"/>
      <c r="AC558" s="4"/>
    </row>
    <row r="559" spans="5:29" ht="14.25" customHeight="1">
      <c r="E559" s="4"/>
      <c r="F559" s="4"/>
      <c r="J559" s="4"/>
      <c r="K559" s="5"/>
      <c r="N559" s="4"/>
      <c r="O559" s="5"/>
      <c r="P559" s="5"/>
      <c r="R559" s="4"/>
      <c r="W559" s="4"/>
      <c r="X559" s="4"/>
      <c r="Y559" s="4"/>
      <c r="Z559" s="3"/>
      <c r="AB559" s="4"/>
      <c r="AC559" s="4"/>
    </row>
    <row r="560" spans="5:29" ht="14.25" customHeight="1">
      <c r="E560" s="4"/>
      <c r="F560" s="4"/>
      <c r="J560" s="4"/>
      <c r="K560" s="5"/>
      <c r="N560" s="4"/>
      <c r="O560" s="5"/>
      <c r="P560" s="5"/>
      <c r="R560" s="4"/>
      <c r="W560" s="4"/>
      <c r="X560" s="4"/>
      <c r="Y560" s="4"/>
      <c r="Z560" s="3"/>
      <c r="AB560" s="4"/>
      <c r="AC560" s="4"/>
    </row>
    <row r="561" spans="5:29" ht="14.25" customHeight="1">
      <c r="E561" s="4"/>
      <c r="F561" s="4"/>
      <c r="J561" s="4"/>
      <c r="K561" s="5"/>
      <c r="N561" s="4"/>
      <c r="O561" s="5"/>
      <c r="P561" s="5"/>
      <c r="R561" s="4"/>
      <c r="W561" s="4"/>
      <c r="X561" s="4"/>
      <c r="Y561" s="4"/>
      <c r="Z561" s="3"/>
      <c r="AB561" s="4"/>
      <c r="AC561" s="4"/>
    </row>
    <row r="562" spans="5:29" ht="14.25" customHeight="1">
      <c r="E562" s="4"/>
      <c r="F562" s="4"/>
      <c r="J562" s="4"/>
      <c r="K562" s="5"/>
      <c r="N562" s="4"/>
      <c r="O562" s="5"/>
      <c r="P562" s="5"/>
      <c r="R562" s="4"/>
      <c r="W562" s="4"/>
      <c r="X562" s="4"/>
      <c r="Y562" s="4"/>
      <c r="Z562" s="3"/>
      <c r="AB562" s="4"/>
      <c r="AC562" s="4"/>
    </row>
    <row r="563" spans="5:29" ht="14.25" customHeight="1">
      <c r="E563" s="4"/>
      <c r="F563" s="4"/>
      <c r="J563" s="4"/>
      <c r="K563" s="5"/>
      <c r="N563" s="4"/>
      <c r="O563" s="5"/>
      <c r="P563" s="5"/>
      <c r="R563" s="4"/>
      <c r="W563" s="4"/>
      <c r="X563" s="4"/>
      <c r="Y563" s="4"/>
      <c r="Z563" s="3"/>
      <c r="AB563" s="4"/>
      <c r="AC563" s="4"/>
    </row>
    <row r="564" spans="5:29" ht="14.25" customHeight="1">
      <c r="E564" s="4"/>
      <c r="F564" s="4"/>
      <c r="J564" s="4"/>
      <c r="K564" s="5"/>
      <c r="N564" s="4"/>
      <c r="O564" s="5"/>
      <c r="P564" s="5"/>
      <c r="R564" s="4"/>
      <c r="W564" s="4"/>
      <c r="X564" s="4"/>
      <c r="Y564" s="4"/>
      <c r="Z564" s="3"/>
      <c r="AB564" s="4"/>
      <c r="AC564" s="4"/>
    </row>
    <row r="565" spans="5:29" ht="14.25" customHeight="1">
      <c r="E565" s="4"/>
      <c r="F565" s="4"/>
      <c r="J565" s="4"/>
      <c r="K565" s="5"/>
      <c r="N565" s="4"/>
      <c r="O565" s="5"/>
      <c r="P565" s="5"/>
      <c r="R565" s="4"/>
      <c r="W565" s="4"/>
      <c r="X565" s="4"/>
      <c r="Y565" s="4"/>
      <c r="Z565" s="3"/>
      <c r="AB565" s="4"/>
      <c r="AC565" s="4"/>
    </row>
    <row r="566" spans="5:29" ht="14.25" customHeight="1">
      <c r="E566" s="4"/>
      <c r="F566" s="4"/>
      <c r="J566" s="4"/>
      <c r="K566" s="5"/>
      <c r="N566" s="4"/>
      <c r="O566" s="5"/>
      <c r="P566" s="5"/>
      <c r="R566" s="4"/>
      <c r="W566" s="4"/>
      <c r="X566" s="4"/>
      <c r="Y566" s="4"/>
      <c r="Z566" s="3"/>
      <c r="AB566" s="4"/>
      <c r="AC566" s="4"/>
    </row>
    <row r="567" spans="5:29" ht="14.25" customHeight="1">
      <c r="E567" s="4"/>
      <c r="F567" s="4"/>
      <c r="J567" s="4"/>
      <c r="K567" s="5"/>
      <c r="N567" s="4"/>
      <c r="O567" s="5"/>
      <c r="P567" s="5"/>
      <c r="R567" s="4"/>
      <c r="W567" s="4"/>
      <c r="X567" s="4"/>
      <c r="Y567" s="4"/>
      <c r="Z567" s="3"/>
      <c r="AB567" s="4"/>
      <c r="AC567" s="4"/>
    </row>
    <row r="568" spans="5:29" ht="14.25" customHeight="1">
      <c r="E568" s="4"/>
      <c r="F568" s="4"/>
      <c r="J568" s="4"/>
      <c r="K568" s="5"/>
      <c r="N568" s="4"/>
      <c r="O568" s="5"/>
      <c r="P568" s="5"/>
      <c r="R568" s="4"/>
      <c r="W568" s="4"/>
      <c r="X568" s="4"/>
      <c r="Y568" s="4"/>
      <c r="Z568" s="3"/>
      <c r="AB568" s="4"/>
      <c r="AC568" s="4"/>
    </row>
    <row r="569" spans="5:29" ht="14.25" customHeight="1">
      <c r="E569" s="4"/>
      <c r="F569" s="4"/>
      <c r="J569" s="4"/>
      <c r="K569" s="5"/>
      <c r="N569" s="4"/>
      <c r="O569" s="5"/>
      <c r="P569" s="5"/>
      <c r="R569" s="4"/>
      <c r="W569" s="4"/>
      <c r="X569" s="4"/>
      <c r="Y569" s="4"/>
      <c r="Z569" s="3"/>
      <c r="AB569" s="4"/>
      <c r="AC569" s="4"/>
    </row>
    <row r="570" spans="5:29" ht="14.25" customHeight="1">
      <c r="E570" s="4"/>
      <c r="F570" s="4"/>
      <c r="J570" s="4"/>
      <c r="K570" s="5"/>
      <c r="N570" s="4"/>
      <c r="O570" s="5"/>
      <c r="P570" s="5"/>
      <c r="R570" s="4"/>
      <c r="W570" s="4"/>
      <c r="X570" s="4"/>
      <c r="Y570" s="4"/>
      <c r="Z570" s="3"/>
      <c r="AB570" s="4"/>
      <c r="AC570" s="4"/>
    </row>
    <row r="571" spans="5:29" ht="14.25" customHeight="1">
      <c r="E571" s="4"/>
      <c r="F571" s="4"/>
      <c r="J571" s="4"/>
      <c r="K571" s="5"/>
      <c r="N571" s="4"/>
      <c r="O571" s="5"/>
      <c r="P571" s="5"/>
      <c r="R571" s="4"/>
      <c r="W571" s="4"/>
      <c r="X571" s="4"/>
      <c r="Y571" s="4"/>
      <c r="Z571" s="3"/>
      <c r="AB571" s="4"/>
      <c r="AC571" s="4"/>
    </row>
    <row r="572" spans="5:29" ht="14.25" customHeight="1">
      <c r="E572" s="4"/>
      <c r="F572" s="4"/>
      <c r="J572" s="4"/>
      <c r="K572" s="5"/>
      <c r="N572" s="4"/>
      <c r="O572" s="5"/>
      <c r="P572" s="5"/>
      <c r="R572" s="4"/>
      <c r="W572" s="4"/>
      <c r="X572" s="4"/>
      <c r="Y572" s="4"/>
      <c r="Z572" s="3"/>
      <c r="AB572" s="4"/>
      <c r="AC572" s="4"/>
    </row>
    <row r="573" spans="5:29" ht="14.25" customHeight="1">
      <c r="E573" s="4"/>
      <c r="F573" s="4"/>
      <c r="J573" s="4"/>
      <c r="K573" s="5"/>
      <c r="N573" s="4"/>
      <c r="O573" s="5"/>
      <c r="P573" s="5"/>
      <c r="R573" s="4"/>
      <c r="W573" s="4"/>
      <c r="X573" s="4"/>
      <c r="Y573" s="4"/>
      <c r="Z573" s="3"/>
      <c r="AB573" s="4"/>
      <c r="AC573" s="4"/>
    </row>
    <row r="574" spans="5:29" ht="14.25" customHeight="1">
      <c r="E574" s="4"/>
      <c r="F574" s="4"/>
      <c r="J574" s="4"/>
      <c r="K574" s="5"/>
      <c r="N574" s="4"/>
      <c r="O574" s="5"/>
      <c r="P574" s="5"/>
      <c r="R574" s="4"/>
      <c r="W574" s="4"/>
      <c r="X574" s="4"/>
      <c r="Y574" s="4"/>
      <c r="Z574" s="3"/>
      <c r="AB574" s="4"/>
      <c r="AC574" s="4"/>
    </row>
    <row r="575" spans="5:29" ht="14.25" customHeight="1">
      <c r="E575" s="4"/>
      <c r="F575" s="4"/>
      <c r="J575" s="4"/>
      <c r="K575" s="5"/>
      <c r="N575" s="4"/>
      <c r="O575" s="5"/>
      <c r="P575" s="5"/>
      <c r="R575" s="4"/>
      <c r="W575" s="4"/>
      <c r="X575" s="4"/>
      <c r="Y575" s="4"/>
      <c r="Z575" s="3"/>
      <c r="AB575" s="4"/>
      <c r="AC575" s="4"/>
    </row>
    <row r="576" spans="5:29" ht="14.25" customHeight="1">
      <c r="E576" s="4"/>
      <c r="F576" s="4"/>
      <c r="J576" s="4"/>
      <c r="K576" s="5"/>
      <c r="N576" s="4"/>
      <c r="O576" s="5"/>
      <c r="P576" s="5"/>
      <c r="R576" s="4"/>
      <c r="W576" s="4"/>
      <c r="X576" s="4"/>
      <c r="Y576" s="4"/>
      <c r="Z576" s="3"/>
      <c r="AB576" s="4"/>
      <c r="AC576" s="4"/>
    </row>
    <row r="577" spans="5:29" ht="14.25" customHeight="1">
      <c r="E577" s="4"/>
      <c r="F577" s="4"/>
      <c r="J577" s="4"/>
      <c r="K577" s="5"/>
      <c r="N577" s="4"/>
      <c r="O577" s="5"/>
      <c r="P577" s="5"/>
      <c r="R577" s="4"/>
      <c r="W577" s="4"/>
      <c r="X577" s="4"/>
      <c r="Y577" s="4"/>
      <c r="Z577" s="3"/>
      <c r="AB577" s="4"/>
      <c r="AC577" s="4"/>
    </row>
    <row r="578" spans="5:29" ht="14.25" customHeight="1">
      <c r="E578" s="4"/>
      <c r="F578" s="4"/>
      <c r="J578" s="4"/>
      <c r="K578" s="5"/>
      <c r="N578" s="4"/>
      <c r="O578" s="5"/>
      <c r="P578" s="5"/>
      <c r="R578" s="4"/>
      <c r="W578" s="4"/>
      <c r="X578" s="4"/>
      <c r="Y578" s="4"/>
      <c r="Z578" s="3"/>
      <c r="AB578" s="4"/>
      <c r="AC578" s="4"/>
    </row>
    <row r="579" spans="5:29" ht="14.25" customHeight="1">
      <c r="E579" s="4"/>
      <c r="F579" s="4"/>
      <c r="J579" s="4"/>
      <c r="K579" s="5"/>
      <c r="N579" s="4"/>
      <c r="O579" s="5"/>
      <c r="P579" s="5"/>
      <c r="R579" s="4"/>
      <c r="W579" s="4"/>
      <c r="X579" s="4"/>
      <c r="Y579" s="4"/>
      <c r="Z579" s="3"/>
      <c r="AB579" s="4"/>
      <c r="AC579" s="4"/>
    </row>
    <row r="580" spans="5:29" ht="14.25" customHeight="1">
      <c r="E580" s="4"/>
      <c r="F580" s="4"/>
      <c r="J580" s="4"/>
      <c r="K580" s="5"/>
      <c r="N580" s="4"/>
      <c r="O580" s="5"/>
      <c r="P580" s="5"/>
      <c r="R580" s="4"/>
      <c r="W580" s="4"/>
      <c r="X580" s="4"/>
      <c r="Y580" s="4"/>
      <c r="Z580" s="3"/>
      <c r="AB580" s="4"/>
      <c r="AC580" s="4"/>
    </row>
    <row r="581" spans="5:29" ht="14.25" customHeight="1">
      <c r="E581" s="4"/>
      <c r="F581" s="4"/>
      <c r="J581" s="4"/>
      <c r="K581" s="5"/>
      <c r="N581" s="4"/>
      <c r="O581" s="5"/>
      <c r="P581" s="5"/>
      <c r="R581" s="4"/>
      <c r="W581" s="4"/>
      <c r="X581" s="4"/>
      <c r="Y581" s="4"/>
      <c r="Z581" s="3"/>
      <c r="AB581" s="4"/>
      <c r="AC581" s="4"/>
    </row>
    <row r="582" spans="5:29" ht="14.25" customHeight="1">
      <c r="E582" s="4"/>
      <c r="F582" s="4"/>
      <c r="J582" s="4"/>
      <c r="K582" s="5"/>
      <c r="N582" s="4"/>
      <c r="O582" s="5"/>
      <c r="P582" s="5"/>
      <c r="R582" s="4"/>
      <c r="W582" s="4"/>
      <c r="X582" s="4"/>
      <c r="Y582" s="4"/>
      <c r="Z582" s="3"/>
      <c r="AB582" s="4"/>
      <c r="AC582" s="4"/>
    </row>
    <row r="583" spans="5:29" ht="14.25" customHeight="1">
      <c r="E583" s="4"/>
      <c r="F583" s="4"/>
      <c r="J583" s="4"/>
      <c r="K583" s="5"/>
      <c r="N583" s="4"/>
      <c r="O583" s="5"/>
      <c r="P583" s="5"/>
      <c r="R583" s="4"/>
      <c r="W583" s="4"/>
      <c r="X583" s="4"/>
      <c r="Y583" s="4"/>
      <c r="Z583" s="3"/>
      <c r="AB583" s="4"/>
      <c r="AC583" s="4"/>
    </row>
    <row r="584" spans="5:29" ht="14.25" customHeight="1">
      <c r="E584" s="4"/>
      <c r="F584" s="4"/>
      <c r="J584" s="4"/>
      <c r="K584" s="5"/>
      <c r="N584" s="4"/>
      <c r="O584" s="5"/>
      <c r="P584" s="5"/>
      <c r="R584" s="4"/>
      <c r="W584" s="4"/>
      <c r="X584" s="4"/>
      <c r="Y584" s="4"/>
      <c r="Z584" s="3"/>
      <c r="AB584" s="4"/>
      <c r="AC584" s="4"/>
    </row>
    <row r="585" spans="5:29" ht="14.25" customHeight="1">
      <c r="E585" s="4"/>
      <c r="F585" s="4"/>
      <c r="J585" s="4"/>
      <c r="K585" s="5"/>
      <c r="N585" s="4"/>
      <c r="O585" s="5"/>
      <c r="P585" s="5"/>
      <c r="R585" s="4"/>
      <c r="W585" s="4"/>
      <c r="X585" s="4"/>
      <c r="Y585" s="4"/>
      <c r="Z585" s="3"/>
      <c r="AB585" s="4"/>
      <c r="AC585" s="4"/>
    </row>
    <row r="586" spans="5:29" ht="14.25" customHeight="1">
      <c r="E586" s="4"/>
      <c r="F586" s="4"/>
      <c r="J586" s="4"/>
      <c r="K586" s="5"/>
      <c r="N586" s="4"/>
      <c r="O586" s="5"/>
      <c r="P586" s="5"/>
      <c r="R586" s="4"/>
      <c r="W586" s="4"/>
      <c r="X586" s="4"/>
      <c r="Y586" s="4"/>
      <c r="Z586" s="3"/>
      <c r="AB586" s="4"/>
      <c r="AC586" s="4"/>
    </row>
    <row r="587" spans="5:29" ht="14.25" customHeight="1">
      <c r="E587" s="4"/>
      <c r="F587" s="4"/>
      <c r="J587" s="4"/>
      <c r="K587" s="5"/>
      <c r="N587" s="4"/>
      <c r="O587" s="5"/>
      <c r="P587" s="5"/>
      <c r="R587" s="4"/>
      <c r="W587" s="4"/>
      <c r="X587" s="4"/>
      <c r="Y587" s="4"/>
      <c r="Z587" s="3"/>
      <c r="AB587" s="4"/>
      <c r="AC587" s="4"/>
    </row>
    <row r="588" spans="5:29" ht="14.25" customHeight="1">
      <c r="E588" s="4"/>
      <c r="F588" s="4"/>
      <c r="J588" s="4"/>
      <c r="K588" s="5"/>
      <c r="N588" s="4"/>
      <c r="O588" s="5"/>
      <c r="P588" s="5"/>
      <c r="R588" s="4"/>
      <c r="W588" s="4"/>
      <c r="X588" s="4"/>
      <c r="Y588" s="4"/>
      <c r="Z588" s="3"/>
      <c r="AB588" s="4"/>
      <c r="AC588" s="4"/>
    </row>
    <row r="589" spans="5:29" ht="14.25" customHeight="1">
      <c r="E589" s="4"/>
      <c r="F589" s="4"/>
      <c r="J589" s="4"/>
      <c r="K589" s="5"/>
      <c r="N589" s="4"/>
      <c r="O589" s="5"/>
      <c r="P589" s="5"/>
      <c r="R589" s="4"/>
      <c r="W589" s="4"/>
      <c r="X589" s="4"/>
      <c r="Y589" s="4"/>
      <c r="Z589" s="3"/>
      <c r="AB589" s="4"/>
      <c r="AC589" s="4"/>
    </row>
    <row r="590" spans="5:29" ht="14.25" customHeight="1">
      <c r="E590" s="4"/>
      <c r="F590" s="4"/>
      <c r="J590" s="4"/>
      <c r="K590" s="5"/>
      <c r="N590" s="4"/>
      <c r="O590" s="5"/>
      <c r="P590" s="5"/>
      <c r="R590" s="4"/>
      <c r="W590" s="4"/>
      <c r="X590" s="4"/>
      <c r="Y590" s="4"/>
      <c r="Z590" s="3"/>
      <c r="AB590" s="4"/>
      <c r="AC590" s="4"/>
    </row>
    <row r="591" spans="5:29" ht="14.25" customHeight="1">
      <c r="E591" s="4"/>
      <c r="F591" s="4"/>
      <c r="J591" s="4"/>
      <c r="K591" s="5"/>
      <c r="N591" s="4"/>
      <c r="O591" s="5"/>
      <c r="P591" s="5"/>
      <c r="R591" s="4"/>
      <c r="W591" s="4"/>
      <c r="X591" s="4"/>
      <c r="Y591" s="4"/>
      <c r="Z591" s="3"/>
      <c r="AB591" s="4"/>
      <c r="AC591" s="4"/>
    </row>
    <row r="592" spans="5:29" ht="14.25" customHeight="1">
      <c r="E592" s="4"/>
      <c r="F592" s="4"/>
      <c r="J592" s="4"/>
      <c r="K592" s="5"/>
      <c r="N592" s="4"/>
      <c r="O592" s="5"/>
      <c r="P592" s="5"/>
      <c r="R592" s="4"/>
      <c r="W592" s="4"/>
      <c r="X592" s="4"/>
      <c r="Y592" s="4"/>
      <c r="Z592" s="3"/>
      <c r="AB592" s="4"/>
      <c r="AC592" s="4"/>
    </row>
    <row r="593" spans="5:29" ht="14.25" customHeight="1">
      <c r="E593" s="4"/>
      <c r="F593" s="4"/>
      <c r="J593" s="4"/>
      <c r="K593" s="5"/>
      <c r="N593" s="4"/>
      <c r="O593" s="5"/>
      <c r="P593" s="5"/>
      <c r="R593" s="4"/>
      <c r="W593" s="4"/>
      <c r="X593" s="4"/>
      <c r="Y593" s="4"/>
      <c r="Z593" s="3"/>
      <c r="AB593" s="4"/>
      <c r="AC593" s="4"/>
    </row>
    <row r="594" spans="5:29" ht="14.25" customHeight="1">
      <c r="E594" s="4"/>
      <c r="F594" s="4"/>
      <c r="J594" s="4"/>
      <c r="K594" s="5"/>
      <c r="N594" s="4"/>
      <c r="O594" s="5"/>
      <c r="P594" s="5"/>
      <c r="R594" s="4"/>
      <c r="W594" s="4"/>
      <c r="X594" s="4"/>
      <c r="Y594" s="4"/>
      <c r="Z594" s="3"/>
      <c r="AB594" s="4"/>
      <c r="AC594" s="4"/>
    </row>
    <row r="595" spans="5:29" ht="14.25" customHeight="1">
      <c r="E595" s="4"/>
      <c r="F595" s="4"/>
      <c r="J595" s="4"/>
      <c r="K595" s="5"/>
      <c r="N595" s="4"/>
      <c r="O595" s="5"/>
      <c r="P595" s="5"/>
      <c r="R595" s="4"/>
      <c r="W595" s="4"/>
      <c r="X595" s="4"/>
      <c r="Y595" s="4"/>
      <c r="Z595" s="3"/>
      <c r="AB595" s="4"/>
      <c r="AC595" s="4"/>
    </row>
    <row r="596" spans="5:29" ht="14.25" customHeight="1">
      <c r="E596" s="4"/>
      <c r="F596" s="4"/>
      <c r="J596" s="4"/>
      <c r="K596" s="5"/>
      <c r="N596" s="4"/>
      <c r="O596" s="5"/>
      <c r="P596" s="5"/>
      <c r="R596" s="4"/>
      <c r="W596" s="4"/>
      <c r="X596" s="4"/>
      <c r="Y596" s="4"/>
      <c r="Z596" s="3"/>
      <c r="AB596" s="4"/>
      <c r="AC596" s="4"/>
    </row>
    <row r="597" spans="5:29" ht="14.25" customHeight="1">
      <c r="E597" s="4"/>
      <c r="F597" s="4"/>
      <c r="J597" s="4"/>
      <c r="K597" s="5"/>
      <c r="N597" s="4"/>
      <c r="O597" s="5"/>
      <c r="P597" s="5"/>
      <c r="R597" s="4"/>
      <c r="W597" s="4"/>
      <c r="X597" s="4"/>
      <c r="Y597" s="4"/>
      <c r="Z597" s="3"/>
      <c r="AB597" s="4"/>
      <c r="AC597" s="4"/>
    </row>
    <row r="598" spans="5:29" ht="14.25" customHeight="1">
      <c r="E598" s="4"/>
      <c r="F598" s="4"/>
      <c r="J598" s="4"/>
      <c r="K598" s="5"/>
      <c r="N598" s="4"/>
      <c r="O598" s="5"/>
      <c r="P598" s="5"/>
      <c r="R598" s="4"/>
      <c r="W598" s="4"/>
      <c r="X598" s="4"/>
      <c r="Y598" s="4"/>
      <c r="Z598" s="3"/>
      <c r="AB598" s="4"/>
      <c r="AC598" s="4"/>
    </row>
    <row r="599" spans="5:29" ht="14.25" customHeight="1">
      <c r="E599" s="4"/>
      <c r="F599" s="4"/>
      <c r="J599" s="4"/>
      <c r="K599" s="5"/>
      <c r="N599" s="4"/>
      <c r="O599" s="5"/>
      <c r="P599" s="5"/>
      <c r="R599" s="4"/>
      <c r="W599" s="4"/>
      <c r="X599" s="4"/>
      <c r="Y599" s="4"/>
      <c r="Z599" s="3"/>
      <c r="AB599" s="4"/>
      <c r="AC599" s="4"/>
    </row>
    <row r="600" spans="5:29" ht="14.25" customHeight="1">
      <c r="E600" s="4"/>
      <c r="F600" s="4"/>
      <c r="J600" s="4"/>
      <c r="K600" s="5"/>
      <c r="N600" s="4"/>
      <c r="O600" s="5"/>
      <c r="P600" s="5"/>
      <c r="R600" s="4"/>
      <c r="W600" s="4"/>
      <c r="X600" s="4"/>
      <c r="Y600" s="4"/>
      <c r="Z600" s="3"/>
      <c r="AB600" s="4"/>
      <c r="AC600" s="4"/>
    </row>
    <row r="601" spans="5:29" ht="14.25" customHeight="1">
      <c r="E601" s="4"/>
      <c r="F601" s="4"/>
      <c r="J601" s="4"/>
      <c r="K601" s="5"/>
      <c r="N601" s="4"/>
      <c r="O601" s="5"/>
      <c r="P601" s="5"/>
      <c r="R601" s="4"/>
      <c r="W601" s="4"/>
      <c r="X601" s="4"/>
      <c r="Y601" s="4"/>
      <c r="Z601" s="3"/>
      <c r="AB601" s="4"/>
      <c r="AC601" s="4"/>
    </row>
    <row r="602" spans="5:29" ht="14.25" customHeight="1">
      <c r="E602" s="4"/>
      <c r="F602" s="4"/>
      <c r="J602" s="4"/>
      <c r="K602" s="5"/>
      <c r="N602" s="4"/>
      <c r="O602" s="5"/>
      <c r="P602" s="5"/>
      <c r="R602" s="4"/>
      <c r="W602" s="4"/>
      <c r="X602" s="4"/>
      <c r="Y602" s="4"/>
      <c r="Z602" s="3"/>
      <c r="AB602" s="4"/>
      <c r="AC602" s="4"/>
    </row>
    <row r="603" spans="5:29" ht="14.25" customHeight="1">
      <c r="E603" s="4"/>
      <c r="F603" s="4"/>
      <c r="J603" s="4"/>
      <c r="K603" s="5"/>
      <c r="N603" s="4"/>
      <c r="O603" s="5"/>
      <c r="P603" s="5"/>
      <c r="R603" s="4"/>
      <c r="W603" s="4"/>
      <c r="X603" s="4"/>
      <c r="Y603" s="4"/>
      <c r="Z603" s="3"/>
      <c r="AB603" s="4"/>
      <c r="AC603" s="4"/>
    </row>
    <row r="604" spans="5:29" ht="14.25" customHeight="1">
      <c r="E604" s="4"/>
      <c r="F604" s="4"/>
      <c r="J604" s="4"/>
      <c r="K604" s="5"/>
      <c r="N604" s="4"/>
      <c r="O604" s="5"/>
      <c r="P604" s="5"/>
      <c r="R604" s="4"/>
      <c r="W604" s="4"/>
      <c r="X604" s="4"/>
      <c r="Y604" s="4"/>
      <c r="Z604" s="3"/>
      <c r="AB604" s="4"/>
      <c r="AC604" s="4"/>
    </row>
    <row r="605" spans="5:29" ht="14.25" customHeight="1">
      <c r="E605" s="4"/>
      <c r="F605" s="4"/>
      <c r="J605" s="4"/>
      <c r="K605" s="5"/>
      <c r="N605" s="4"/>
      <c r="O605" s="5"/>
      <c r="P605" s="5"/>
      <c r="R605" s="4"/>
      <c r="W605" s="4"/>
      <c r="X605" s="4"/>
      <c r="Y605" s="4"/>
      <c r="Z605" s="3"/>
      <c r="AB605" s="4"/>
      <c r="AC605" s="4"/>
    </row>
    <row r="606" spans="5:29" ht="14.25" customHeight="1">
      <c r="E606" s="4"/>
      <c r="F606" s="4"/>
      <c r="J606" s="4"/>
      <c r="K606" s="5"/>
      <c r="N606" s="4"/>
      <c r="O606" s="5"/>
      <c r="P606" s="5"/>
      <c r="R606" s="4"/>
      <c r="W606" s="4"/>
      <c r="X606" s="4"/>
      <c r="Y606" s="4"/>
      <c r="Z606" s="3"/>
      <c r="AB606" s="4"/>
      <c r="AC606" s="4"/>
    </row>
    <row r="607" spans="5:29" ht="14.25" customHeight="1">
      <c r="E607" s="4"/>
      <c r="F607" s="4"/>
      <c r="J607" s="4"/>
      <c r="K607" s="5"/>
      <c r="N607" s="4"/>
      <c r="O607" s="5"/>
      <c r="P607" s="5"/>
      <c r="R607" s="4"/>
      <c r="W607" s="4"/>
      <c r="X607" s="4"/>
      <c r="Y607" s="4"/>
      <c r="Z607" s="3"/>
      <c r="AB607" s="4"/>
      <c r="AC607" s="4"/>
    </row>
    <row r="608" spans="5:29" ht="14.25" customHeight="1">
      <c r="E608" s="4"/>
      <c r="F608" s="4"/>
      <c r="J608" s="4"/>
      <c r="K608" s="5"/>
      <c r="N608" s="4"/>
      <c r="O608" s="5"/>
      <c r="P608" s="5"/>
      <c r="R608" s="4"/>
      <c r="W608" s="4"/>
      <c r="X608" s="4"/>
      <c r="Y608" s="4"/>
      <c r="Z608" s="3"/>
      <c r="AB608" s="4"/>
      <c r="AC608" s="4"/>
    </row>
    <row r="609" spans="5:29" ht="14.25" customHeight="1">
      <c r="E609" s="4"/>
      <c r="F609" s="4"/>
      <c r="J609" s="4"/>
      <c r="K609" s="5"/>
      <c r="N609" s="4"/>
      <c r="O609" s="5"/>
      <c r="P609" s="5"/>
      <c r="R609" s="4"/>
      <c r="W609" s="4"/>
      <c r="X609" s="4"/>
      <c r="Y609" s="4"/>
      <c r="Z609" s="3"/>
      <c r="AB609" s="4"/>
      <c r="AC609" s="4"/>
    </row>
    <row r="610" spans="5:29" ht="14.25" customHeight="1">
      <c r="E610" s="4"/>
      <c r="F610" s="4"/>
      <c r="J610" s="4"/>
      <c r="K610" s="5"/>
      <c r="N610" s="4"/>
      <c r="O610" s="5"/>
      <c r="P610" s="5"/>
      <c r="R610" s="4"/>
      <c r="W610" s="4"/>
      <c r="X610" s="4"/>
      <c r="Y610" s="4"/>
      <c r="Z610" s="3"/>
      <c r="AB610" s="4"/>
      <c r="AC610" s="4"/>
    </row>
    <row r="611" spans="5:29" ht="14.25" customHeight="1">
      <c r="E611" s="4"/>
      <c r="F611" s="4"/>
      <c r="J611" s="4"/>
      <c r="K611" s="5"/>
      <c r="N611" s="4"/>
      <c r="O611" s="5"/>
      <c r="P611" s="5"/>
      <c r="R611" s="4"/>
      <c r="W611" s="4"/>
      <c r="X611" s="4"/>
      <c r="Y611" s="4"/>
      <c r="Z611" s="3"/>
      <c r="AB611" s="4"/>
      <c r="AC611" s="4"/>
    </row>
    <row r="612" spans="5:29" ht="14.25" customHeight="1">
      <c r="E612" s="4"/>
      <c r="F612" s="4"/>
      <c r="J612" s="4"/>
      <c r="K612" s="5"/>
      <c r="N612" s="4"/>
      <c r="O612" s="5"/>
      <c r="P612" s="5"/>
      <c r="R612" s="4"/>
      <c r="W612" s="4"/>
      <c r="X612" s="4"/>
      <c r="Y612" s="4"/>
      <c r="Z612" s="3"/>
      <c r="AB612" s="4"/>
      <c r="AC612" s="4"/>
    </row>
    <row r="613" spans="5:29" ht="14.25" customHeight="1">
      <c r="E613" s="4"/>
      <c r="F613" s="4"/>
      <c r="J613" s="4"/>
      <c r="K613" s="5"/>
      <c r="N613" s="4"/>
      <c r="O613" s="5"/>
      <c r="P613" s="5"/>
      <c r="R613" s="4"/>
      <c r="W613" s="4"/>
      <c r="X613" s="4"/>
      <c r="Y613" s="4"/>
      <c r="Z613" s="3"/>
      <c r="AB613" s="4"/>
      <c r="AC613" s="4"/>
    </row>
    <row r="614" spans="5:29" ht="14.25" customHeight="1">
      <c r="E614" s="4"/>
      <c r="F614" s="4"/>
      <c r="J614" s="4"/>
      <c r="K614" s="5"/>
      <c r="N614" s="4"/>
      <c r="O614" s="5"/>
      <c r="P614" s="5"/>
      <c r="R614" s="4"/>
      <c r="W614" s="4"/>
      <c r="X614" s="4"/>
      <c r="Y614" s="4"/>
      <c r="Z614" s="3"/>
      <c r="AB614" s="4"/>
      <c r="AC614" s="4"/>
    </row>
    <row r="615" spans="5:29" ht="14.25" customHeight="1">
      <c r="E615" s="4"/>
      <c r="F615" s="4"/>
      <c r="J615" s="4"/>
      <c r="K615" s="5"/>
      <c r="N615" s="4"/>
      <c r="O615" s="5"/>
      <c r="P615" s="5"/>
      <c r="R615" s="4"/>
      <c r="W615" s="4"/>
      <c r="X615" s="4"/>
      <c r="Y615" s="4"/>
      <c r="Z615" s="3"/>
      <c r="AB615" s="4"/>
      <c r="AC615" s="4"/>
    </row>
    <row r="616" spans="5:29" ht="14.25" customHeight="1">
      <c r="E616" s="4"/>
      <c r="F616" s="4"/>
      <c r="J616" s="4"/>
      <c r="K616" s="5"/>
      <c r="N616" s="4"/>
      <c r="O616" s="5"/>
      <c r="P616" s="5"/>
      <c r="R616" s="4"/>
      <c r="W616" s="4"/>
      <c r="X616" s="4"/>
      <c r="Y616" s="4"/>
      <c r="Z616" s="3"/>
      <c r="AB616" s="4"/>
      <c r="AC616" s="4"/>
    </row>
    <row r="617" spans="5:29" ht="14.25" customHeight="1">
      <c r="E617" s="4"/>
      <c r="F617" s="4"/>
      <c r="J617" s="4"/>
      <c r="K617" s="5"/>
      <c r="N617" s="4"/>
      <c r="O617" s="5"/>
      <c r="P617" s="5"/>
      <c r="R617" s="4"/>
      <c r="W617" s="4"/>
      <c r="X617" s="4"/>
      <c r="Y617" s="4"/>
      <c r="Z617" s="3"/>
      <c r="AB617" s="4"/>
      <c r="AC617" s="4"/>
    </row>
    <row r="618" spans="5:29" ht="14.25" customHeight="1">
      <c r="E618" s="4"/>
      <c r="F618" s="4"/>
      <c r="J618" s="4"/>
      <c r="K618" s="5"/>
      <c r="N618" s="4"/>
      <c r="O618" s="5"/>
      <c r="P618" s="5"/>
      <c r="R618" s="4"/>
      <c r="W618" s="4"/>
      <c r="X618" s="4"/>
      <c r="Y618" s="4"/>
      <c r="Z618" s="3"/>
      <c r="AB618" s="4"/>
      <c r="AC618" s="4"/>
    </row>
    <row r="619" spans="5:29" ht="14.25" customHeight="1">
      <c r="E619" s="4"/>
      <c r="F619" s="4"/>
      <c r="J619" s="4"/>
      <c r="K619" s="5"/>
      <c r="N619" s="4"/>
      <c r="O619" s="5"/>
      <c r="P619" s="5"/>
      <c r="R619" s="4"/>
      <c r="W619" s="4"/>
      <c r="X619" s="4"/>
      <c r="Y619" s="4"/>
      <c r="Z619" s="3"/>
      <c r="AB619" s="4"/>
      <c r="AC619" s="4"/>
    </row>
    <row r="620" spans="5:29" ht="14.25" customHeight="1">
      <c r="E620" s="4"/>
      <c r="F620" s="4"/>
      <c r="J620" s="4"/>
      <c r="K620" s="5"/>
      <c r="N620" s="4"/>
      <c r="O620" s="5"/>
      <c r="P620" s="5"/>
      <c r="R620" s="4"/>
      <c r="W620" s="4"/>
      <c r="X620" s="4"/>
      <c r="Y620" s="4"/>
      <c r="Z620" s="3"/>
      <c r="AB620" s="4"/>
      <c r="AC620" s="4"/>
    </row>
    <row r="621" spans="5:29" ht="14.25" customHeight="1">
      <c r="E621" s="4"/>
      <c r="F621" s="4"/>
      <c r="J621" s="4"/>
      <c r="K621" s="5"/>
      <c r="N621" s="4"/>
      <c r="O621" s="5"/>
      <c r="P621" s="5"/>
      <c r="R621" s="4"/>
      <c r="W621" s="4"/>
      <c r="X621" s="4"/>
      <c r="Y621" s="4"/>
      <c r="Z621" s="3"/>
      <c r="AB621" s="4"/>
      <c r="AC621" s="4"/>
    </row>
    <row r="622" spans="5:29" ht="14.25" customHeight="1">
      <c r="E622" s="4"/>
      <c r="F622" s="4"/>
      <c r="J622" s="4"/>
      <c r="K622" s="5"/>
      <c r="N622" s="4"/>
      <c r="O622" s="5"/>
      <c r="P622" s="5"/>
      <c r="R622" s="4"/>
      <c r="W622" s="4"/>
      <c r="X622" s="4"/>
      <c r="Y622" s="4"/>
      <c r="Z622" s="3"/>
      <c r="AB622" s="4"/>
      <c r="AC622" s="4"/>
    </row>
    <row r="623" spans="5:29" ht="14.25" customHeight="1">
      <c r="E623" s="4"/>
      <c r="F623" s="4"/>
      <c r="J623" s="4"/>
      <c r="K623" s="5"/>
      <c r="N623" s="4"/>
      <c r="O623" s="5"/>
      <c r="P623" s="5"/>
      <c r="R623" s="4"/>
      <c r="W623" s="4"/>
      <c r="X623" s="4"/>
      <c r="Y623" s="4"/>
      <c r="Z623" s="3"/>
      <c r="AB623" s="4"/>
      <c r="AC623" s="4"/>
    </row>
    <row r="624" spans="5:29" ht="14.25" customHeight="1">
      <c r="E624" s="4"/>
      <c r="F624" s="4"/>
      <c r="J624" s="4"/>
      <c r="K624" s="5"/>
      <c r="N624" s="4"/>
      <c r="O624" s="5"/>
      <c r="P624" s="5"/>
      <c r="R624" s="4"/>
      <c r="W624" s="4"/>
      <c r="X624" s="4"/>
      <c r="Y624" s="4"/>
      <c r="Z624" s="3"/>
      <c r="AB624" s="4"/>
      <c r="AC624" s="4"/>
    </row>
    <row r="625" spans="5:29" ht="14.25" customHeight="1">
      <c r="E625" s="4"/>
      <c r="F625" s="4"/>
      <c r="J625" s="4"/>
      <c r="K625" s="5"/>
      <c r="N625" s="4"/>
      <c r="O625" s="5"/>
      <c r="P625" s="5"/>
      <c r="R625" s="4"/>
      <c r="W625" s="4"/>
      <c r="X625" s="4"/>
      <c r="Y625" s="4"/>
      <c r="Z625" s="3"/>
      <c r="AB625" s="4"/>
      <c r="AC625" s="4"/>
    </row>
    <row r="626" spans="5:29" ht="14.25" customHeight="1">
      <c r="E626" s="4"/>
      <c r="F626" s="4"/>
      <c r="J626" s="4"/>
      <c r="K626" s="5"/>
      <c r="N626" s="4"/>
      <c r="O626" s="5"/>
      <c r="P626" s="5"/>
      <c r="R626" s="4"/>
      <c r="W626" s="4"/>
      <c r="X626" s="4"/>
      <c r="Y626" s="4"/>
      <c r="Z626" s="3"/>
      <c r="AB626" s="4"/>
      <c r="AC626" s="4"/>
    </row>
    <row r="627" spans="5:29" ht="14.25" customHeight="1">
      <c r="E627" s="4"/>
      <c r="F627" s="4"/>
      <c r="J627" s="4"/>
      <c r="K627" s="5"/>
      <c r="N627" s="4"/>
      <c r="O627" s="5"/>
      <c r="P627" s="5"/>
      <c r="R627" s="4"/>
      <c r="W627" s="4"/>
      <c r="X627" s="4"/>
      <c r="Y627" s="4"/>
      <c r="Z627" s="3"/>
      <c r="AB627" s="4"/>
      <c r="AC627" s="4"/>
    </row>
    <row r="628" spans="5:29" ht="14.25" customHeight="1">
      <c r="E628" s="4"/>
      <c r="F628" s="4"/>
      <c r="J628" s="4"/>
      <c r="K628" s="5"/>
      <c r="N628" s="4"/>
      <c r="O628" s="5"/>
      <c r="P628" s="5"/>
      <c r="R628" s="4"/>
      <c r="W628" s="4"/>
      <c r="X628" s="4"/>
      <c r="Y628" s="4"/>
      <c r="Z628" s="3"/>
      <c r="AB628" s="4"/>
      <c r="AC628" s="4"/>
    </row>
    <row r="629" spans="5:29" ht="14.25" customHeight="1">
      <c r="E629" s="4"/>
      <c r="F629" s="4"/>
      <c r="J629" s="4"/>
      <c r="K629" s="5"/>
      <c r="N629" s="4"/>
      <c r="O629" s="5"/>
      <c r="P629" s="5"/>
      <c r="R629" s="4"/>
      <c r="W629" s="4"/>
      <c r="X629" s="4"/>
      <c r="Y629" s="4"/>
      <c r="Z629" s="3"/>
      <c r="AB629" s="4"/>
      <c r="AC629" s="4"/>
    </row>
    <row r="630" spans="5:29" ht="14.25" customHeight="1">
      <c r="E630" s="4"/>
      <c r="F630" s="4"/>
      <c r="J630" s="4"/>
      <c r="K630" s="5"/>
      <c r="N630" s="4"/>
      <c r="O630" s="5"/>
      <c r="P630" s="5"/>
      <c r="R630" s="4"/>
      <c r="W630" s="4"/>
      <c r="X630" s="4"/>
      <c r="Y630" s="4"/>
      <c r="Z630" s="3"/>
      <c r="AB630" s="4"/>
      <c r="AC630" s="4"/>
    </row>
    <row r="631" spans="5:29" ht="14.25" customHeight="1">
      <c r="E631" s="4"/>
      <c r="F631" s="4"/>
      <c r="J631" s="4"/>
      <c r="K631" s="5"/>
      <c r="N631" s="4"/>
      <c r="O631" s="5"/>
      <c r="P631" s="5"/>
      <c r="R631" s="4"/>
      <c r="W631" s="4"/>
      <c r="X631" s="4"/>
      <c r="Y631" s="4"/>
      <c r="Z631" s="3"/>
      <c r="AB631" s="4"/>
      <c r="AC631" s="4"/>
    </row>
    <row r="632" spans="5:29" ht="14.25" customHeight="1">
      <c r="E632" s="4"/>
      <c r="F632" s="4"/>
      <c r="J632" s="4"/>
      <c r="K632" s="5"/>
      <c r="N632" s="4"/>
      <c r="O632" s="5"/>
      <c r="P632" s="5"/>
      <c r="R632" s="4"/>
      <c r="W632" s="4"/>
      <c r="X632" s="4"/>
      <c r="Y632" s="4"/>
      <c r="Z632" s="3"/>
      <c r="AB632" s="4"/>
      <c r="AC632" s="4"/>
    </row>
    <row r="633" spans="5:29" ht="14.25" customHeight="1">
      <c r="E633" s="4"/>
      <c r="F633" s="4"/>
      <c r="J633" s="4"/>
      <c r="K633" s="5"/>
      <c r="N633" s="4"/>
      <c r="O633" s="5"/>
      <c r="P633" s="5"/>
      <c r="R633" s="4"/>
      <c r="W633" s="4"/>
      <c r="X633" s="4"/>
      <c r="Y633" s="4"/>
      <c r="Z633" s="3"/>
      <c r="AB633" s="4"/>
      <c r="AC633" s="4"/>
    </row>
    <row r="634" spans="5:29" ht="14.25" customHeight="1">
      <c r="E634" s="4"/>
      <c r="F634" s="4"/>
      <c r="J634" s="4"/>
      <c r="K634" s="5"/>
      <c r="N634" s="4"/>
      <c r="O634" s="5"/>
      <c r="P634" s="5"/>
      <c r="R634" s="4"/>
      <c r="W634" s="4"/>
      <c r="X634" s="4"/>
      <c r="Y634" s="4"/>
      <c r="Z634" s="3"/>
      <c r="AB634" s="4"/>
      <c r="AC634" s="4"/>
    </row>
    <row r="635" spans="5:29" ht="14.25" customHeight="1">
      <c r="E635" s="4"/>
      <c r="F635" s="4"/>
      <c r="J635" s="4"/>
      <c r="K635" s="5"/>
      <c r="N635" s="4"/>
      <c r="O635" s="5"/>
      <c r="P635" s="5"/>
      <c r="R635" s="4"/>
      <c r="W635" s="4"/>
      <c r="X635" s="4"/>
      <c r="Y635" s="4"/>
      <c r="Z635" s="3"/>
      <c r="AB635" s="4"/>
      <c r="AC635" s="4"/>
    </row>
    <row r="636" spans="5:29" ht="14.25" customHeight="1">
      <c r="E636" s="4"/>
      <c r="F636" s="4"/>
      <c r="J636" s="4"/>
      <c r="K636" s="5"/>
      <c r="N636" s="4"/>
      <c r="O636" s="5"/>
      <c r="P636" s="5"/>
      <c r="R636" s="4"/>
      <c r="W636" s="4"/>
      <c r="X636" s="4"/>
      <c r="Y636" s="4"/>
      <c r="Z636" s="3"/>
      <c r="AB636" s="4"/>
      <c r="AC636" s="4"/>
    </row>
    <row r="637" spans="5:29" ht="14.25" customHeight="1">
      <c r="E637" s="4"/>
      <c r="F637" s="4"/>
      <c r="J637" s="4"/>
      <c r="K637" s="5"/>
      <c r="N637" s="4"/>
      <c r="O637" s="5"/>
      <c r="P637" s="5"/>
      <c r="R637" s="4"/>
      <c r="W637" s="4"/>
      <c r="X637" s="4"/>
      <c r="Y637" s="4"/>
      <c r="Z637" s="3"/>
      <c r="AB637" s="4"/>
      <c r="AC637" s="4"/>
    </row>
    <row r="638" spans="5:29" ht="14.25" customHeight="1">
      <c r="E638" s="4"/>
      <c r="F638" s="4"/>
      <c r="J638" s="4"/>
      <c r="K638" s="5"/>
      <c r="N638" s="4"/>
      <c r="O638" s="5"/>
      <c r="P638" s="5"/>
      <c r="R638" s="4"/>
      <c r="W638" s="4"/>
      <c r="X638" s="4"/>
      <c r="Y638" s="4"/>
      <c r="Z638" s="3"/>
      <c r="AB638" s="4"/>
      <c r="AC638" s="4"/>
    </row>
    <row r="639" spans="5:29" ht="14.25" customHeight="1">
      <c r="E639" s="4"/>
      <c r="F639" s="4"/>
      <c r="J639" s="4"/>
      <c r="K639" s="5"/>
      <c r="N639" s="4"/>
      <c r="O639" s="5"/>
      <c r="P639" s="5"/>
      <c r="R639" s="4"/>
      <c r="W639" s="4"/>
      <c r="X639" s="4"/>
      <c r="Y639" s="4"/>
      <c r="Z639" s="3"/>
      <c r="AB639" s="4"/>
      <c r="AC639" s="4"/>
    </row>
    <row r="640" spans="5:29" ht="14.25" customHeight="1">
      <c r="E640" s="4"/>
      <c r="F640" s="4"/>
      <c r="J640" s="4"/>
      <c r="K640" s="5"/>
      <c r="N640" s="4"/>
      <c r="O640" s="5"/>
      <c r="P640" s="5"/>
      <c r="R640" s="4"/>
      <c r="W640" s="4"/>
      <c r="X640" s="4"/>
      <c r="Y640" s="4"/>
      <c r="Z640" s="3"/>
      <c r="AB640" s="4"/>
      <c r="AC640" s="4"/>
    </row>
    <row r="641" spans="5:29" ht="14.25" customHeight="1">
      <c r="E641" s="4"/>
      <c r="F641" s="4"/>
      <c r="J641" s="4"/>
      <c r="K641" s="5"/>
      <c r="N641" s="4"/>
      <c r="O641" s="5"/>
      <c r="P641" s="5"/>
      <c r="R641" s="4"/>
      <c r="W641" s="4"/>
      <c r="X641" s="4"/>
      <c r="Y641" s="4"/>
      <c r="Z641" s="3"/>
      <c r="AB641" s="4"/>
      <c r="AC641" s="4"/>
    </row>
    <row r="642" spans="5:29" ht="14.25" customHeight="1">
      <c r="E642" s="4"/>
      <c r="F642" s="4"/>
      <c r="J642" s="4"/>
      <c r="K642" s="5"/>
      <c r="N642" s="4"/>
      <c r="O642" s="5"/>
      <c r="P642" s="5"/>
      <c r="R642" s="4"/>
      <c r="W642" s="4"/>
      <c r="X642" s="4"/>
      <c r="Y642" s="4"/>
      <c r="Z642" s="3"/>
      <c r="AB642" s="4"/>
      <c r="AC642" s="4"/>
    </row>
    <row r="643" spans="5:29" ht="14.25" customHeight="1">
      <c r="E643" s="4"/>
      <c r="F643" s="4"/>
      <c r="J643" s="4"/>
      <c r="K643" s="5"/>
      <c r="N643" s="4"/>
      <c r="O643" s="5"/>
      <c r="P643" s="5"/>
      <c r="R643" s="4"/>
      <c r="W643" s="4"/>
      <c r="X643" s="4"/>
      <c r="Y643" s="4"/>
      <c r="Z643" s="3"/>
      <c r="AB643" s="4"/>
      <c r="AC643" s="4"/>
    </row>
    <row r="644" spans="5:29" ht="14.25" customHeight="1">
      <c r="E644" s="4"/>
      <c r="F644" s="4"/>
      <c r="J644" s="4"/>
      <c r="K644" s="5"/>
      <c r="N644" s="4"/>
      <c r="O644" s="5"/>
      <c r="P644" s="5"/>
      <c r="R644" s="4"/>
      <c r="W644" s="4"/>
      <c r="X644" s="4"/>
      <c r="Y644" s="4"/>
      <c r="Z644" s="3"/>
      <c r="AB644" s="4"/>
      <c r="AC644" s="4"/>
    </row>
    <row r="645" spans="5:29" ht="14.25" customHeight="1">
      <c r="E645" s="4"/>
      <c r="F645" s="4"/>
      <c r="J645" s="4"/>
      <c r="K645" s="5"/>
      <c r="N645" s="4"/>
      <c r="O645" s="5"/>
      <c r="P645" s="5"/>
      <c r="R645" s="4"/>
      <c r="W645" s="4"/>
      <c r="X645" s="4"/>
      <c r="Y645" s="4"/>
      <c r="Z645" s="3"/>
      <c r="AB645" s="4"/>
      <c r="AC645" s="4"/>
    </row>
    <row r="646" spans="5:29" ht="14.25" customHeight="1">
      <c r="E646" s="4"/>
      <c r="F646" s="4"/>
      <c r="J646" s="4"/>
      <c r="K646" s="5"/>
      <c r="N646" s="4"/>
      <c r="O646" s="5"/>
      <c r="P646" s="5"/>
      <c r="R646" s="4"/>
      <c r="W646" s="4"/>
      <c r="X646" s="4"/>
      <c r="Y646" s="4"/>
      <c r="Z646" s="3"/>
      <c r="AB646" s="4"/>
      <c r="AC646" s="4"/>
    </row>
    <row r="647" spans="5:29" ht="14.25" customHeight="1">
      <c r="E647" s="4"/>
      <c r="F647" s="4"/>
      <c r="J647" s="4"/>
      <c r="K647" s="5"/>
      <c r="N647" s="4"/>
      <c r="O647" s="5"/>
      <c r="P647" s="5"/>
      <c r="R647" s="4"/>
      <c r="W647" s="4"/>
      <c r="X647" s="4"/>
      <c r="Y647" s="4"/>
      <c r="Z647" s="3"/>
      <c r="AB647" s="4"/>
      <c r="AC647" s="4"/>
    </row>
    <row r="648" spans="5:29" ht="14.25" customHeight="1">
      <c r="E648" s="4"/>
      <c r="F648" s="4"/>
      <c r="J648" s="4"/>
      <c r="K648" s="5"/>
      <c r="N648" s="4"/>
      <c r="O648" s="5"/>
      <c r="P648" s="5"/>
      <c r="R648" s="4"/>
      <c r="W648" s="4"/>
      <c r="X648" s="4"/>
      <c r="Y648" s="4"/>
      <c r="Z648" s="3"/>
      <c r="AB648" s="4"/>
      <c r="AC648" s="4"/>
    </row>
    <row r="649" spans="5:29" ht="14.25" customHeight="1">
      <c r="E649" s="4"/>
      <c r="F649" s="4"/>
      <c r="J649" s="4"/>
      <c r="K649" s="5"/>
      <c r="N649" s="4"/>
      <c r="O649" s="5"/>
      <c r="P649" s="5"/>
      <c r="R649" s="4"/>
      <c r="W649" s="4"/>
      <c r="X649" s="4"/>
      <c r="Y649" s="4"/>
      <c r="Z649" s="3"/>
      <c r="AB649" s="4"/>
      <c r="AC649" s="4"/>
    </row>
    <row r="650" spans="5:29" ht="14.25" customHeight="1">
      <c r="E650" s="4"/>
      <c r="F650" s="4"/>
      <c r="J650" s="4"/>
      <c r="K650" s="5"/>
      <c r="N650" s="4"/>
      <c r="O650" s="5"/>
      <c r="P650" s="5"/>
      <c r="R650" s="4"/>
      <c r="W650" s="4"/>
      <c r="X650" s="4"/>
      <c r="Y650" s="4"/>
      <c r="Z650" s="3"/>
      <c r="AB650" s="4"/>
      <c r="AC650" s="4"/>
    </row>
    <row r="651" spans="5:29" ht="14.25" customHeight="1">
      <c r="E651" s="4"/>
      <c r="F651" s="4"/>
      <c r="J651" s="4"/>
      <c r="K651" s="5"/>
      <c r="N651" s="4"/>
      <c r="O651" s="5"/>
      <c r="P651" s="5"/>
      <c r="R651" s="4"/>
      <c r="W651" s="4"/>
      <c r="X651" s="4"/>
      <c r="Y651" s="4"/>
      <c r="Z651" s="3"/>
      <c r="AB651" s="4"/>
      <c r="AC651" s="4"/>
    </row>
    <row r="652" spans="5:29" ht="14.25" customHeight="1">
      <c r="E652" s="4"/>
      <c r="F652" s="4"/>
      <c r="J652" s="4"/>
      <c r="K652" s="5"/>
      <c r="N652" s="4"/>
      <c r="O652" s="5"/>
      <c r="P652" s="5"/>
      <c r="R652" s="4"/>
      <c r="W652" s="4"/>
      <c r="X652" s="4"/>
      <c r="Y652" s="4"/>
      <c r="Z652" s="3"/>
      <c r="AB652" s="4"/>
      <c r="AC652" s="4"/>
    </row>
    <row r="653" spans="5:29" ht="14.25" customHeight="1">
      <c r="E653" s="4"/>
      <c r="F653" s="4"/>
      <c r="J653" s="4"/>
      <c r="K653" s="5"/>
      <c r="N653" s="4"/>
      <c r="O653" s="5"/>
      <c r="P653" s="5"/>
      <c r="R653" s="4"/>
      <c r="W653" s="4"/>
      <c r="X653" s="4"/>
      <c r="Y653" s="4"/>
      <c r="Z653" s="3"/>
      <c r="AB653" s="4"/>
      <c r="AC653" s="4"/>
    </row>
    <row r="654" spans="5:29" ht="14.25" customHeight="1">
      <c r="E654" s="4"/>
      <c r="F654" s="4"/>
      <c r="J654" s="4"/>
      <c r="K654" s="5"/>
      <c r="N654" s="4"/>
      <c r="O654" s="5"/>
      <c r="P654" s="5"/>
      <c r="R654" s="4"/>
      <c r="W654" s="4"/>
      <c r="X654" s="4"/>
      <c r="Y654" s="4"/>
      <c r="Z654" s="3"/>
      <c r="AB654" s="4"/>
      <c r="AC654" s="4"/>
    </row>
    <row r="655" spans="5:29" ht="14.25" customHeight="1">
      <c r="E655" s="4"/>
      <c r="F655" s="4"/>
      <c r="J655" s="4"/>
      <c r="K655" s="5"/>
      <c r="N655" s="4"/>
      <c r="O655" s="5"/>
      <c r="P655" s="5"/>
      <c r="R655" s="4"/>
      <c r="W655" s="4"/>
      <c r="X655" s="4"/>
      <c r="Y655" s="4"/>
      <c r="Z655" s="3"/>
      <c r="AB655" s="4"/>
      <c r="AC655" s="4"/>
    </row>
    <row r="656" spans="5:29" ht="14.25" customHeight="1">
      <c r="E656" s="4"/>
      <c r="F656" s="4"/>
      <c r="J656" s="4"/>
      <c r="K656" s="5"/>
      <c r="N656" s="4"/>
      <c r="O656" s="5"/>
      <c r="P656" s="5"/>
      <c r="R656" s="4"/>
      <c r="W656" s="4"/>
      <c r="X656" s="4"/>
      <c r="Y656" s="4"/>
      <c r="Z656" s="3"/>
      <c r="AB656" s="4"/>
      <c r="AC656" s="4"/>
    </row>
    <row r="657" spans="5:29" ht="14.25" customHeight="1">
      <c r="E657" s="4"/>
      <c r="F657" s="4"/>
      <c r="J657" s="4"/>
      <c r="K657" s="5"/>
      <c r="N657" s="4"/>
      <c r="O657" s="5"/>
      <c r="P657" s="5"/>
      <c r="R657" s="4"/>
      <c r="W657" s="4"/>
      <c r="X657" s="4"/>
      <c r="Y657" s="4"/>
      <c r="Z657" s="3"/>
      <c r="AB657" s="4"/>
      <c r="AC657" s="4"/>
    </row>
    <row r="658" spans="5:29" ht="14.25" customHeight="1">
      <c r="E658" s="4"/>
      <c r="F658" s="4"/>
      <c r="J658" s="4"/>
      <c r="K658" s="5"/>
      <c r="N658" s="4"/>
      <c r="O658" s="5"/>
      <c r="P658" s="5"/>
      <c r="R658" s="4"/>
      <c r="W658" s="4"/>
      <c r="X658" s="4"/>
      <c r="Y658" s="4"/>
      <c r="Z658" s="3"/>
      <c r="AB658" s="4"/>
      <c r="AC658" s="4"/>
    </row>
    <row r="659" spans="5:29" ht="14.25" customHeight="1">
      <c r="E659" s="4"/>
      <c r="F659" s="4"/>
      <c r="J659" s="4"/>
      <c r="K659" s="5"/>
      <c r="N659" s="4"/>
      <c r="O659" s="5"/>
      <c r="P659" s="5"/>
      <c r="R659" s="4"/>
      <c r="W659" s="4"/>
      <c r="X659" s="4"/>
      <c r="Y659" s="4"/>
      <c r="Z659" s="3"/>
      <c r="AB659" s="4"/>
      <c r="AC659" s="4"/>
    </row>
    <row r="660" spans="5:29" ht="14.25" customHeight="1">
      <c r="E660" s="4"/>
      <c r="F660" s="4"/>
      <c r="J660" s="4"/>
      <c r="K660" s="5"/>
      <c r="N660" s="4"/>
      <c r="O660" s="5"/>
      <c r="P660" s="5"/>
      <c r="R660" s="4"/>
      <c r="W660" s="4"/>
      <c r="X660" s="4"/>
      <c r="Y660" s="4"/>
      <c r="Z660" s="3"/>
      <c r="AB660" s="4"/>
      <c r="AC660" s="4"/>
    </row>
    <row r="661" spans="5:29" ht="14.25" customHeight="1">
      <c r="E661" s="4"/>
      <c r="F661" s="4"/>
      <c r="J661" s="4"/>
      <c r="K661" s="5"/>
      <c r="N661" s="4"/>
      <c r="O661" s="5"/>
      <c r="P661" s="5"/>
      <c r="R661" s="4"/>
      <c r="W661" s="4"/>
      <c r="X661" s="4"/>
      <c r="Y661" s="4"/>
      <c r="Z661" s="3"/>
      <c r="AB661" s="4"/>
      <c r="AC661" s="4"/>
    </row>
    <row r="662" spans="5:29" ht="14.25" customHeight="1">
      <c r="E662" s="4"/>
      <c r="F662" s="4"/>
      <c r="J662" s="4"/>
      <c r="K662" s="5"/>
      <c r="N662" s="4"/>
      <c r="O662" s="5"/>
      <c r="P662" s="5"/>
      <c r="R662" s="4"/>
      <c r="W662" s="4"/>
      <c r="X662" s="4"/>
      <c r="Y662" s="4"/>
      <c r="Z662" s="3"/>
      <c r="AB662" s="4"/>
      <c r="AC662" s="4"/>
    </row>
    <row r="663" spans="5:29" ht="14.25" customHeight="1">
      <c r="E663" s="4"/>
      <c r="F663" s="4"/>
      <c r="J663" s="4"/>
      <c r="K663" s="5"/>
      <c r="N663" s="4"/>
      <c r="O663" s="5"/>
      <c r="P663" s="5"/>
      <c r="R663" s="4"/>
      <c r="W663" s="4"/>
      <c r="X663" s="4"/>
      <c r="Y663" s="4"/>
      <c r="Z663" s="3"/>
      <c r="AB663" s="4"/>
      <c r="AC663" s="4"/>
    </row>
    <row r="664" spans="5:29" ht="14.25" customHeight="1">
      <c r="E664" s="4"/>
      <c r="F664" s="4"/>
      <c r="J664" s="4"/>
      <c r="K664" s="5"/>
      <c r="N664" s="4"/>
      <c r="O664" s="5"/>
      <c r="P664" s="5"/>
      <c r="R664" s="4"/>
      <c r="W664" s="4"/>
      <c r="X664" s="4"/>
      <c r="Y664" s="4"/>
      <c r="Z664" s="3"/>
      <c r="AB664" s="4"/>
      <c r="AC664" s="4"/>
    </row>
    <row r="665" spans="5:29" ht="14.25" customHeight="1">
      <c r="E665" s="4"/>
      <c r="F665" s="4"/>
      <c r="J665" s="4"/>
      <c r="K665" s="5"/>
      <c r="N665" s="4"/>
      <c r="O665" s="5"/>
      <c r="P665" s="5"/>
      <c r="R665" s="4"/>
      <c r="W665" s="4"/>
      <c r="X665" s="4"/>
      <c r="Y665" s="4"/>
      <c r="Z665" s="3"/>
      <c r="AB665" s="4"/>
      <c r="AC665" s="4"/>
    </row>
    <row r="666" spans="5:29" ht="14.25" customHeight="1">
      <c r="E666" s="4"/>
      <c r="F666" s="4"/>
      <c r="J666" s="4"/>
      <c r="K666" s="5"/>
      <c r="N666" s="4"/>
      <c r="O666" s="5"/>
      <c r="P666" s="5"/>
      <c r="R666" s="4"/>
      <c r="W666" s="4"/>
      <c r="X666" s="4"/>
      <c r="Y666" s="4"/>
      <c r="Z666" s="3"/>
      <c r="AB666" s="4"/>
      <c r="AC666" s="4"/>
    </row>
    <row r="667" spans="5:29" ht="14.25" customHeight="1">
      <c r="E667" s="4"/>
      <c r="F667" s="4"/>
      <c r="J667" s="4"/>
      <c r="K667" s="5"/>
      <c r="N667" s="4"/>
      <c r="O667" s="5"/>
      <c r="P667" s="5"/>
      <c r="R667" s="4"/>
      <c r="W667" s="4"/>
      <c r="X667" s="4"/>
      <c r="Y667" s="4"/>
      <c r="Z667" s="3"/>
      <c r="AB667" s="4"/>
      <c r="AC667" s="4"/>
    </row>
    <row r="668" spans="5:29" ht="14.25" customHeight="1">
      <c r="E668" s="4"/>
      <c r="F668" s="4"/>
      <c r="J668" s="4"/>
      <c r="K668" s="5"/>
      <c r="N668" s="4"/>
      <c r="O668" s="5"/>
      <c r="P668" s="5"/>
      <c r="R668" s="4"/>
      <c r="W668" s="4"/>
      <c r="X668" s="4"/>
      <c r="Y668" s="4"/>
      <c r="Z668" s="3"/>
      <c r="AB668" s="4"/>
      <c r="AC668" s="4"/>
    </row>
    <row r="669" spans="5:29" ht="14.25" customHeight="1">
      <c r="E669" s="4"/>
      <c r="F669" s="4"/>
      <c r="J669" s="4"/>
      <c r="K669" s="5"/>
      <c r="N669" s="4"/>
      <c r="O669" s="5"/>
      <c r="P669" s="5"/>
      <c r="R669" s="4"/>
      <c r="W669" s="4"/>
      <c r="X669" s="4"/>
      <c r="Y669" s="4"/>
      <c r="Z669" s="3"/>
      <c r="AB669" s="4"/>
      <c r="AC669" s="4"/>
    </row>
    <row r="670" spans="5:29" ht="14.25" customHeight="1">
      <c r="E670" s="4"/>
      <c r="F670" s="4"/>
      <c r="J670" s="4"/>
      <c r="K670" s="5"/>
      <c r="N670" s="4"/>
      <c r="O670" s="5"/>
      <c r="P670" s="5"/>
      <c r="R670" s="4"/>
      <c r="W670" s="4"/>
      <c r="X670" s="4"/>
      <c r="Y670" s="4"/>
      <c r="Z670" s="3"/>
      <c r="AB670" s="4"/>
      <c r="AC670" s="4"/>
    </row>
    <row r="671" spans="5:29" ht="14.25" customHeight="1">
      <c r="E671" s="4"/>
      <c r="F671" s="4"/>
      <c r="J671" s="4"/>
      <c r="K671" s="5"/>
      <c r="N671" s="4"/>
      <c r="O671" s="5"/>
      <c r="P671" s="5"/>
      <c r="R671" s="4"/>
      <c r="W671" s="4"/>
      <c r="X671" s="4"/>
      <c r="Y671" s="4"/>
      <c r="Z671" s="3"/>
      <c r="AB671" s="4"/>
      <c r="AC671" s="4"/>
    </row>
    <row r="672" spans="5:29" ht="14.25" customHeight="1">
      <c r="E672" s="4"/>
      <c r="F672" s="4"/>
      <c r="J672" s="4"/>
      <c r="K672" s="5"/>
      <c r="N672" s="4"/>
      <c r="O672" s="5"/>
      <c r="P672" s="5"/>
      <c r="R672" s="4"/>
      <c r="W672" s="4"/>
      <c r="X672" s="4"/>
      <c r="Y672" s="4"/>
      <c r="Z672" s="3"/>
      <c r="AB672" s="4"/>
      <c r="AC672" s="4"/>
    </row>
    <row r="673" spans="5:29" ht="14.25" customHeight="1">
      <c r="E673" s="4"/>
      <c r="F673" s="4"/>
      <c r="J673" s="4"/>
      <c r="K673" s="5"/>
      <c r="N673" s="4"/>
      <c r="O673" s="5"/>
      <c r="P673" s="5"/>
      <c r="R673" s="4"/>
      <c r="W673" s="4"/>
      <c r="X673" s="4"/>
      <c r="Y673" s="4"/>
      <c r="Z673" s="3"/>
      <c r="AB673" s="4"/>
      <c r="AC673" s="4"/>
    </row>
    <row r="674" spans="5:29" ht="14.25" customHeight="1">
      <c r="E674" s="4"/>
      <c r="F674" s="4"/>
      <c r="J674" s="4"/>
      <c r="K674" s="5"/>
      <c r="N674" s="4"/>
      <c r="O674" s="5"/>
      <c r="P674" s="5"/>
      <c r="R674" s="4"/>
      <c r="W674" s="4"/>
      <c r="X674" s="4"/>
      <c r="Y674" s="4"/>
      <c r="Z674" s="3"/>
      <c r="AB674" s="4"/>
      <c r="AC674" s="4"/>
    </row>
    <row r="675" spans="5:29" ht="14.25" customHeight="1">
      <c r="E675" s="4"/>
      <c r="F675" s="4"/>
      <c r="J675" s="4"/>
      <c r="K675" s="5"/>
      <c r="N675" s="4"/>
      <c r="O675" s="5"/>
      <c r="P675" s="5"/>
      <c r="R675" s="4"/>
      <c r="W675" s="4"/>
      <c r="X675" s="4"/>
      <c r="Y675" s="4"/>
      <c r="Z675" s="3"/>
      <c r="AB675" s="4"/>
      <c r="AC675" s="4"/>
    </row>
    <row r="676" spans="5:29" ht="14.25" customHeight="1">
      <c r="E676" s="4"/>
      <c r="F676" s="4"/>
      <c r="J676" s="4"/>
      <c r="K676" s="5"/>
      <c r="N676" s="4"/>
      <c r="O676" s="5"/>
      <c r="P676" s="5"/>
      <c r="R676" s="4"/>
      <c r="W676" s="4"/>
      <c r="X676" s="4"/>
      <c r="Y676" s="4"/>
      <c r="Z676" s="3"/>
      <c r="AB676" s="4"/>
      <c r="AC676" s="4"/>
    </row>
    <row r="677" spans="5:29" ht="14.25" customHeight="1">
      <c r="E677" s="4"/>
      <c r="F677" s="4"/>
      <c r="J677" s="4"/>
      <c r="K677" s="5"/>
      <c r="N677" s="4"/>
      <c r="O677" s="5"/>
      <c r="P677" s="5"/>
      <c r="R677" s="4"/>
      <c r="W677" s="4"/>
      <c r="X677" s="4"/>
      <c r="Y677" s="4"/>
      <c r="Z677" s="3"/>
      <c r="AB677" s="4"/>
      <c r="AC677" s="4"/>
    </row>
    <row r="678" spans="5:29" ht="14.25" customHeight="1">
      <c r="E678" s="4"/>
      <c r="F678" s="4"/>
      <c r="J678" s="4"/>
      <c r="K678" s="5"/>
      <c r="N678" s="4"/>
      <c r="O678" s="5"/>
      <c r="P678" s="5"/>
      <c r="R678" s="4"/>
      <c r="W678" s="4"/>
      <c r="X678" s="4"/>
      <c r="Y678" s="4"/>
      <c r="Z678" s="3"/>
      <c r="AB678" s="4"/>
      <c r="AC678" s="4"/>
    </row>
    <row r="679" spans="5:29" ht="14.25" customHeight="1">
      <c r="E679" s="4"/>
      <c r="F679" s="4"/>
      <c r="J679" s="4"/>
      <c r="K679" s="5"/>
      <c r="N679" s="4"/>
      <c r="O679" s="5"/>
      <c r="P679" s="5"/>
      <c r="R679" s="4"/>
      <c r="W679" s="4"/>
      <c r="X679" s="4"/>
      <c r="Y679" s="4"/>
      <c r="Z679" s="3"/>
      <c r="AB679" s="4"/>
      <c r="AC679" s="4"/>
    </row>
    <row r="680" spans="5:29" ht="14.25" customHeight="1">
      <c r="E680" s="4"/>
      <c r="F680" s="4"/>
      <c r="J680" s="4"/>
      <c r="K680" s="5"/>
      <c r="N680" s="4"/>
      <c r="O680" s="5"/>
      <c r="P680" s="5"/>
      <c r="R680" s="4"/>
      <c r="W680" s="4"/>
      <c r="X680" s="4"/>
      <c r="Y680" s="4"/>
      <c r="Z680" s="3"/>
      <c r="AB680" s="4"/>
      <c r="AC680" s="4"/>
    </row>
    <row r="681" spans="5:29" ht="14.25" customHeight="1">
      <c r="E681" s="4"/>
      <c r="F681" s="4"/>
      <c r="J681" s="4"/>
      <c r="K681" s="5"/>
      <c r="N681" s="4"/>
      <c r="O681" s="5"/>
      <c r="P681" s="5"/>
      <c r="R681" s="4"/>
      <c r="W681" s="4"/>
      <c r="X681" s="4"/>
      <c r="Y681" s="4"/>
      <c r="Z681" s="3"/>
      <c r="AB681" s="4"/>
      <c r="AC681" s="4"/>
    </row>
    <row r="682" spans="5:29" ht="14.25" customHeight="1">
      <c r="E682" s="4"/>
      <c r="F682" s="4"/>
      <c r="J682" s="4"/>
      <c r="K682" s="5"/>
      <c r="N682" s="4"/>
      <c r="O682" s="5"/>
      <c r="P682" s="5"/>
      <c r="R682" s="4"/>
      <c r="W682" s="4"/>
      <c r="X682" s="4"/>
      <c r="Y682" s="4"/>
      <c r="Z682" s="3"/>
      <c r="AB682" s="4"/>
      <c r="AC682" s="4"/>
    </row>
    <row r="683" spans="5:29" ht="14.25" customHeight="1">
      <c r="E683" s="4"/>
      <c r="F683" s="4"/>
      <c r="J683" s="4"/>
      <c r="K683" s="5"/>
      <c r="N683" s="4"/>
      <c r="O683" s="5"/>
      <c r="P683" s="5"/>
      <c r="R683" s="4"/>
      <c r="W683" s="4"/>
      <c r="X683" s="4"/>
      <c r="Y683" s="4"/>
      <c r="Z683" s="3"/>
      <c r="AB683" s="4"/>
      <c r="AC683" s="4"/>
    </row>
    <row r="684" spans="5:29" ht="14.25" customHeight="1">
      <c r="E684" s="4"/>
      <c r="F684" s="4"/>
      <c r="J684" s="4"/>
      <c r="K684" s="5"/>
      <c r="N684" s="4"/>
      <c r="O684" s="5"/>
      <c r="P684" s="5"/>
      <c r="R684" s="4"/>
      <c r="W684" s="4"/>
      <c r="X684" s="4"/>
      <c r="Y684" s="4"/>
      <c r="Z684" s="3"/>
      <c r="AB684" s="4"/>
      <c r="AC684" s="4"/>
    </row>
    <row r="685" spans="5:29" ht="14.25" customHeight="1">
      <c r="E685" s="4"/>
      <c r="F685" s="4"/>
      <c r="J685" s="4"/>
      <c r="K685" s="5"/>
      <c r="N685" s="4"/>
      <c r="O685" s="5"/>
      <c r="P685" s="5"/>
      <c r="R685" s="4"/>
      <c r="W685" s="4"/>
      <c r="X685" s="4"/>
      <c r="Y685" s="4"/>
      <c r="Z685" s="3"/>
      <c r="AB685" s="4"/>
      <c r="AC685" s="4"/>
    </row>
    <row r="686" spans="5:29" ht="14.25" customHeight="1">
      <c r="E686" s="4"/>
      <c r="F686" s="4"/>
      <c r="J686" s="4"/>
      <c r="K686" s="5"/>
      <c r="N686" s="4"/>
      <c r="O686" s="5"/>
      <c r="P686" s="5"/>
      <c r="R686" s="4"/>
      <c r="W686" s="4"/>
      <c r="X686" s="4"/>
      <c r="Y686" s="4"/>
      <c r="Z686" s="3"/>
      <c r="AB686" s="4"/>
      <c r="AC686" s="4"/>
    </row>
    <row r="687" spans="5:29" ht="14.25" customHeight="1">
      <c r="E687" s="4"/>
      <c r="F687" s="4"/>
      <c r="J687" s="4"/>
      <c r="K687" s="5"/>
      <c r="N687" s="4"/>
      <c r="O687" s="5"/>
      <c r="P687" s="5"/>
      <c r="R687" s="4"/>
      <c r="W687" s="4"/>
      <c r="X687" s="4"/>
      <c r="Y687" s="4"/>
      <c r="Z687" s="3"/>
      <c r="AB687" s="4"/>
      <c r="AC687" s="4"/>
    </row>
    <row r="688" spans="5:29" ht="14.25" customHeight="1">
      <c r="E688" s="4"/>
      <c r="F688" s="4"/>
      <c r="J688" s="4"/>
      <c r="K688" s="5"/>
      <c r="N688" s="4"/>
      <c r="O688" s="5"/>
      <c r="P688" s="5"/>
      <c r="R688" s="4"/>
      <c r="W688" s="4"/>
      <c r="X688" s="4"/>
      <c r="Y688" s="4"/>
      <c r="Z688" s="3"/>
      <c r="AB688" s="4"/>
      <c r="AC688" s="4"/>
    </row>
    <row r="689" spans="5:29" ht="14.25" customHeight="1">
      <c r="E689" s="4"/>
      <c r="F689" s="4"/>
      <c r="J689" s="4"/>
      <c r="K689" s="5"/>
      <c r="N689" s="4"/>
      <c r="O689" s="5"/>
      <c r="P689" s="5"/>
      <c r="R689" s="4"/>
      <c r="W689" s="4"/>
      <c r="X689" s="4"/>
      <c r="Y689" s="4"/>
      <c r="Z689" s="3"/>
      <c r="AB689" s="4"/>
      <c r="AC689" s="4"/>
    </row>
    <row r="690" spans="5:29" ht="14.25" customHeight="1">
      <c r="E690" s="4"/>
      <c r="F690" s="4"/>
      <c r="J690" s="4"/>
      <c r="K690" s="5"/>
      <c r="N690" s="4"/>
      <c r="O690" s="5"/>
      <c r="P690" s="5"/>
      <c r="R690" s="4"/>
      <c r="W690" s="4"/>
      <c r="X690" s="4"/>
      <c r="Y690" s="4"/>
      <c r="Z690" s="3"/>
      <c r="AB690" s="4"/>
      <c r="AC690" s="4"/>
    </row>
    <row r="691" spans="5:29" ht="14.25" customHeight="1">
      <c r="E691" s="4"/>
      <c r="F691" s="4"/>
      <c r="J691" s="4"/>
      <c r="K691" s="5"/>
      <c r="N691" s="4"/>
      <c r="O691" s="5"/>
      <c r="P691" s="5"/>
      <c r="R691" s="4"/>
      <c r="W691" s="4"/>
      <c r="X691" s="4"/>
      <c r="Y691" s="4"/>
      <c r="Z691" s="3"/>
      <c r="AB691" s="4"/>
      <c r="AC691" s="4"/>
    </row>
    <row r="692" spans="5:29" ht="14.25" customHeight="1">
      <c r="E692" s="4"/>
      <c r="F692" s="4"/>
      <c r="J692" s="4"/>
      <c r="K692" s="5"/>
      <c r="N692" s="4"/>
      <c r="O692" s="5"/>
      <c r="P692" s="5"/>
      <c r="R692" s="4"/>
      <c r="W692" s="4"/>
      <c r="X692" s="4"/>
      <c r="Y692" s="4"/>
      <c r="Z692" s="3"/>
      <c r="AB692" s="4"/>
      <c r="AC692" s="4"/>
    </row>
    <row r="693" spans="5:29" ht="14.25" customHeight="1">
      <c r="E693" s="4"/>
      <c r="F693" s="4"/>
      <c r="J693" s="4"/>
      <c r="K693" s="5"/>
      <c r="N693" s="4"/>
      <c r="O693" s="5"/>
      <c r="P693" s="5"/>
      <c r="R693" s="4"/>
      <c r="W693" s="4"/>
      <c r="X693" s="4"/>
      <c r="Y693" s="4"/>
      <c r="Z693" s="3"/>
      <c r="AB693" s="4"/>
      <c r="AC693" s="4"/>
    </row>
    <row r="694" spans="5:29" ht="14.25" customHeight="1">
      <c r="E694" s="4"/>
      <c r="F694" s="4"/>
      <c r="J694" s="4"/>
      <c r="K694" s="5"/>
      <c r="N694" s="4"/>
      <c r="O694" s="5"/>
      <c r="P694" s="5"/>
      <c r="R694" s="4"/>
      <c r="W694" s="4"/>
      <c r="X694" s="4"/>
      <c r="Y694" s="4"/>
      <c r="Z694" s="3"/>
      <c r="AB694" s="4"/>
      <c r="AC694" s="4"/>
    </row>
    <row r="695" spans="5:29" ht="14.25" customHeight="1">
      <c r="E695" s="4"/>
      <c r="F695" s="4"/>
      <c r="J695" s="4"/>
      <c r="K695" s="5"/>
      <c r="N695" s="4"/>
      <c r="O695" s="5"/>
      <c r="P695" s="5"/>
      <c r="R695" s="4"/>
      <c r="W695" s="4"/>
      <c r="X695" s="4"/>
      <c r="Y695" s="4"/>
      <c r="Z695" s="3"/>
      <c r="AB695" s="4"/>
      <c r="AC695" s="4"/>
    </row>
    <row r="696" spans="5:29" ht="14.25" customHeight="1">
      <c r="E696" s="4"/>
      <c r="F696" s="4"/>
      <c r="J696" s="4"/>
      <c r="K696" s="5"/>
      <c r="N696" s="4"/>
      <c r="O696" s="5"/>
      <c r="P696" s="5"/>
      <c r="R696" s="4"/>
      <c r="W696" s="4"/>
      <c r="X696" s="4"/>
      <c r="Y696" s="4"/>
      <c r="Z696" s="3"/>
      <c r="AB696" s="4"/>
      <c r="AC696" s="4"/>
    </row>
    <row r="697" spans="5:29" ht="14.25" customHeight="1">
      <c r="E697" s="4"/>
      <c r="F697" s="4"/>
      <c r="J697" s="4"/>
      <c r="K697" s="5"/>
      <c r="N697" s="4"/>
      <c r="O697" s="5"/>
      <c r="P697" s="5"/>
      <c r="R697" s="4"/>
      <c r="W697" s="4"/>
      <c r="X697" s="4"/>
      <c r="Y697" s="4"/>
      <c r="Z697" s="3"/>
      <c r="AB697" s="4"/>
      <c r="AC697" s="4"/>
    </row>
    <row r="698" spans="5:29" ht="14.25" customHeight="1">
      <c r="E698" s="4"/>
      <c r="F698" s="4"/>
      <c r="J698" s="4"/>
      <c r="K698" s="5"/>
      <c r="N698" s="4"/>
      <c r="O698" s="5"/>
      <c r="P698" s="5"/>
      <c r="R698" s="4"/>
      <c r="W698" s="4"/>
      <c r="X698" s="4"/>
      <c r="Y698" s="4"/>
      <c r="Z698" s="3"/>
      <c r="AB698" s="4"/>
      <c r="AC698" s="4"/>
    </row>
    <row r="699" spans="5:29" ht="14.25" customHeight="1">
      <c r="E699" s="4"/>
      <c r="F699" s="4"/>
      <c r="J699" s="4"/>
      <c r="K699" s="5"/>
      <c r="N699" s="4"/>
      <c r="O699" s="5"/>
      <c r="P699" s="5"/>
      <c r="R699" s="4"/>
      <c r="W699" s="4"/>
      <c r="X699" s="4"/>
      <c r="Y699" s="4"/>
      <c r="Z699" s="3"/>
      <c r="AB699" s="4"/>
      <c r="AC699" s="4"/>
    </row>
    <row r="700" spans="5:29" ht="14.25" customHeight="1">
      <c r="E700" s="4"/>
      <c r="F700" s="4"/>
      <c r="J700" s="4"/>
      <c r="K700" s="5"/>
      <c r="N700" s="4"/>
      <c r="O700" s="5"/>
      <c r="P700" s="5"/>
      <c r="R700" s="4"/>
      <c r="W700" s="4"/>
      <c r="X700" s="4"/>
      <c r="Y700" s="4"/>
      <c r="Z700" s="3"/>
      <c r="AB700" s="4"/>
      <c r="AC700" s="4"/>
    </row>
    <row r="701" spans="5:29" ht="14.25" customHeight="1">
      <c r="E701" s="4"/>
      <c r="F701" s="4"/>
      <c r="J701" s="4"/>
      <c r="K701" s="5"/>
      <c r="N701" s="4"/>
      <c r="O701" s="5"/>
      <c r="P701" s="5"/>
      <c r="R701" s="4"/>
      <c r="W701" s="4"/>
      <c r="X701" s="4"/>
      <c r="Y701" s="4"/>
      <c r="Z701" s="3"/>
      <c r="AB701" s="4"/>
      <c r="AC701" s="4"/>
    </row>
    <row r="702" spans="5:29" ht="14.25" customHeight="1">
      <c r="E702" s="4"/>
      <c r="F702" s="4"/>
      <c r="J702" s="4"/>
      <c r="K702" s="5"/>
      <c r="N702" s="4"/>
      <c r="O702" s="5"/>
      <c r="P702" s="5"/>
      <c r="R702" s="4"/>
      <c r="W702" s="4"/>
      <c r="X702" s="4"/>
      <c r="Y702" s="4"/>
      <c r="Z702" s="3"/>
      <c r="AB702" s="4"/>
      <c r="AC702" s="4"/>
    </row>
    <row r="703" spans="5:29" ht="14.25" customHeight="1">
      <c r="E703" s="4"/>
      <c r="F703" s="4"/>
      <c r="J703" s="4"/>
      <c r="K703" s="5"/>
      <c r="N703" s="4"/>
      <c r="O703" s="5"/>
      <c r="P703" s="5"/>
      <c r="R703" s="4"/>
      <c r="W703" s="4"/>
      <c r="X703" s="4"/>
      <c r="Y703" s="4"/>
      <c r="Z703" s="3"/>
      <c r="AB703" s="4"/>
      <c r="AC703" s="4"/>
    </row>
    <row r="704" spans="5:29" ht="14.25" customHeight="1">
      <c r="E704" s="4"/>
      <c r="F704" s="4"/>
      <c r="J704" s="4"/>
      <c r="K704" s="5"/>
      <c r="N704" s="4"/>
      <c r="O704" s="5"/>
      <c r="P704" s="5"/>
      <c r="R704" s="4"/>
      <c r="W704" s="4"/>
      <c r="X704" s="4"/>
      <c r="Y704" s="4"/>
      <c r="Z704" s="3"/>
      <c r="AB704" s="4"/>
      <c r="AC704" s="4"/>
    </row>
    <row r="705" spans="5:29" ht="14.25" customHeight="1">
      <c r="E705" s="4"/>
      <c r="F705" s="4"/>
      <c r="J705" s="4"/>
      <c r="K705" s="5"/>
      <c r="N705" s="4"/>
      <c r="O705" s="5"/>
      <c r="P705" s="5"/>
      <c r="R705" s="4"/>
      <c r="W705" s="4"/>
      <c r="X705" s="4"/>
      <c r="Y705" s="4"/>
      <c r="Z705" s="3"/>
      <c r="AB705" s="4"/>
      <c r="AC705" s="4"/>
    </row>
    <row r="706" spans="5:29" ht="14.25" customHeight="1">
      <c r="E706" s="4"/>
      <c r="F706" s="4"/>
      <c r="J706" s="4"/>
      <c r="K706" s="5"/>
      <c r="N706" s="4"/>
      <c r="O706" s="5"/>
      <c r="P706" s="5"/>
      <c r="R706" s="4"/>
      <c r="W706" s="4"/>
      <c r="X706" s="4"/>
      <c r="Y706" s="4"/>
      <c r="Z706" s="3"/>
      <c r="AB706" s="4"/>
      <c r="AC706" s="4"/>
    </row>
    <row r="707" spans="5:29" ht="14.25" customHeight="1">
      <c r="E707" s="4"/>
      <c r="F707" s="4"/>
      <c r="J707" s="4"/>
      <c r="K707" s="5"/>
      <c r="N707" s="4"/>
      <c r="O707" s="5"/>
      <c r="P707" s="5"/>
      <c r="R707" s="4"/>
      <c r="W707" s="4"/>
      <c r="X707" s="4"/>
      <c r="Y707" s="4"/>
      <c r="Z707" s="3"/>
      <c r="AB707" s="4"/>
      <c r="AC707" s="4"/>
    </row>
    <row r="708" spans="5:29" ht="14.25" customHeight="1">
      <c r="E708" s="4"/>
      <c r="F708" s="4"/>
      <c r="J708" s="4"/>
      <c r="K708" s="5"/>
      <c r="N708" s="4"/>
      <c r="O708" s="5"/>
      <c r="P708" s="5"/>
      <c r="R708" s="4"/>
      <c r="W708" s="4"/>
      <c r="X708" s="4"/>
      <c r="Y708" s="4"/>
      <c r="Z708" s="3"/>
      <c r="AB708" s="4"/>
      <c r="AC708" s="4"/>
    </row>
    <row r="709" spans="5:29" ht="14.25" customHeight="1">
      <c r="E709" s="4"/>
      <c r="F709" s="4"/>
      <c r="J709" s="4"/>
      <c r="K709" s="5"/>
      <c r="N709" s="4"/>
      <c r="O709" s="5"/>
      <c r="P709" s="5"/>
      <c r="R709" s="4"/>
      <c r="W709" s="4"/>
      <c r="X709" s="4"/>
      <c r="Y709" s="4"/>
      <c r="Z709" s="3"/>
      <c r="AB709" s="4"/>
      <c r="AC709" s="4"/>
    </row>
    <row r="710" spans="5:29" ht="14.25" customHeight="1">
      <c r="E710" s="4"/>
      <c r="F710" s="4"/>
      <c r="J710" s="4"/>
      <c r="K710" s="5"/>
      <c r="N710" s="4"/>
      <c r="O710" s="5"/>
      <c r="P710" s="5"/>
      <c r="R710" s="4"/>
      <c r="W710" s="4"/>
      <c r="X710" s="4"/>
      <c r="Y710" s="4"/>
      <c r="Z710" s="3"/>
      <c r="AB710" s="4"/>
      <c r="AC710" s="4"/>
    </row>
    <row r="711" spans="5:29" ht="14.25" customHeight="1">
      <c r="E711" s="4"/>
      <c r="F711" s="4"/>
      <c r="J711" s="4"/>
      <c r="K711" s="5"/>
      <c r="N711" s="4"/>
      <c r="O711" s="5"/>
      <c r="P711" s="5"/>
      <c r="R711" s="4"/>
      <c r="W711" s="4"/>
      <c r="X711" s="4"/>
      <c r="Y711" s="4"/>
      <c r="Z711" s="3"/>
      <c r="AB711" s="4"/>
      <c r="AC711" s="4"/>
    </row>
    <row r="712" spans="5:29" ht="14.25" customHeight="1">
      <c r="E712" s="4"/>
      <c r="F712" s="4"/>
      <c r="J712" s="4"/>
      <c r="K712" s="5"/>
      <c r="N712" s="4"/>
      <c r="O712" s="5"/>
      <c r="P712" s="5"/>
      <c r="R712" s="4"/>
      <c r="W712" s="4"/>
      <c r="X712" s="4"/>
      <c r="Y712" s="4"/>
      <c r="Z712" s="3"/>
      <c r="AB712" s="4"/>
      <c r="AC712" s="4"/>
    </row>
    <row r="713" spans="5:29" ht="14.25" customHeight="1">
      <c r="E713" s="4"/>
      <c r="F713" s="4"/>
      <c r="J713" s="4"/>
      <c r="K713" s="5"/>
      <c r="N713" s="4"/>
      <c r="O713" s="5"/>
      <c r="P713" s="5"/>
      <c r="R713" s="4"/>
      <c r="W713" s="4"/>
      <c r="X713" s="4"/>
      <c r="Y713" s="4"/>
      <c r="Z713" s="3"/>
      <c r="AB713" s="4"/>
      <c r="AC713" s="4"/>
    </row>
    <row r="714" spans="5:29" ht="14.25" customHeight="1">
      <c r="E714" s="4"/>
      <c r="F714" s="4"/>
      <c r="J714" s="4"/>
      <c r="K714" s="5"/>
      <c r="N714" s="4"/>
      <c r="O714" s="5"/>
      <c r="P714" s="5"/>
      <c r="R714" s="4"/>
      <c r="W714" s="4"/>
      <c r="X714" s="4"/>
      <c r="Y714" s="4"/>
      <c r="Z714" s="3"/>
      <c r="AB714" s="4"/>
      <c r="AC714" s="4"/>
    </row>
    <row r="715" spans="5:29" ht="14.25" customHeight="1">
      <c r="E715" s="4"/>
      <c r="F715" s="4"/>
      <c r="J715" s="4"/>
      <c r="K715" s="5"/>
      <c r="N715" s="4"/>
      <c r="O715" s="5"/>
      <c r="P715" s="5"/>
      <c r="R715" s="4"/>
      <c r="W715" s="4"/>
      <c r="X715" s="4"/>
      <c r="Y715" s="4"/>
      <c r="Z715" s="3"/>
      <c r="AB715" s="4"/>
      <c r="AC715" s="4"/>
    </row>
    <row r="716" spans="5:29" ht="14.25" customHeight="1">
      <c r="E716" s="4"/>
      <c r="F716" s="4"/>
      <c r="J716" s="4"/>
      <c r="K716" s="5"/>
      <c r="N716" s="4"/>
      <c r="O716" s="5"/>
      <c r="P716" s="5"/>
      <c r="R716" s="4"/>
      <c r="W716" s="4"/>
      <c r="X716" s="4"/>
      <c r="Y716" s="4"/>
      <c r="Z716" s="3"/>
      <c r="AB716" s="4"/>
      <c r="AC716" s="4"/>
    </row>
    <row r="717" spans="5:29" ht="14.25" customHeight="1">
      <c r="E717" s="4"/>
      <c r="F717" s="4"/>
      <c r="J717" s="4"/>
      <c r="K717" s="5"/>
      <c r="N717" s="4"/>
      <c r="O717" s="5"/>
      <c r="P717" s="5"/>
      <c r="R717" s="4"/>
      <c r="W717" s="4"/>
      <c r="X717" s="4"/>
      <c r="Y717" s="4"/>
      <c r="Z717" s="3"/>
      <c r="AB717" s="4"/>
      <c r="AC717" s="4"/>
    </row>
    <row r="718" spans="5:29" ht="14.25" customHeight="1">
      <c r="E718" s="4"/>
      <c r="F718" s="4"/>
      <c r="J718" s="4"/>
      <c r="K718" s="5"/>
      <c r="N718" s="4"/>
      <c r="O718" s="5"/>
      <c r="P718" s="5"/>
      <c r="R718" s="4"/>
      <c r="W718" s="4"/>
      <c r="X718" s="4"/>
      <c r="Y718" s="4"/>
      <c r="Z718" s="3"/>
      <c r="AB718" s="4"/>
      <c r="AC718" s="4"/>
    </row>
    <row r="719" spans="5:29" ht="14.25" customHeight="1">
      <c r="E719" s="4"/>
      <c r="F719" s="4"/>
      <c r="J719" s="4"/>
      <c r="K719" s="5"/>
      <c r="N719" s="4"/>
      <c r="O719" s="5"/>
      <c r="P719" s="5"/>
      <c r="R719" s="4"/>
      <c r="W719" s="4"/>
      <c r="X719" s="4"/>
      <c r="Y719" s="4"/>
      <c r="Z719" s="3"/>
      <c r="AB719" s="4"/>
      <c r="AC719" s="4"/>
    </row>
    <row r="720" spans="5:29" ht="14.25" customHeight="1">
      <c r="E720" s="4"/>
      <c r="F720" s="4"/>
      <c r="J720" s="4"/>
      <c r="K720" s="5"/>
      <c r="N720" s="4"/>
      <c r="O720" s="5"/>
      <c r="P720" s="5"/>
      <c r="R720" s="4"/>
      <c r="W720" s="4"/>
      <c r="X720" s="4"/>
      <c r="Y720" s="4"/>
      <c r="Z720" s="3"/>
      <c r="AB720" s="4"/>
      <c r="AC720" s="4"/>
    </row>
    <row r="721" spans="5:29" ht="14.25" customHeight="1">
      <c r="E721" s="4"/>
      <c r="F721" s="4"/>
      <c r="J721" s="4"/>
      <c r="K721" s="5"/>
      <c r="N721" s="4"/>
      <c r="O721" s="5"/>
      <c r="P721" s="5"/>
      <c r="R721" s="4"/>
      <c r="W721" s="4"/>
      <c r="X721" s="4"/>
      <c r="Y721" s="4"/>
      <c r="Z721" s="3"/>
      <c r="AB721" s="4"/>
      <c r="AC721" s="4"/>
    </row>
    <row r="722" spans="5:29" ht="14.25" customHeight="1">
      <c r="E722" s="4"/>
      <c r="F722" s="4"/>
      <c r="J722" s="4"/>
      <c r="K722" s="5"/>
      <c r="N722" s="4"/>
      <c r="O722" s="5"/>
      <c r="P722" s="5"/>
      <c r="R722" s="4"/>
      <c r="W722" s="4"/>
      <c r="X722" s="4"/>
      <c r="Y722" s="4"/>
      <c r="Z722" s="3"/>
      <c r="AB722" s="4"/>
      <c r="AC722" s="4"/>
    </row>
    <row r="723" spans="5:29" ht="14.25" customHeight="1">
      <c r="E723" s="4"/>
      <c r="F723" s="4"/>
      <c r="J723" s="4"/>
      <c r="K723" s="5"/>
      <c r="N723" s="4"/>
      <c r="O723" s="5"/>
      <c r="P723" s="5"/>
      <c r="R723" s="4"/>
      <c r="W723" s="4"/>
      <c r="X723" s="4"/>
      <c r="Y723" s="4"/>
      <c r="Z723" s="3"/>
      <c r="AB723" s="4"/>
      <c r="AC723" s="4"/>
    </row>
    <row r="724" spans="5:29" ht="14.25" customHeight="1">
      <c r="E724" s="4"/>
      <c r="F724" s="4"/>
      <c r="J724" s="4"/>
      <c r="K724" s="5"/>
      <c r="N724" s="4"/>
      <c r="O724" s="5"/>
      <c r="P724" s="5"/>
      <c r="R724" s="4"/>
      <c r="W724" s="4"/>
      <c r="X724" s="4"/>
      <c r="Y724" s="4"/>
      <c r="Z724" s="3"/>
      <c r="AB724" s="4"/>
      <c r="AC724" s="4"/>
    </row>
    <row r="725" spans="5:29" ht="14.25" customHeight="1">
      <c r="E725" s="4"/>
      <c r="F725" s="4"/>
      <c r="J725" s="4"/>
      <c r="K725" s="5"/>
      <c r="N725" s="4"/>
      <c r="O725" s="5"/>
      <c r="P725" s="5"/>
      <c r="R725" s="4"/>
      <c r="W725" s="4"/>
      <c r="X725" s="4"/>
      <c r="Y725" s="4"/>
      <c r="Z725" s="3"/>
      <c r="AB725" s="4"/>
      <c r="AC725" s="4"/>
    </row>
    <row r="726" spans="5:29" ht="14.25" customHeight="1">
      <c r="E726" s="4"/>
      <c r="F726" s="4"/>
      <c r="J726" s="4"/>
      <c r="K726" s="5"/>
      <c r="N726" s="4"/>
      <c r="O726" s="5"/>
      <c r="P726" s="5"/>
      <c r="R726" s="4"/>
      <c r="W726" s="4"/>
      <c r="X726" s="4"/>
      <c r="Y726" s="4"/>
      <c r="Z726" s="3"/>
      <c r="AB726" s="4"/>
      <c r="AC726" s="4"/>
    </row>
    <row r="727" spans="5:29" ht="14.25" customHeight="1">
      <c r="E727" s="4"/>
      <c r="F727" s="4"/>
      <c r="J727" s="4"/>
      <c r="K727" s="5"/>
      <c r="N727" s="4"/>
      <c r="O727" s="5"/>
      <c r="P727" s="5"/>
      <c r="R727" s="4"/>
      <c r="W727" s="4"/>
      <c r="X727" s="4"/>
      <c r="Y727" s="4"/>
      <c r="Z727" s="3"/>
      <c r="AB727" s="4"/>
      <c r="AC727" s="4"/>
    </row>
    <row r="728" spans="5:29" ht="14.25" customHeight="1">
      <c r="E728" s="4"/>
      <c r="F728" s="4"/>
      <c r="J728" s="4"/>
      <c r="K728" s="5"/>
      <c r="N728" s="4"/>
      <c r="O728" s="5"/>
      <c r="P728" s="5"/>
      <c r="R728" s="4"/>
      <c r="W728" s="4"/>
      <c r="X728" s="4"/>
      <c r="Y728" s="4"/>
      <c r="Z728" s="3"/>
      <c r="AB728" s="4"/>
      <c r="AC728" s="4"/>
    </row>
    <row r="729" spans="5:29" ht="14.25" customHeight="1">
      <c r="E729" s="4"/>
      <c r="F729" s="4"/>
      <c r="J729" s="4"/>
      <c r="K729" s="5"/>
      <c r="N729" s="4"/>
      <c r="O729" s="5"/>
      <c r="P729" s="5"/>
      <c r="R729" s="4"/>
      <c r="W729" s="4"/>
      <c r="X729" s="4"/>
      <c r="Y729" s="4"/>
      <c r="Z729" s="3"/>
      <c r="AB729" s="4"/>
      <c r="AC729" s="4"/>
    </row>
    <row r="730" spans="5:29" ht="14.25" customHeight="1">
      <c r="E730" s="4"/>
      <c r="F730" s="4"/>
      <c r="J730" s="4"/>
      <c r="K730" s="5"/>
      <c r="N730" s="4"/>
      <c r="O730" s="5"/>
      <c r="P730" s="5"/>
      <c r="R730" s="4"/>
      <c r="W730" s="4"/>
      <c r="X730" s="4"/>
      <c r="Y730" s="4"/>
      <c r="Z730" s="3"/>
      <c r="AB730" s="4"/>
      <c r="AC730" s="4"/>
    </row>
    <row r="731" spans="5:29" ht="14.25" customHeight="1">
      <c r="E731" s="4"/>
      <c r="F731" s="4"/>
      <c r="J731" s="4"/>
      <c r="K731" s="5"/>
      <c r="N731" s="4"/>
      <c r="O731" s="5"/>
      <c r="P731" s="5"/>
      <c r="R731" s="4"/>
      <c r="W731" s="4"/>
      <c r="X731" s="4"/>
      <c r="Y731" s="4"/>
      <c r="Z731" s="3"/>
      <c r="AB731" s="4"/>
      <c r="AC731" s="4"/>
    </row>
    <row r="732" spans="5:29" ht="14.25" customHeight="1">
      <c r="E732" s="4"/>
      <c r="F732" s="4"/>
      <c r="J732" s="4"/>
      <c r="K732" s="5"/>
      <c r="N732" s="4"/>
      <c r="O732" s="5"/>
      <c r="P732" s="5"/>
      <c r="R732" s="4"/>
      <c r="W732" s="4"/>
      <c r="X732" s="4"/>
      <c r="Y732" s="4"/>
      <c r="Z732" s="3"/>
      <c r="AB732" s="4"/>
      <c r="AC732" s="4"/>
    </row>
    <row r="733" spans="5:29" ht="14.25" customHeight="1">
      <c r="E733" s="4"/>
      <c r="F733" s="4"/>
      <c r="J733" s="4"/>
      <c r="K733" s="5"/>
      <c r="N733" s="4"/>
      <c r="O733" s="5"/>
      <c r="P733" s="5"/>
      <c r="R733" s="4"/>
      <c r="W733" s="4"/>
      <c r="X733" s="4"/>
      <c r="Y733" s="4"/>
      <c r="Z733" s="3"/>
      <c r="AB733" s="4"/>
      <c r="AC733" s="4"/>
    </row>
    <row r="734" spans="5:29" ht="14.25" customHeight="1">
      <c r="E734" s="4"/>
      <c r="F734" s="4"/>
      <c r="J734" s="4"/>
      <c r="K734" s="5"/>
      <c r="N734" s="4"/>
      <c r="O734" s="5"/>
      <c r="P734" s="5"/>
      <c r="R734" s="4"/>
      <c r="W734" s="4"/>
      <c r="X734" s="4"/>
      <c r="Y734" s="4"/>
      <c r="Z734" s="3"/>
      <c r="AB734" s="4"/>
      <c r="AC734" s="4"/>
    </row>
    <row r="735" spans="5:29" ht="14.25" customHeight="1">
      <c r="E735" s="4"/>
      <c r="F735" s="4"/>
      <c r="J735" s="4"/>
      <c r="K735" s="5"/>
      <c r="N735" s="4"/>
      <c r="O735" s="5"/>
      <c r="P735" s="5"/>
      <c r="R735" s="4"/>
      <c r="W735" s="4"/>
      <c r="X735" s="4"/>
      <c r="Y735" s="4"/>
      <c r="Z735" s="3"/>
      <c r="AB735" s="4"/>
      <c r="AC735" s="4"/>
    </row>
    <row r="736" spans="5:29" ht="14.25" customHeight="1">
      <c r="E736" s="4"/>
      <c r="F736" s="4"/>
      <c r="J736" s="4"/>
      <c r="K736" s="5"/>
      <c r="N736" s="4"/>
      <c r="O736" s="5"/>
      <c r="P736" s="5"/>
      <c r="R736" s="4"/>
      <c r="W736" s="4"/>
      <c r="X736" s="4"/>
      <c r="Y736" s="4"/>
      <c r="Z736" s="3"/>
      <c r="AB736" s="4"/>
      <c r="AC736" s="4"/>
    </row>
    <row r="737" spans="5:29" ht="14.25" customHeight="1">
      <c r="E737" s="4"/>
      <c r="F737" s="4"/>
      <c r="J737" s="4"/>
      <c r="K737" s="5"/>
      <c r="N737" s="4"/>
      <c r="O737" s="5"/>
      <c r="P737" s="5"/>
      <c r="R737" s="4"/>
      <c r="W737" s="4"/>
      <c r="X737" s="4"/>
      <c r="Y737" s="4"/>
      <c r="Z737" s="3"/>
      <c r="AB737" s="4"/>
      <c r="AC737" s="4"/>
    </row>
    <row r="738" spans="5:29" ht="14.25" customHeight="1">
      <c r="E738" s="4"/>
      <c r="F738" s="4"/>
      <c r="J738" s="4"/>
      <c r="K738" s="5"/>
      <c r="N738" s="4"/>
      <c r="O738" s="5"/>
      <c r="P738" s="5"/>
      <c r="R738" s="4"/>
      <c r="W738" s="4"/>
      <c r="X738" s="4"/>
      <c r="Y738" s="4"/>
      <c r="Z738" s="3"/>
      <c r="AB738" s="4"/>
      <c r="AC738" s="4"/>
    </row>
    <row r="739" spans="5:29" ht="14.25" customHeight="1">
      <c r="E739" s="4"/>
      <c r="F739" s="4"/>
      <c r="J739" s="4"/>
      <c r="K739" s="5"/>
      <c r="N739" s="4"/>
      <c r="O739" s="5"/>
      <c r="P739" s="5"/>
      <c r="R739" s="4"/>
      <c r="W739" s="4"/>
      <c r="X739" s="4"/>
      <c r="Y739" s="4"/>
      <c r="Z739" s="3"/>
      <c r="AB739" s="4"/>
      <c r="AC739" s="4"/>
    </row>
    <row r="740" spans="5:29" ht="14.25" customHeight="1">
      <c r="E740" s="4"/>
      <c r="F740" s="4"/>
      <c r="J740" s="4"/>
      <c r="K740" s="5"/>
      <c r="N740" s="4"/>
      <c r="O740" s="5"/>
      <c r="P740" s="5"/>
      <c r="R740" s="4"/>
      <c r="W740" s="4"/>
      <c r="X740" s="4"/>
      <c r="Y740" s="4"/>
      <c r="Z740" s="3"/>
      <c r="AB740" s="4"/>
      <c r="AC740" s="4"/>
    </row>
    <row r="741" spans="5:29" ht="14.25" customHeight="1">
      <c r="E741" s="4"/>
      <c r="F741" s="4"/>
      <c r="J741" s="4"/>
      <c r="K741" s="5"/>
      <c r="N741" s="4"/>
      <c r="O741" s="5"/>
      <c r="P741" s="5"/>
      <c r="R741" s="4"/>
      <c r="W741" s="4"/>
      <c r="X741" s="4"/>
      <c r="Y741" s="4"/>
      <c r="Z741" s="3"/>
      <c r="AB741" s="4"/>
      <c r="AC741" s="4"/>
    </row>
    <row r="742" spans="5:29" ht="14.25" customHeight="1">
      <c r="E742" s="4"/>
      <c r="F742" s="4"/>
      <c r="J742" s="4"/>
      <c r="K742" s="5"/>
      <c r="N742" s="4"/>
      <c r="O742" s="5"/>
      <c r="P742" s="5"/>
      <c r="R742" s="4"/>
      <c r="W742" s="4"/>
      <c r="X742" s="4"/>
      <c r="Y742" s="4"/>
      <c r="Z742" s="3"/>
      <c r="AB742" s="4"/>
      <c r="AC742" s="4"/>
    </row>
    <row r="743" spans="5:29" ht="14.25" customHeight="1">
      <c r="E743" s="4"/>
      <c r="F743" s="4"/>
      <c r="J743" s="4"/>
      <c r="K743" s="5"/>
      <c r="N743" s="4"/>
      <c r="O743" s="5"/>
      <c r="P743" s="5"/>
      <c r="R743" s="4"/>
      <c r="W743" s="4"/>
      <c r="X743" s="4"/>
      <c r="Y743" s="4"/>
      <c r="Z743" s="3"/>
      <c r="AB743" s="4"/>
      <c r="AC743" s="4"/>
    </row>
    <row r="744" spans="5:29" ht="14.25" customHeight="1">
      <c r="E744" s="4"/>
      <c r="F744" s="4"/>
      <c r="J744" s="4"/>
      <c r="K744" s="5"/>
      <c r="N744" s="4"/>
      <c r="O744" s="5"/>
      <c r="P744" s="5"/>
      <c r="R744" s="4"/>
      <c r="W744" s="4"/>
      <c r="X744" s="4"/>
      <c r="Y744" s="4"/>
      <c r="Z744" s="3"/>
      <c r="AB744" s="4"/>
      <c r="AC744" s="4"/>
    </row>
    <row r="745" spans="5:29" ht="14.25" customHeight="1">
      <c r="E745" s="4"/>
      <c r="F745" s="4"/>
      <c r="J745" s="4"/>
      <c r="K745" s="5"/>
      <c r="N745" s="4"/>
      <c r="O745" s="5"/>
      <c r="P745" s="5"/>
      <c r="R745" s="4"/>
      <c r="W745" s="4"/>
      <c r="X745" s="4"/>
      <c r="Y745" s="4"/>
      <c r="Z745" s="3"/>
      <c r="AB745" s="4"/>
      <c r="AC745" s="4"/>
    </row>
    <row r="746" spans="5:29" ht="14.25" customHeight="1">
      <c r="E746" s="4"/>
      <c r="F746" s="4"/>
      <c r="J746" s="4"/>
      <c r="K746" s="5"/>
      <c r="N746" s="4"/>
      <c r="O746" s="5"/>
      <c r="P746" s="5"/>
      <c r="R746" s="4"/>
      <c r="W746" s="4"/>
      <c r="X746" s="4"/>
      <c r="Y746" s="4"/>
      <c r="Z746" s="3"/>
      <c r="AB746" s="4"/>
      <c r="AC746" s="4"/>
    </row>
    <row r="747" spans="5:29" ht="14.25" customHeight="1">
      <c r="E747" s="4"/>
      <c r="F747" s="4"/>
      <c r="J747" s="4"/>
      <c r="K747" s="5"/>
      <c r="N747" s="4"/>
      <c r="O747" s="5"/>
      <c r="P747" s="5"/>
      <c r="R747" s="4"/>
      <c r="W747" s="4"/>
      <c r="X747" s="4"/>
      <c r="Y747" s="4"/>
      <c r="Z747" s="3"/>
      <c r="AB747" s="4"/>
      <c r="AC747" s="4"/>
    </row>
    <row r="748" spans="5:29" ht="14.25" customHeight="1">
      <c r="E748" s="4"/>
      <c r="F748" s="4"/>
      <c r="J748" s="4"/>
      <c r="K748" s="5"/>
      <c r="N748" s="4"/>
      <c r="O748" s="5"/>
      <c r="P748" s="5"/>
      <c r="R748" s="4"/>
      <c r="W748" s="4"/>
      <c r="X748" s="4"/>
      <c r="Y748" s="4"/>
      <c r="Z748" s="3"/>
      <c r="AB748" s="4"/>
      <c r="AC748" s="4"/>
    </row>
    <row r="749" spans="5:29" ht="14.25" customHeight="1">
      <c r="E749" s="4"/>
      <c r="F749" s="4"/>
      <c r="J749" s="4"/>
      <c r="K749" s="5"/>
      <c r="N749" s="4"/>
      <c r="O749" s="5"/>
      <c r="P749" s="5"/>
      <c r="R749" s="4"/>
      <c r="W749" s="4"/>
      <c r="X749" s="4"/>
      <c r="Y749" s="4"/>
      <c r="Z749" s="3"/>
      <c r="AB749" s="4"/>
      <c r="AC749" s="4"/>
    </row>
    <row r="750" spans="5:29" ht="14.25" customHeight="1">
      <c r="E750" s="4"/>
      <c r="F750" s="4"/>
      <c r="J750" s="4"/>
      <c r="K750" s="5"/>
      <c r="N750" s="4"/>
      <c r="O750" s="5"/>
      <c r="P750" s="5"/>
      <c r="R750" s="4"/>
      <c r="W750" s="4"/>
      <c r="X750" s="4"/>
      <c r="Y750" s="4"/>
      <c r="Z750" s="3"/>
      <c r="AB750" s="4"/>
      <c r="AC750" s="4"/>
    </row>
    <row r="751" spans="5:29" ht="14.25" customHeight="1">
      <c r="E751" s="4"/>
      <c r="F751" s="4"/>
      <c r="J751" s="4"/>
      <c r="K751" s="5"/>
      <c r="N751" s="4"/>
      <c r="O751" s="5"/>
      <c r="P751" s="5"/>
      <c r="R751" s="4"/>
      <c r="W751" s="4"/>
      <c r="X751" s="4"/>
      <c r="Y751" s="4"/>
      <c r="Z751" s="3"/>
      <c r="AB751" s="4"/>
      <c r="AC751" s="4"/>
    </row>
    <row r="752" spans="5:29" ht="14.25" customHeight="1">
      <c r="E752" s="4"/>
      <c r="F752" s="4"/>
      <c r="J752" s="4"/>
      <c r="K752" s="5"/>
      <c r="N752" s="4"/>
      <c r="O752" s="5"/>
      <c r="P752" s="5"/>
      <c r="R752" s="4"/>
      <c r="W752" s="4"/>
      <c r="X752" s="4"/>
      <c r="Y752" s="4"/>
      <c r="Z752" s="3"/>
      <c r="AB752" s="4"/>
      <c r="AC752" s="4"/>
    </row>
    <row r="753" spans="5:29" ht="14.25" customHeight="1">
      <c r="E753" s="4"/>
      <c r="F753" s="4"/>
      <c r="J753" s="4"/>
      <c r="K753" s="5"/>
      <c r="N753" s="4"/>
      <c r="O753" s="5"/>
      <c r="P753" s="5"/>
      <c r="R753" s="4"/>
      <c r="W753" s="4"/>
      <c r="X753" s="4"/>
      <c r="Y753" s="4"/>
      <c r="Z753" s="3"/>
      <c r="AB753" s="4"/>
      <c r="AC753" s="4"/>
    </row>
    <row r="754" spans="5:29" ht="14.25" customHeight="1">
      <c r="E754" s="4"/>
      <c r="F754" s="4"/>
      <c r="J754" s="4"/>
      <c r="K754" s="5"/>
      <c r="N754" s="4"/>
      <c r="O754" s="5"/>
      <c r="P754" s="5"/>
      <c r="R754" s="4"/>
      <c r="W754" s="4"/>
      <c r="X754" s="4"/>
      <c r="Y754" s="4"/>
      <c r="Z754" s="3"/>
      <c r="AB754" s="4"/>
      <c r="AC754" s="4"/>
    </row>
    <row r="755" spans="5:29" ht="14.25" customHeight="1">
      <c r="E755" s="4"/>
      <c r="F755" s="4"/>
      <c r="J755" s="4"/>
      <c r="K755" s="5"/>
      <c r="N755" s="4"/>
      <c r="O755" s="5"/>
      <c r="P755" s="5"/>
      <c r="R755" s="4"/>
      <c r="W755" s="4"/>
      <c r="X755" s="4"/>
      <c r="Y755" s="4"/>
      <c r="Z755" s="3"/>
      <c r="AB755" s="4"/>
      <c r="AC755" s="4"/>
    </row>
    <row r="756" spans="5:29" ht="14.25" customHeight="1">
      <c r="E756" s="4"/>
      <c r="F756" s="4"/>
      <c r="J756" s="4"/>
      <c r="K756" s="5"/>
      <c r="N756" s="4"/>
      <c r="O756" s="5"/>
      <c r="P756" s="5"/>
      <c r="R756" s="4"/>
      <c r="W756" s="4"/>
      <c r="X756" s="4"/>
      <c r="Y756" s="4"/>
      <c r="Z756" s="3"/>
      <c r="AB756" s="4"/>
      <c r="AC756" s="4"/>
    </row>
    <row r="757" spans="5:29" ht="14.25" customHeight="1">
      <c r="E757" s="4"/>
      <c r="F757" s="4"/>
      <c r="J757" s="4"/>
      <c r="K757" s="5"/>
      <c r="N757" s="4"/>
      <c r="O757" s="5"/>
      <c r="P757" s="5"/>
      <c r="R757" s="4"/>
      <c r="W757" s="4"/>
      <c r="X757" s="4"/>
      <c r="Y757" s="4"/>
      <c r="Z757" s="3"/>
      <c r="AB757" s="4"/>
      <c r="AC757" s="4"/>
    </row>
    <row r="758" spans="5:29" ht="14.25" customHeight="1">
      <c r="E758" s="4"/>
      <c r="F758" s="4"/>
      <c r="J758" s="4"/>
      <c r="K758" s="5"/>
      <c r="N758" s="4"/>
      <c r="O758" s="5"/>
      <c r="P758" s="5"/>
      <c r="R758" s="4"/>
      <c r="W758" s="4"/>
      <c r="X758" s="4"/>
      <c r="Y758" s="4"/>
      <c r="Z758" s="3"/>
      <c r="AB758" s="4"/>
      <c r="AC758" s="4"/>
    </row>
    <row r="759" spans="5:29" ht="14.25" customHeight="1">
      <c r="E759" s="4"/>
      <c r="F759" s="4"/>
      <c r="J759" s="4"/>
      <c r="K759" s="5"/>
      <c r="N759" s="4"/>
      <c r="O759" s="5"/>
      <c r="P759" s="5"/>
      <c r="R759" s="4"/>
      <c r="W759" s="4"/>
      <c r="X759" s="4"/>
      <c r="Y759" s="4"/>
      <c r="Z759" s="3"/>
      <c r="AB759" s="4"/>
      <c r="AC759" s="4"/>
    </row>
    <row r="760" spans="5:29" ht="14.25" customHeight="1">
      <c r="E760" s="4"/>
      <c r="F760" s="4"/>
      <c r="J760" s="4"/>
      <c r="K760" s="5"/>
      <c r="N760" s="4"/>
      <c r="O760" s="5"/>
      <c r="P760" s="5"/>
      <c r="R760" s="4"/>
      <c r="W760" s="4"/>
      <c r="X760" s="4"/>
      <c r="Y760" s="4"/>
      <c r="Z760" s="3"/>
      <c r="AB760" s="4"/>
      <c r="AC760" s="4"/>
    </row>
    <row r="761" spans="5:29" ht="14.25" customHeight="1">
      <c r="E761" s="4"/>
      <c r="F761" s="4"/>
      <c r="J761" s="4"/>
      <c r="K761" s="5"/>
      <c r="N761" s="4"/>
      <c r="O761" s="5"/>
      <c r="P761" s="5"/>
      <c r="R761" s="4"/>
      <c r="W761" s="4"/>
      <c r="X761" s="4"/>
      <c r="Y761" s="4"/>
      <c r="Z761" s="3"/>
      <c r="AB761" s="4"/>
      <c r="AC761" s="4"/>
    </row>
    <row r="762" spans="5:29" ht="14.25" customHeight="1">
      <c r="E762" s="4"/>
      <c r="F762" s="4"/>
      <c r="J762" s="4"/>
      <c r="K762" s="5"/>
      <c r="N762" s="4"/>
      <c r="O762" s="5"/>
      <c r="P762" s="5"/>
      <c r="R762" s="4"/>
      <c r="W762" s="4"/>
      <c r="X762" s="4"/>
      <c r="Y762" s="4"/>
      <c r="Z762" s="3"/>
      <c r="AB762" s="4"/>
      <c r="AC762" s="4"/>
    </row>
    <row r="763" spans="5:29" ht="14.25" customHeight="1">
      <c r="E763" s="4"/>
      <c r="F763" s="4"/>
      <c r="J763" s="4"/>
      <c r="K763" s="5"/>
      <c r="N763" s="4"/>
      <c r="O763" s="5"/>
      <c r="P763" s="5"/>
      <c r="R763" s="4"/>
      <c r="W763" s="4"/>
      <c r="X763" s="4"/>
      <c r="Y763" s="4"/>
      <c r="Z763" s="3"/>
      <c r="AB763" s="4"/>
      <c r="AC763" s="4"/>
    </row>
    <row r="764" spans="5:29" ht="14.25" customHeight="1">
      <c r="E764" s="4"/>
      <c r="F764" s="4"/>
      <c r="J764" s="4"/>
      <c r="K764" s="5"/>
      <c r="N764" s="4"/>
      <c r="O764" s="5"/>
      <c r="P764" s="5"/>
      <c r="R764" s="4"/>
      <c r="W764" s="4"/>
      <c r="X764" s="4"/>
      <c r="Y764" s="4"/>
      <c r="Z764" s="3"/>
      <c r="AB764" s="4"/>
      <c r="AC764" s="4"/>
    </row>
    <row r="765" spans="5:29" ht="14.25" customHeight="1">
      <c r="E765" s="4"/>
      <c r="F765" s="4"/>
      <c r="J765" s="4"/>
      <c r="K765" s="5"/>
      <c r="N765" s="4"/>
      <c r="O765" s="5"/>
      <c r="P765" s="5"/>
      <c r="R765" s="4"/>
      <c r="W765" s="4"/>
      <c r="X765" s="4"/>
      <c r="Y765" s="4"/>
      <c r="Z765" s="3"/>
      <c r="AB765" s="4"/>
      <c r="AC765" s="4"/>
    </row>
    <row r="766" spans="5:29" ht="14.25" customHeight="1">
      <c r="E766" s="4"/>
      <c r="F766" s="4"/>
      <c r="J766" s="4"/>
      <c r="K766" s="5"/>
      <c r="N766" s="4"/>
      <c r="O766" s="5"/>
      <c r="P766" s="5"/>
      <c r="R766" s="4"/>
      <c r="W766" s="4"/>
      <c r="X766" s="4"/>
      <c r="Y766" s="4"/>
      <c r="Z766" s="3"/>
      <c r="AB766" s="4"/>
      <c r="AC766" s="4"/>
    </row>
    <row r="767" spans="5:29" ht="14.25" customHeight="1">
      <c r="E767" s="4"/>
      <c r="F767" s="4"/>
      <c r="J767" s="4"/>
      <c r="K767" s="5"/>
      <c r="N767" s="4"/>
      <c r="O767" s="5"/>
      <c r="P767" s="5"/>
      <c r="R767" s="4"/>
      <c r="W767" s="4"/>
      <c r="X767" s="4"/>
      <c r="Y767" s="4"/>
      <c r="Z767" s="3"/>
      <c r="AB767" s="4"/>
      <c r="AC767" s="4"/>
    </row>
    <row r="768" spans="5:29" ht="14.25" customHeight="1">
      <c r="E768" s="4"/>
      <c r="F768" s="4"/>
      <c r="J768" s="4"/>
      <c r="K768" s="5"/>
      <c r="N768" s="4"/>
      <c r="O768" s="5"/>
      <c r="P768" s="5"/>
      <c r="R768" s="4"/>
      <c r="W768" s="4"/>
      <c r="X768" s="4"/>
      <c r="Y768" s="4"/>
      <c r="Z768" s="3"/>
      <c r="AB768" s="4"/>
      <c r="AC768" s="4"/>
    </row>
    <row r="769" spans="5:29" ht="14.25" customHeight="1">
      <c r="E769" s="4"/>
      <c r="F769" s="4"/>
      <c r="J769" s="4"/>
      <c r="K769" s="5"/>
      <c r="N769" s="4"/>
      <c r="O769" s="5"/>
      <c r="P769" s="5"/>
      <c r="R769" s="4"/>
      <c r="W769" s="4"/>
      <c r="X769" s="4"/>
      <c r="Y769" s="4"/>
      <c r="Z769" s="3"/>
      <c r="AB769" s="4"/>
      <c r="AC769" s="4"/>
    </row>
    <row r="770" spans="5:29" ht="14.25" customHeight="1">
      <c r="E770" s="4"/>
      <c r="F770" s="4"/>
      <c r="J770" s="4"/>
      <c r="K770" s="5"/>
      <c r="N770" s="4"/>
      <c r="O770" s="5"/>
      <c r="P770" s="5"/>
      <c r="R770" s="4"/>
      <c r="W770" s="4"/>
      <c r="X770" s="4"/>
      <c r="Y770" s="4"/>
      <c r="Z770" s="3"/>
      <c r="AB770" s="4"/>
      <c r="AC770" s="4"/>
    </row>
    <row r="771" spans="5:29" ht="14.25" customHeight="1">
      <c r="E771" s="4"/>
      <c r="F771" s="4"/>
      <c r="J771" s="4"/>
      <c r="K771" s="5"/>
      <c r="N771" s="4"/>
      <c r="O771" s="5"/>
      <c r="P771" s="5"/>
      <c r="R771" s="4"/>
      <c r="W771" s="4"/>
      <c r="X771" s="4"/>
      <c r="Y771" s="4"/>
      <c r="Z771" s="3"/>
      <c r="AB771" s="4"/>
      <c r="AC771" s="4"/>
    </row>
    <row r="772" spans="5:29" ht="14.25" customHeight="1">
      <c r="E772" s="4"/>
      <c r="F772" s="4"/>
      <c r="J772" s="4"/>
      <c r="K772" s="5"/>
      <c r="N772" s="4"/>
      <c r="O772" s="5"/>
      <c r="P772" s="5"/>
      <c r="R772" s="4"/>
      <c r="W772" s="4"/>
      <c r="X772" s="4"/>
      <c r="Y772" s="4"/>
      <c r="Z772" s="3"/>
      <c r="AB772" s="4"/>
      <c r="AC772" s="4"/>
    </row>
    <row r="773" spans="5:29" ht="14.25" customHeight="1">
      <c r="E773" s="4"/>
      <c r="F773" s="4"/>
      <c r="J773" s="4"/>
      <c r="K773" s="5"/>
      <c r="N773" s="4"/>
      <c r="O773" s="5"/>
      <c r="P773" s="5"/>
      <c r="R773" s="4"/>
      <c r="W773" s="4"/>
      <c r="X773" s="4"/>
      <c r="Y773" s="4"/>
      <c r="Z773" s="3"/>
      <c r="AB773" s="4"/>
      <c r="AC773" s="4"/>
    </row>
    <row r="774" spans="5:29" ht="14.25" customHeight="1">
      <c r="E774" s="4"/>
      <c r="F774" s="4"/>
      <c r="J774" s="4"/>
      <c r="K774" s="5"/>
      <c r="N774" s="4"/>
      <c r="O774" s="5"/>
      <c r="P774" s="5"/>
      <c r="R774" s="4"/>
      <c r="W774" s="4"/>
      <c r="X774" s="4"/>
      <c r="Y774" s="4"/>
      <c r="Z774" s="3"/>
      <c r="AB774" s="4"/>
      <c r="AC774" s="4"/>
    </row>
    <row r="775" spans="5:29" ht="14.25" customHeight="1">
      <c r="E775" s="4"/>
      <c r="F775" s="4"/>
      <c r="J775" s="4"/>
      <c r="K775" s="5"/>
      <c r="N775" s="4"/>
      <c r="O775" s="5"/>
      <c r="P775" s="5"/>
      <c r="R775" s="4"/>
      <c r="W775" s="4"/>
      <c r="X775" s="4"/>
      <c r="Y775" s="4"/>
      <c r="Z775" s="3"/>
      <c r="AB775" s="4"/>
      <c r="AC775" s="4"/>
    </row>
    <row r="776" spans="5:29" ht="14.25" customHeight="1">
      <c r="E776" s="4"/>
      <c r="F776" s="4"/>
      <c r="J776" s="4"/>
      <c r="K776" s="5"/>
      <c r="N776" s="4"/>
      <c r="O776" s="5"/>
      <c r="P776" s="5"/>
      <c r="R776" s="4"/>
      <c r="W776" s="4"/>
      <c r="X776" s="4"/>
      <c r="Y776" s="4"/>
      <c r="Z776" s="3"/>
      <c r="AB776" s="4"/>
      <c r="AC776" s="4"/>
    </row>
    <row r="777" spans="5:29" ht="14.25" customHeight="1">
      <c r="E777" s="4"/>
      <c r="F777" s="4"/>
      <c r="J777" s="4"/>
      <c r="K777" s="5"/>
      <c r="N777" s="4"/>
      <c r="O777" s="5"/>
      <c r="P777" s="5"/>
      <c r="R777" s="4"/>
      <c r="W777" s="4"/>
      <c r="X777" s="4"/>
      <c r="Y777" s="4"/>
      <c r="Z777" s="3"/>
      <c r="AB777" s="4"/>
      <c r="AC777" s="4"/>
    </row>
    <row r="778" spans="5:29" ht="14.25" customHeight="1">
      <c r="E778" s="4"/>
      <c r="F778" s="4"/>
      <c r="J778" s="4"/>
      <c r="K778" s="5"/>
      <c r="N778" s="4"/>
      <c r="O778" s="5"/>
      <c r="P778" s="5"/>
      <c r="R778" s="4"/>
      <c r="W778" s="4"/>
      <c r="X778" s="4"/>
      <c r="Y778" s="4"/>
      <c r="Z778" s="3"/>
      <c r="AB778" s="4"/>
      <c r="AC778" s="4"/>
    </row>
    <row r="779" spans="5:29" ht="14.25" customHeight="1">
      <c r="E779" s="4"/>
      <c r="F779" s="4"/>
      <c r="J779" s="4"/>
      <c r="K779" s="5"/>
      <c r="N779" s="4"/>
      <c r="O779" s="5"/>
      <c r="P779" s="5"/>
      <c r="R779" s="4"/>
      <c r="W779" s="4"/>
      <c r="X779" s="4"/>
      <c r="Y779" s="4"/>
      <c r="Z779" s="3"/>
      <c r="AB779" s="4"/>
      <c r="AC779" s="4"/>
    </row>
    <row r="780" spans="5:29" ht="14.25" customHeight="1">
      <c r="E780" s="4"/>
      <c r="F780" s="4"/>
      <c r="J780" s="4"/>
      <c r="K780" s="5"/>
      <c r="N780" s="4"/>
      <c r="O780" s="5"/>
      <c r="P780" s="5"/>
      <c r="R780" s="4"/>
      <c r="W780" s="4"/>
      <c r="X780" s="4"/>
      <c r="Y780" s="4"/>
      <c r="Z780" s="3"/>
      <c r="AB780" s="4"/>
      <c r="AC780" s="4"/>
    </row>
    <row r="781" spans="5:29" ht="14.25" customHeight="1">
      <c r="E781" s="4"/>
      <c r="F781" s="4"/>
      <c r="J781" s="4"/>
      <c r="K781" s="5"/>
      <c r="N781" s="4"/>
      <c r="O781" s="5"/>
      <c r="P781" s="5"/>
      <c r="R781" s="4"/>
      <c r="W781" s="4"/>
      <c r="X781" s="4"/>
      <c r="Y781" s="4"/>
      <c r="Z781" s="3"/>
      <c r="AB781" s="4"/>
      <c r="AC781" s="4"/>
    </row>
    <row r="782" spans="5:29" ht="14.25" customHeight="1">
      <c r="E782" s="4"/>
      <c r="F782" s="4"/>
      <c r="J782" s="4"/>
      <c r="K782" s="5"/>
      <c r="N782" s="4"/>
      <c r="O782" s="5"/>
      <c r="P782" s="5"/>
      <c r="R782" s="4"/>
      <c r="W782" s="4"/>
      <c r="X782" s="4"/>
      <c r="Y782" s="4"/>
      <c r="Z782" s="3"/>
      <c r="AB782" s="4"/>
      <c r="AC782" s="4"/>
    </row>
    <row r="783" spans="5:29" ht="14.25" customHeight="1">
      <c r="E783" s="4"/>
      <c r="F783" s="4"/>
      <c r="J783" s="4"/>
      <c r="K783" s="5"/>
      <c r="N783" s="4"/>
      <c r="O783" s="5"/>
      <c r="P783" s="5"/>
      <c r="R783" s="4"/>
      <c r="W783" s="4"/>
      <c r="X783" s="4"/>
      <c r="Y783" s="4"/>
      <c r="Z783" s="3"/>
      <c r="AB783" s="4"/>
      <c r="AC783" s="4"/>
    </row>
    <row r="784" spans="5:29" ht="14.25" customHeight="1">
      <c r="E784" s="4"/>
      <c r="F784" s="4"/>
      <c r="J784" s="4"/>
      <c r="K784" s="5"/>
      <c r="N784" s="4"/>
      <c r="O784" s="5"/>
      <c r="P784" s="5"/>
      <c r="R784" s="4"/>
      <c r="W784" s="4"/>
      <c r="X784" s="4"/>
      <c r="Y784" s="4"/>
      <c r="Z784" s="3"/>
      <c r="AB784" s="4"/>
      <c r="AC784" s="4"/>
    </row>
    <row r="785" spans="5:29" ht="14.25" customHeight="1">
      <c r="E785" s="4"/>
      <c r="F785" s="4"/>
      <c r="J785" s="4"/>
      <c r="K785" s="5"/>
      <c r="N785" s="4"/>
      <c r="O785" s="5"/>
      <c r="P785" s="5"/>
      <c r="R785" s="4"/>
      <c r="W785" s="4"/>
      <c r="X785" s="4"/>
      <c r="Y785" s="4"/>
      <c r="Z785" s="3"/>
      <c r="AB785" s="4"/>
      <c r="AC785" s="4"/>
    </row>
    <row r="786" spans="5:29" ht="14.25" customHeight="1">
      <c r="E786" s="4"/>
      <c r="F786" s="4"/>
      <c r="J786" s="4"/>
      <c r="K786" s="5"/>
      <c r="N786" s="4"/>
      <c r="O786" s="5"/>
      <c r="P786" s="5"/>
      <c r="R786" s="4"/>
      <c r="W786" s="4"/>
      <c r="X786" s="4"/>
      <c r="Y786" s="4"/>
      <c r="Z786" s="3"/>
      <c r="AB786" s="4"/>
      <c r="AC786" s="4"/>
    </row>
    <row r="787" spans="5:29" ht="14.25" customHeight="1">
      <c r="E787" s="4"/>
      <c r="F787" s="4"/>
      <c r="J787" s="4"/>
      <c r="K787" s="5"/>
      <c r="N787" s="4"/>
      <c r="O787" s="5"/>
      <c r="P787" s="5"/>
      <c r="R787" s="4"/>
      <c r="W787" s="4"/>
      <c r="X787" s="4"/>
      <c r="Y787" s="4"/>
      <c r="Z787" s="3"/>
      <c r="AB787" s="4"/>
      <c r="AC787" s="4"/>
    </row>
    <row r="788" spans="5:29" ht="14.25" customHeight="1">
      <c r="E788" s="4"/>
      <c r="F788" s="4"/>
      <c r="J788" s="4"/>
      <c r="K788" s="5"/>
      <c r="N788" s="4"/>
      <c r="O788" s="5"/>
      <c r="P788" s="5"/>
      <c r="R788" s="4"/>
      <c r="W788" s="4"/>
      <c r="X788" s="4"/>
      <c r="Y788" s="4"/>
      <c r="Z788" s="3"/>
      <c r="AB788" s="4"/>
      <c r="AC788" s="4"/>
    </row>
    <row r="789" spans="5:29" ht="14.25" customHeight="1">
      <c r="E789" s="4"/>
      <c r="F789" s="4"/>
      <c r="J789" s="4"/>
      <c r="K789" s="5"/>
      <c r="N789" s="4"/>
      <c r="O789" s="5"/>
      <c r="P789" s="5"/>
      <c r="R789" s="4"/>
      <c r="W789" s="4"/>
      <c r="X789" s="4"/>
      <c r="Y789" s="4"/>
      <c r="Z789" s="3"/>
      <c r="AB789" s="4"/>
      <c r="AC789" s="4"/>
    </row>
    <row r="790" spans="5:29" ht="14.25" customHeight="1">
      <c r="E790" s="4"/>
      <c r="F790" s="4"/>
      <c r="J790" s="4"/>
      <c r="K790" s="5"/>
      <c r="N790" s="4"/>
      <c r="O790" s="5"/>
      <c r="P790" s="5"/>
      <c r="R790" s="4"/>
      <c r="W790" s="4"/>
      <c r="X790" s="4"/>
      <c r="Y790" s="4"/>
      <c r="Z790" s="3"/>
      <c r="AB790" s="4"/>
      <c r="AC790" s="4"/>
    </row>
    <row r="791" spans="5:29" ht="14.25" customHeight="1">
      <c r="E791" s="4"/>
      <c r="F791" s="4"/>
      <c r="J791" s="4"/>
      <c r="K791" s="5"/>
      <c r="N791" s="4"/>
      <c r="O791" s="5"/>
      <c r="P791" s="5"/>
      <c r="R791" s="4"/>
      <c r="W791" s="4"/>
      <c r="X791" s="4"/>
      <c r="Y791" s="4"/>
      <c r="Z791" s="3"/>
      <c r="AB791" s="4"/>
      <c r="AC791" s="4"/>
    </row>
    <row r="792" spans="5:29" ht="14.25" customHeight="1">
      <c r="E792" s="4"/>
      <c r="F792" s="4"/>
      <c r="J792" s="4"/>
      <c r="K792" s="5"/>
      <c r="N792" s="4"/>
      <c r="O792" s="5"/>
      <c r="P792" s="5"/>
      <c r="R792" s="4"/>
      <c r="W792" s="4"/>
      <c r="X792" s="4"/>
      <c r="Y792" s="4"/>
      <c r="Z792" s="3"/>
      <c r="AB792" s="4"/>
      <c r="AC792" s="4"/>
    </row>
    <row r="793" spans="5:29" ht="14.25" customHeight="1">
      <c r="E793" s="4"/>
      <c r="F793" s="4"/>
      <c r="J793" s="4"/>
      <c r="K793" s="5"/>
      <c r="N793" s="4"/>
      <c r="O793" s="5"/>
      <c r="P793" s="5"/>
      <c r="R793" s="4"/>
      <c r="W793" s="4"/>
      <c r="X793" s="4"/>
      <c r="Y793" s="4"/>
      <c r="Z793" s="3"/>
      <c r="AB793" s="4"/>
      <c r="AC793" s="4"/>
    </row>
    <row r="794" spans="5:29" ht="14.25" customHeight="1">
      <c r="E794" s="4"/>
      <c r="F794" s="4"/>
      <c r="J794" s="4"/>
      <c r="K794" s="5"/>
      <c r="N794" s="4"/>
      <c r="O794" s="5"/>
      <c r="P794" s="5"/>
      <c r="R794" s="4"/>
      <c r="W794" s="4"/>
      <c r="X794" s="4"/>
      <c r="Y794" s="4"/>
      <c r="Z794" s="3"/>
      <c r="AB794" s="4"/>
      <c r="AC794" s="4"/>
    </row>
    <row r="795" spans="5:29" ht="14.25" customHeight="1">
      <c r="E795" s="4"/>
      <c r="F795" s="4"/>
      <c r="J795" s="4"/>
      <c r="K795" s="5"/>
      <c r="N795" s="4"/>
      <c r="O795" s="5"/>
      <c r="P795" s="5"/>
      <c r="R795" s="4"/>
      <c r="W795" s="4"/>
      <c r="X795" s="4"/>
      <c r="Y795" s="4"/>
      <c r="Z795" s="3"/>
      <c r="AB795" s="4"/>
      <c r="AC795" s="4"/>
    </row>
    <row r="796" spans="5:29" ht="14.25" customHeight="1">
      <c r="E796" s="4"/>
      <c r="F796" s="4"/>
      <c r="J796" s="4"/>
      <c r="K796" s="5"/>
      <c r="N796" s="4"/>
      <c r="O796" s="5"/>
      <c r="P796" s="5"/>
      <c r="R796" s="4"/>
      <c r="W796" s="4"/>
      <c r="X796" s="4"/>
      <c r="Y796" s="4"/>
      <c r="Z796" s="3"/>
      <c r="AB796" s="4"/>
      <c r="AC796" s="4"/>
    </row>
    <row r="797" spans="5:29" ht="14.25" customHeight="1">
      <c r="E797" s="4"/>
      <c r="F797" s="4"/>
      <c r="J797" s="4"/>
      <c r="K797" s="5"/>
      <c r="N797" s="4"/>
      <c r="O797" s="5"/>
      <c r="P797" s="5"/>
      <c r="R797" s="4"/>
      <c r="W797" s="4"/>
      <c r="X797" s="4"/>
      <c r="Y797" s="4"/>
      <c r="Z797" s="3"/>
      <c r="AB797" s="4"/>
      <c r="AC797" s="4"/>
    </row>
    <row r="798" spans="5:29" ht="14.25" customHeight="1">
      <c r="E798" s="4"/>
      <c r="F798" s="4"/>
      <c r="J798" s="4"/>
      <c r="K798" s="5"/>
      <c r="N798" s="4"/>
      <c r="O798" s="5"/>
      <c r="P798" s="5"/>
      <c r="R798" s="4"/>
      <c r="W798" s="4"/>
      <c r="X798" s="4"/>
      <c r="Y798" s="4"/>
      <c r="Z798" s="3"/>
      <c r="AB798" s="4"/>
      <c r="AC798" s="4"/>
    </row>
    <row r="799" spans="5:29" ht="14.25" customHeight="1">
      <c r="E799" s="4"/>
      <c r="F799" s="4"/>
      <c r="J799" s="4"/>
      <c r="K799" s="5"/>
      <c r="N799" s="4"/>
      <c r="O799" s="5"/>
      <c r="P799" s="5"/>
      <c r="R799" s="4"/>
      <c r="W799" s="4"/>
      <c r="X799" s="4"/>
      <c r="Y799" s="4"/>
      <c r="Z799" s="3"/>
      <c r="AB799" s="4"/>
      <c r="AC799" s="4"/>
    </row>
    <row r="800" spans="5:29" ht="14.25" customHeight="1">
      <c r="E800" s="4"/>
      <c r="F800" s="4"/>
      <c r="J800" s="4"/>
      <c r="K800" s="5"/>
      <c r="N800" s="4"/>
      <c r="O800" s="5"/>
      <c r="P800" s="5"/>
      <c r="R800" s="4"/>
      <c r="W800" s="4"/>
      <c r="X800" s="4"/>
      <c r="Y800" s="4"/>
      <c r="Z800" s="3"/>
      <c r="AB800" s="4"/>
      <c r="AC800" s="4"/>
    </row>
    <row r="801" spans="5:29" ht="14.25" customHeight="1">
      <c r="E801" s="4"/>
      <c r="F801" s="4"/>
      <c r="J801" s="4"/>
      <c r="K801" s="5"/>
      <c r="N801" s="4"/>
      <c r="O801" s="5"/>
      <c r="P801" s="5"/>
      <c r="R801" s="4"/>
      <c r="W801" s="4"/>
      <c r="X801" s="4"/>
      <c r="Y801" s="4"/>
      <c r="Z801" s="3"/>
      <c r="AB801" s="4"/>
      <c r="AC801" s="4"/>
    </row>
    <row r="802" spans="5:29" ht="14.25" customHeight="1">
      <c r="E802" s="4"/>
      <c r="F802" s="4"/>
      <c r="J802" s="4"/>
      <c r="K802" s="5"/>
      <c r="N802" s="4"/>
      <c r="O802" s="5"/>
      <c r="P802" s="5"/>
      <c r="R802" s="4"/>
      <c r="W802" s="4"/>
      <c r="X802" s="4"/>
      <c r="Y802" s="4"/>
      <c r="Z802" s="3"/>
      <c r="AB802" s="4"/>
      <c r="AC802" s="4"/>
    </row>
    <row r="803" spans="5:29" ht="14.25" customHeight="1">
      <c r="E803" s="4"/>
      <c r="F803" s="4"/>
      <c r="J803" s="4"/>
      <c r="K803" s="5"/>
      <c r="N803" s="4"/>
      <c r="O803" s="5"/>
      <c r="P803" s="5"/>
      <c r="R803" s="4"/>
      <c r="W803" s="4"/>
      <c r="X803" s="4"/>
      <c r="Y803" s="4"/>
      <c r="Z803" s="3"/>
      <c r="AB803" s="4"/>
      <c r="AC803" s="4"/>
    </row>
    <row r="804" spans="5:29" ht="14.25" customHeight="1">
      <c r="E804" s="4"/>
      <c r="F804" s="4"/>
      <c r="J804" s="4"/>
      <c r="K804" s="5"/>
      <c r="N804" s="4"/>
      <c r="O804" s="5"/>
      <c r="P804" s="5"/>
      <c r="R804" s="4"/>
      <c r="W804" s="4"/>
      <c r="X804" s="4"/>
      <c r="Y804" s="4"/>
      <c r="Z804" s="3"/>
      <c r="AB804" s="4"/>
      <c r="AC804" s="4"/>
    </row>
    <row r="805" spans="5:29" ht="14.25" customHeight="1">
      <c r="E805" s="4"/>
      <c r="F805" s="4"/>
      <c r="J805" s="4"/>
      <c r="K805" s="5"/>
      <c r="N805" s="4"/>
      <c r="O805" s="5"/>
      <c r="P805" s="5"/>
      <c r="R805" s="4"/>
      <c r="W805" s="4"/>
      <c r="X805" s="4"/>
      <c r="Y805" s="4"/>
      <c r="Z805" s="3"/>
      <c r="AB805" s="4"/>
      <c r="AC805" s="4"/>
    </row>
    <row r="806" spans="5:29" ht="14.25" customHeight="1">
      <c r="E806" s="4"/>
      <c r="F806" s="4"/>
      <c r="J806" s="4"/>
      <c r="K806" s="5"/>
      <c r="N806" s="4"/>
      <c r="O806" s="5"/>
      <c r="P806" s="5"/>
      <c r="R806" s="4"/>
      <c r="W806" s="4"/>
      <c r="X806" s="4"/>
      <c r="Y806" s="4"/>
      <c r="Z806" s="3"/>
      <c r="AB806" s="4"/>
      <c r="AC806" s="4"/>
    </row>
    <row r="807" spans="5:29" ht="14.25" customHeight="1">
      <c r="E807" s="4"/>
      <c r="F807" s="4"/>
      <c r="J807" s="4"/>
      <c r="K807" s="5"/>
      <c r="N807" s="4"/>
      <c r="O807" s="5"/>
      <c r="P807" s="5"/>
      <c r="R807" s="4"/>
      <c r="W807" s="4"/>
      <c r="X807" s="4"/>
      <c r="Y807" s="4"/>
      <c r="Z807" s="3"/>
      <c r="AB807" s="4"/>
      <c r="AC807" s="4"/>
    </row>
    <row r="808" spans="5:29" ht="14.25" customHeight="1">
      <c r="E808" s="4"/>
      <c r="F808" s="4"/>
      <c r="J808" s="4"/>
      <c r="K808" s="5"/>
      <c r="N808" s="4"/>
      <c r="O808" s="5"/>
      <c r="P808" s="5"/>
      <c r="R808" s="4"/>
      <c r="W808" s="4"/>
      <c r="X808" s="4"/>
      <c r="Y808" s="4"/>
      <c r="Z808" s="3"/>
      <c r="AB808" s="4"/>
      <c r="AC808" s="4"/>
    </row>
    <row r="809" spans="5:29" ht="14.25" customHeight="1">
      <c r="E809" s="4"/>
      <c r="F809" s="4"/>
      <c r="J809" s="4"/>
      <c r="K809" s="5"/>
      <c r="N809" s="4"/>
      <c r="O809" s="5"/>
      <c r="P809" s="5"/>
      <c r="R809" s="4"/>
      <c r="W809" s="4"/>
      <c r="X809" s="4"/>
      <c r="Y809" s="4"/>
      <c r="Z809" s="3"/>
      <c r="AB809" s="4"/>
      <c r="AC809" s="4"/>
    </row>
    <row r="810" spans="5:29" ht="14.25" customHeight="1">
      <c r="E810" s="4"/>
      <c r="F810" s="4"/>
      <c r="J810" s="4"/>
      <c r="K810" s="5"/>
      <c r="N810" s="4"/>
      <c r="O810" s="5"/>
      <c r="P810" s="5"/>
      <c r="R810" s="4"/>
      <c r="W810" s="4"/>
      <c r="X810" s="4"/>
      <c r="Y810" s="4"/>
      <c r="Z810" s="3"/>
      <c r="AB810" s="4"/>
      <c r="AC810" s="4"/>
    </row>
    <row r="811" spans="5:29" ht="14.25" customHeight="1">
      <c r="E811" s="4"/>
      <c r="F811" s="4"/>
      <c r="J811" s="4"/>
      <c r="K811" s="5"/>
      <c r="N811" s="4"/>
      <c r="O811" s="5"/>
      <c r="P811" s="5"/>
      <c r="R811" s="4"/>
      <c r="W811" s="4"/>
      <c r="X811" s="4"/>
      <c r="Y811" s="4"/>
      <c r="Z811" s="3"/>
      <c r="AB811" s="4"/>
      <c r="AC811" s="4"/>
    </row>
    <row r="812" spans="5:29" ht="14.25" customHeight="1">
      <c r="E812" s="4"/>
      <c r="F812" s="4"/>
      <c r="J812" s="4"/>
      <c r="K812" s="5"/>
      <c r="N812" s="4"/>
      <c r="O812" s="5"/>
      <c r="P812" s="5"/>
      <c r="R812" s="4"/>
      <c r="W812" s="4"/>
      <c r="X812" s="4"/>
      <c r="Y812" s="4"/>
      <c r="Z812" s="3"/>
      <c r="AB812" s="4"/>
      <c r="AC812" s="4"/>
    </row>
    <row r="813" spans="5:29" ht="14.25" customHeight="1">
      <c r="E813" s="4"/>
      <c r="F813" s="4"/>
      <c r="J813" s="4"/>
      <c r="K813" s="5"/>
      <c r="N813" s="4"/>
      <c r="O813" s="5"/>
      <c r="P813" s="5"/>
      <c r="R813" s="4"/>
      <c r="W813" s="4"/>
      <c r="X813" s="4"/>
      <c r="Y813" s="4"/>
      <c r="Z813" s="3"/>
      <c r="AB813" s="4"/>
      <c r="AC813" s="4"/>
    </row>
    <row r="814" spans="5:29" ht="14.25" customHeight="1">
      <c r="E814" s="4"/>
      <c r="F814" s="4"/>
      <c r="J814" s="4"/>
      <c r="K814" s="5"/>
      <c r="N814" s="4"/>
      <c r="O814" s="5"/>
      <c r="P814" s="5"/>
      <c r="R814" s="4"/>
      <c r="W814" s="4"/>
      <c r="X814" s="4"/>
      <c r="Y814" s="4"/>
      <c r="Z814" s="3"/>
      <c r="AB814" s="4"/>
      <c r="AC814" s="4"/>
    </row>
    <row r="815" spans="5:29" ht="14.25" customHeight="1">
      <c r="E815" s="4"/>
      <c r="F815" s="4"/>
      <c r="J815" s="4"/>
      <c r="K815" s="5"/>
      <c r="N815" s="4"/>
      <c r="O815" s="5"/>
      <c r="P815" s="5"/>
      <c r="R815" s="4"/>
      <c r="W815" s="4"/>
      <c r="X815" s="4"/>
      <c r="Y815" s="4"/>
      <c r="Z815" s="3"/>
      <c r="AB815" s="4"/>
      <c r="AC815" s="4"/>
    </row>
    <row r="816" spans="5:29" ht="14.25" customHeight="1">
      <c r="E816" s="4"/>
      <c r="F816" s="4"/>
      <c r="J816" s="4"/>
      <c r="K816" s="5"/>
      <c r="N816" s="4"/>
      <c r="O816" s="5"/>
      <c r="P816" s="5"/>
      <c r="R816" s="4"/>
      <c r="W816" s="4"/>
      <c r="X816" s="4"/>
      <c r="Y816" s="4"/>
      <c r="Z816" s="3"/>
      <c r="AB816" s="4"/>
      <c r="AC816" s="4"/>
    </row>
    <row r="817" spans="5:29" ht="14.25" customHeight="1">
      <c r="E817" s="4"/>
      <c r="F817" s="4"/>
      <c r="J817" s="4"/>
      <c r="K817" s="5"/>
      <c r="N817" s="4"/>
      <c r="O817" s="5"/>
      <c r="P817" s="5"/>
      <c r="R817" s="4"/>
      <c r="W817" s="4"/>
      <c r="X817" s="4"/>
      <c r="Y817" s="4"/>
      <c r="Z817" s="3"/>
      <c r="AB817" s="4"/>
      <c r="AC817" s="4"/>
    </row>
    <row r="818" spans="5:29" ht="14.25" customHeight="1">
      <c r="E818" s="4"/>
      <c r="F818" s="4"/>
      <c r="J818" s="4"/>
      <c r="K818" s="5"/>
      <c r="N818" s="4"/>
      <c r="O818" s="5"/>
      <c r="P818" s="5"/>
      <c r="R818" s="4"/>
      <c r="W818" s="4"/>
      <c r="X818" s="4"/>
      <c r="Y818" s="4"/>
      <c r="Z818" s="3"/>
      <c r="AB818" s="4"/>
      <c r="AC818" s="4"/>
    </row>
    <row r="819" spans="5:29" ht="14.25" customHeight="1">
      <c r="E819" s="4"/>
      <c r="F819" s="4"/>
      <c r="J819" s="4"/>
      <c r="K819" s="5"/>
      <c r="N819" s="4"/>
      <c r="O819" s="5"/>
      <c r="P819" s="5"/>
      <c r="R819" s="4"/>
      <c r="W819" s="4"/>
      <c r="X819" s="4"/>
      <c r="Y819" s="4"/>
      <c r="Z819" s="3"/>
      <c r="AB819" s="4"/>
      <c r="AC819" s="4"/>
    </row>
    <row r="820" spans="5:29" ht="14.25" customHeight="1">
      <c r="E820" s="4"/>
      <c r="F820" s="4"/>
      <c r="J820" s="4"/>
      <c r="K820" s="5"/>
      <c r="N820" s="4"/>
      <c r="O820" s="5"/>
      <c r="P820" s="5"/>
      <c r="R820" s="4"/>
      <c r="W820" s="4"/>
      <c r="X820" s="4"/>
      <c r="Y820" s="4"/>
      <c r="Z820" s="3"/>
      <c r="AB820" s="4"/>
      <c r="AC820" s="4"/>
    </row>
    <row r="821" spans="5:29" ht="14.25" customHeight="1">
      <c r="E821" s="4"/>
      <c r="F821" s="4"/>
      <c r="J821" s="4"/>
      <c r="K821" s="5"/>
      <c r="N821" s="4"/>
      <c r="O821" s="5"/>
      <c r="P821" s="5"/>
      <c r="R821" s="4"/>
      <c r="W821" s="4"/>
      <c r="X821" s="4"/>
      <c r="Y821" s="4"/>
      <c r="Z821" s="3"/>
      <c r="AB821" s="4"/>
      <c r="AC821" s="4"/>
    </row>
    <row r="822" spans="5:29" ht="14.25" customHeight="1">
      <c r="E822" s="4"/>
      <c r="F822" s="4"/>
      <c r="J822" s="4"/>
      <c r="K822" s="5"/>
      <c r="N822" s="4"/>
      <c r="O822" s="5"/>
      <c r="P822" s="5"/>
      <c r="R822" s="4"/>
      <c r="W822" s="4"/>
      <c r="X822" s="4"/>
      <c r="Y822" s="4"/>
      <c r="Z822" s="3"/>
      <c r="AB822" s="4"/>
      <c r="AC822" s="4"/>
    </row>
    <row r="823" spans="5:29" ht="14.25" customHeight="1">
      <c r="E823" s="4"/>
      <c r="F823" s="4"/>
      <c r="J823" s="4"/>
      <c r="K823" s="5"/>
      <c r="N823" s="4"/>
      <c r="O823" s="5"/>
      <c r="P823" s="5"/>
      <c r="R823" s="4"/>
      <c r="W823" s="4"/>
      <c r="X823" s="4"/>
      <c r="Y823" s="4"/>
      <c r="Z823" s="3"/>
      <c r="AB823" s="4"/>
      <c r="AC823" s="4"/>
    </row>
    <row r="824" spans="5:29" ht="14.25" customHeight="1">
      <c r="E824" s="4"/>
      <c r="F824" s="4"/>
      <c r="J824" s="4"/>
      <c r="K824" s="5"/>
      <c r="N824" s="4"/>
      <c r="O824" s="5"/>
      <c r="P824" s="5"/>
      <c r="R824" s="4"/>
      <c r="W824" s="4"/>
      <c r="X824" s="4"/>
      <c r="Y824" s="4"/>
      <c r="Z824" s="3"/>
      <c r="AB824" s="4"/>
      <c r="AC824" s="4"/>
    </row>
    <row r="825" spans="5:29" ht="14.25" customHeight="1">
      <c r="E825" s="4"/>
      <c r="F825" s="4"/>
      <c r="J825" s="4"/>
      <c r="K825" s="5"/>
      <c r="N825" s="4"/>
      <c r="O825" s="5"/>
      <c r="P825" s="5"/>
      <c r="R825" s="4"/>
      <c r="W825" s="4"/>
      <c r="X825" s="4"/>
      <c r="Y825" s="4"/>
      <c r="Z825" s="3"/>
      <c r="AB825" s="4"/>
      <c r="AC825" s="4"/>
    </row>
    <row r="826" spans="5:29" ht="14.25" customHeight="1">
      <c r="E826" s="4"/>
      <c r="F826" s="4"/>
      <c r="J826" s="4"/>
      <c r="K826" s="5"/>
      <c r="N826" s="4"/>
      <c r="O826" s="5"/>
      <c r="P826" s="5"/>
      <c r="R826" s="4"/>
      <c r="W826" s="4"/>
      <c r="X826" s="4"/>
      <c r="Y826" s="4"/>
      <c r="Z826" s="3"/>
      <c r="AB826" s="4"/>
      <c r="AC826" s="4"/>
    </row>
    <row r="827" spans="5:29" ht="14.25" customHeight="1">
      <c r="E827" s="4"/>
      <c r="F827" s="4"/>
      <c r="J827" s="4"/>
      <c r="K827" s="5"/>
      <c r="N827" s="4"/>
      <c r="O827" s="5"/>
      <c r="P827" s="5"/>
      <c r="R827" s="4"/>
      <c r="W827" s="4"/>
      <c r="X827" s="4"/>
      <c r="Y827" s="4"/>
      <c r="Z827" s="3"/>
      <c r="AB827" s="4"/>
      <c r="AC827" s="4"/>
    </row>
    <row r="828" spans="5:29" ht="14.25" customHeight="1">
      <c r="E828" s="4"/>
      <c r="F828" s="4"/>
      <c r="J828" s="4"/>
      <c r="K828" s="5"/>
      <c r="N828" s="4"/>
      <c r="O828" s="5"/>
      <c r="P828" s="5"/>
      <c r="R828" s="4"/>
      <c r="W828" s="4"/>
      <c r="X828" s="4"/>
      <c r="Y828" s="4"/>
      <c r="Z828" s="3"/>
      <c r="AB828" s="4"/>
      <c r="AC828" s="4"/>
    </row>
    <row r="829" spans="5:29" ht="14.25" customHeight="1">
      <c r="E829" s="4"/>
      <c r="F829" s="4"/>
      <c r="J829" s="4"/>
      <c r="K829" s="5"/>
      <c r="N829" s="4"/>
      <c r="O829" s="5"/>
      <c r="P829" s="5"/>
      <c r="R829" s="4"/>
      <c r="W829" s="4"/>
      <c r="X829" s="4"/>
      <c r="Y829" s="4"/>
      <c r="Z829" s="3"/>
      <c r="AB829" s="4"/>
      <c r="AC829" s="4"/>
    </row>
    <row r="830" spans="5:29" ht="14.25" customHeight="1">
      <c r="E830" s="4"/>
      <c r="F830" s="4"/>
      <c r="J830" s="4"/>
      <c r="K830" s="5"/>
      <c r="N830" s="4"/>
      <c r="O830" s="5"/>
      <c r="P830" s="5"/>
      <c r="R830" s="4"/>
      <c r="W830" s="4"/>
      <c r="X830" s="4"/>
      <c r="Y830" s="4"/>
      <c r="Z830" s="3"/>
      <c r="AB830" s="4"/>
      <c r="AC830" s="4"/>
    </row>
    <row r="831" spans="5:29" ht="14.25" customHeight="1">
      <c r="E831" s="4"/>
      <c r="F831" s="4"/>
      <c r="J831" s="4"/>
      <c r="K831" s="5"/>
      <c r="N831" s="4"/>
      <c r="O831" s="5"/>
      <c r="P831" s="5"/>
      <c r="R831" s="4"/>
      <c r="W831" s="4"/>
      <c r="X831" s="4"/>
      <c r="Y831" s="4"/>
      <c r="Z831" s="3"/>
      <c r="AB831" s="4"/>
      <c r="AC831" s="4"/>
    </row>
    <row r="832" spans="5:29" ht="14.25" customHeight="1">
      <c r="E832" s="4"/>
      <c r="F832" s="4"/>
      <c r="J832" s="4"/>
      <c r="K832" s="5"/>
      <c r="N832" s="4"/>
      <c r="O832" s="5"/>
      <c r="P832" s="5"/>
      <c r="R832" s="4"/>
      <c r="W832" s="4"/>
      <c r="X832" s="4"/>
      <c r="Y832" s="4"/>
      <c r="Z832" s="3"/>
      <c r="AB832" s="4"/>
      <c r="AC832" s="4"/>
    </row>
    <row r="833" spans="5:29" ht="14.25" customHeight="1">
      <c r="E833" s="4"/>
      <c r="F833" s="4"/>
      <c r="J833" s="4"/>
      <c r="K833" s="5"/>
      <c r="N833" s="4"/>
      <c r="O833" s="5"/>
      <c r="P833" s="5"/>
      <c r="R833" s="4"/>
      <c r="W833" s="4"/>
      <c r="X833" s="4"/>
      <c r="Y833" s="4"/>
      <c r="Z833" s="3"/>
      <c r="AB833" s="4"/>
      <c r="AC833" s="4"/>
    </row>
    <row r="834" spans="5:29" ht="14.25" customHeight="1">
      <c r="E834" s="4"/>
      <c r="F834" s="4"/>
      <c r="J834" s="4"/>
      <c r="K834" s="5"/>
      <c r="N834" s="4"/>
      <c r="O834" s="5"/>
      <c r="P834" s="5"/>
      <c r="R834" s="4"/>
      <c r="W834" s="4"/>
      <c r="X834" s="4"/>
      <c r="Y834" s="4"/>
      <c r="Z834" s="3"/>
      <c r="AB834" s="4"/>
      <c r="AC834" s="4"/>
    </row>
    <row r="835" spans="5:29" ht="14.25" customHeight="1">
      <c r="E835" s="4"/>
      <c r="F835" s="4"/>
      <c r="J835" s="4"/>
      <c r="K835" s="5"/>
      <c r="N835" s="4"/>
      <c r="O835" s="5"/>
      <c r="P835" s="5"/>
      <c r="R835" s="4"/>
      <c r="W835" s="4"/>
      <c r="X835" s="4"/>
      <c r="Y835" s="4"/>
      <c r="Z835" s="3"/>
      <c r="AB835" s="4"/>
      <c r="AC835" s="4"/>
    </row>
    <row r="836" spans="5:29" ht="14.25" customHeight="1">
      <c r="E836" s="4"/>
      <c r="F836" s="4"/>
      <c r="J836" s="4"/>
      <c r="K836" s="5"/>
      <c r="N836" s="4"/>
      <c r="O836" s="5"/>
      <c r="P836" s="5"/>
      <c r="R836" s="4"/>
      <c r="W836" s="4"/>
      <c r="X836" s="4"/>
      <c r="Y836" s="4"/>
      <c r="Z836" s="3"/>
      <c r="AB836" s="4"/>
      <c r="AC836" s="4"/>
    </row>
    <row r="837" spans="5:29" ht="14.25" customHeight="1">
      <c r="E837" s="4"/>
      <c r="F837" s="4"/>
      <c r="J837" s="4"/>
      <c r="K837" s="5"/>
      <c r="N837" s="4"/>
      <c r="O837" s="5"/>
      <c r="P837" s="5"/>
      <c r="R837" s="4"/>
      <c r="W837" s="4"/>
      <c r="X837" s="4"/>
      <c r="Y837" s="4"/>
      <c r="Z837" s="3"/>
      <c r="AB837" s="4"/>
      <c r="AC837" s="4"/>
    </row>
    <row r="838" spans="5:29" ht="14.25" customHeight="1">
      <c r="E838" s="4"/>
      <c r="F838" s="4"/>
      <c r="J838" s="4"/>
      <c r="K838" s="5"/>
      <c r="N838" s="4"/>
      <c r="O838" s="5"/>
      <c r="P838" s="5"/>
      <c r="R838" s="4"/>
      <c r="W838" s="4"/>
      <c r="X838" s="4"/>
      <c r="Y838" s="4"/>
      <c r="Z838" s="3"/>
      <c r="AB838" s="4"/>
      <c r="AC838" s="4"/>
    </row>
    <row r="839" spans="5:29" ht="14.25" customHeight="1">
      <c r="E839" s="4"/>
      <c r="F839" s="4"/>
      <c r="J839" s="4"/>
      <c r="K839" s="5"/>
      <c r="N839" s="4"/>
      <c r="O839" s="5"/>
      <c r="P839" s="5"/>
      <c r="R839" s="4"/>
      <c r="W839" s="4"/>
      <c r="X839" s="4"/>
      <c r="Y839" s="4"/>
      <c r="Z839" s="3"/>
      <c r="AB839" s="4"/>
      <c r="AC839" s="4"/>
    </row>
    <row r="840" spans="5:29" ht="14.25" customHeight="1">
      <c r="E840" s="4"/>
      <c r="F840" s="4"/>
      <c r="J840" s="4"/>
      <c r="K840" s="5"/>
      <c r="N840" s="4"/>
      <c r="O840" s="5"/>
      <c r="P840" s="5"/>
      <c r="R840" s="4"/>
      <c r="W840" s="4"/>
      <c r="X840" s="4"/>
      <c r="Y840" s="4"/>
      <c r="Z840" s="3"/>
      <c r="AB840" s="4"/>
      <c r="AC840" s="4"/>
    </row>
    <row r="841" spans="5:29" ht="14.25" customHeight="1">
      <c r="E841" s="4"/>
      <c r="F841" s="4"/>
      <c r="J841" s="4"/>
      <c r="K841" s="5"/>
      <c r="N841" s="4"/>
      <c r="O841" s="5"/>
      <c r="P841" s="5"/>
      <c r="R841" s="4"/>
      <c r="W841" s="4"/>
      <c r="X841" s="4"/>
      <c r="Y841" s="4"/>
      <c r="Z841" s="3"/>
      <c r="AB841" s="4"/>
      <c r="AC841" s="4"/>
    </row>
    <row r="842" spans="5:29" ht="14.25" customHeight="1">
      <c r="E842" s="4"/>
      <c r="F842" s="4"/>
      <c r="J842" s="4"/>
      <c r="K842" s="5"/>
      <c r="N842" s="4"/>
      <c r="O842" s="5"/>
      <c r="P842" s="5"/>
      <c r="R842" s="4"/>
      <c r="W842" s="4"/>
      <c r="X842" s="4"/>
      <c r="Y842" s="4"/>
      <c r="Z842" s="3"/>
      <c r="AB842" s="4"/>
      <c r="AC842" s="4"/>
    </row>
    <row r="843" spans="5:29" ht="14.25" customHeight="1">
      <c r="E843" s="4"/>
      <c r="F843" s="4"/>
      <c r="J843" s="4"/>
      <c r="K843" s="5"/>
      <c r="N843" s="4"/>
      <c r="O843" s="5"/>
      <c r="P843" s="5"/>
      <c r="R843" s="4"/>
      <c r="W843" s="4"/>
      <c r="X843" s="4"/>
      <c r="Y843" s="4"/>
      <c r="Z843" s="3"/>
      <c r="AB843" s="4"/>
      <c r="AC843" s="4"/>
    </row>
    <row r="844" spans="5:29" ht="14.25" customHeight="1">
      <c r="E844" s="4"/>
      <c r="F844" s="4"/>
      <c r="J844" s="4"/>
      <c r="K844" s="5"/>
      <c r="N844" s="4"/>
      <c r="O844" s="5"/>
      <c r="P844" s="5"/>
      <c r="R844" s="4"/>
      <c r="W844" s="4"/>
      <c r="X844" s="4"/>
      <c r="Y844" s="4"/>
      <c r="Z844" s="3"/>
      <c r="AB844" s="4"/>
      <c r="AC844" s="4"/>
    </row>
    <row r="845" spans="5:29" ht="14.25" customHeight="1">
      <c r="E845" s="4"/>
      <c r="F845" s="4"/>
      <c r="J845" s="4"/>
      <c r="K845" s="5"/>
      <c r="N845" s="4"/>
      <c r="O845" s="5"/>
      <c r="P845" s="5"/>
      <c r="R845" s="4"/>
      <c r="W845" s="4"/>
      <c r="X845" s="4"/>
      <c r="Y845" s="4"/>
      <c r="Z845" s="3"/>
      <c r="AB845" s="4"/>
      <c r="AC845" s="4"/>
    </row>
    <row r="846" spans="5:29" ht="14.25" customHeight="1">
      <c r="E846" s="4"/>
      <c r="F846" s="4"/>
      <c r="J846" s="4"/>
      <c r="K846" s="5"/>
      <c r="N846" s="4"/>
      <c r="O846" s="5"/>
      <c r="P846" s="5"/>
      <c r="R846" s="4"/>
      <c r="W846" s="4"/>
      <c r="X846" s="4"/>
      <c r="Y846" s="4"/>
      <c r="Z846" s="3"/>
      <c r="AB846" s="4"/>
      <c r="AC846" s="4"/>
    </row>
    <row r="847" spans="5:29" ht="14.25" customHeight="1">
      <c r="E847" s="4"/>
      <c r="F847" s="4"/>
      <c r="J847" s="4"/>
      <c r="K847" s="5"/>
      <c r="N847" s="4"/>
      <c r="O847" s="5"/>
      <c r="P847" s="5"/>
      <c r="R847" s="4"/>
      <c r="W847" s="4"/>
      <c r="X847" s="4"/>
      <c r="Y847" s="4"/>
      <c r="Z847" s="3"/>
      <c r="AB847" s="4"/>
      <c r="AC847" s="4"/>
    </row>
    <row r="848" spans="5:29" ht="14.25" customHeight="1">
      <c r="E848" s="4"/>
      <c r="F848" s="4"/>
      <c r="J848" s="4"/>
      <c r="K848" s="5"/>
      <c r="N848" s="4"/>
      <c r="O848" s="5"/>
      <c r="P848" s="5"/>
      <c r="R848" s="4"/>
      <c r="W848" s="4"/>
      <c r="X848" s="4"/>
      <c r="Y848" s="4"/>
      <c r="Z848" s="3"/>
      <c r="AB848" s="4"/>
      <c r="AC848" s="4"/>
    </row>
    <row r="849" spans="5:29" ht="14.25" customHeight="1">
      <c r="E849" s="4"/>
      <c r="F849" s="4"/>
      <c r="J849" s="4"/>
      <c r="K849" s="5"/>
      <c r="N849" s="4"/>
      <c r="O849" s="5"/>
      <c r="P849" s="5"/>
      <c r="R849" s="4"/>
      <c r="W849" s="4"/>
      <c r="X849" s="4"/>
      <c r="Y849" s="4"/>
      <c r="Z849" s="3"/>
      <c r="AB849" s="4"/>
      <c r="AC849" s="4"/>
    </row>
    <row r="850" spans="5:29" ht="14.25" customHeight="1">
      <c r="E850" s="4"/>
      <c r="F850" s="4"/>
      <c r="J850" s="4"/>
      <c r="K850" s="5"/>
      <c r="N850" s="4"/>
      <c r="O850" s="5"/>
      <c r="P850" s="5"/>
      <c r="R850" s="4"/>
      <c r="W850" s="4"/>
      <c r="X850" s="4"/>
      <c r="Y850" s="4"/>
      <c r="Z850" s="3"/>
      <c r="AB850" s="4"/>
      <c r="AC850" s="4"/>
    </row>
    <row r="851" spans="5:29" ht="14.25" customHeight="1">
      <c r="E851" s="4"/>
      <c r="F851" s="4"/>
      <c r="J851" s="4"/>
      <c r="K851" s="5"/>
      <c r="N851" s="4"/>
      <c r="O851" s="5"/>
      <c r="P851" s="5"/>
      <c r="R851" s="4"/>
      <c r="W851" s="4"/>
      <c r="X851" s="4"/>
      <c r="Y851" s="4"/>
      <c r="Z851" s="3"/>
      <c r="AB851" s="4"/>
      <c r="AC851" s="4"/>
    </row>
    <row r="852" spans="5:29" ht="14.25" customHeight="1">
      <c r="E852" s="4"/>
      <c r="F852" s="4"/>
      <c r="J852" s="4"/>
      <c r="K852" s="5"/>
      <c r="N852" s="4"/>
      <c r="O852" s="5"/>
      <c r="P852" s="5"/>
      <c r="R852" s="4"/>
      <c r="W852" s="4"/>
      <c r="X852" s="4"/>
      <c r="Y852" s="4"/>
      <c r="Z852" s="3"/>
      <c r="AB852" s="4"/>
      <c r="AC852" s="4"/>
    </row>
    <row r="853" spans="5:29" ht="14.25" customHeight="1">
      <c r="E853" s="4"/>
      <c r="F853" s="4"/>
      <c r="J853" s="4"/>
      <c r="K853" s="5"/>
      <c r="N853" s="4"/>
      <c r="O853" s="5"/>
      <c r="P853" s="5"/>
      <c r="R853" s="4"/>
      <c r="W853" s="4"/>
      <c r="X853" s="4"/>
      <c r="Y853" s="4"/>
      <c r="Z853" s="3"/>
      <c r="AB853" s="4"/>
      <c r="AC853" s="4"/>
    </row>
    <row r="854" spans="5:29" ht="14.25" customHeight="1">
      <c r="E854" s="4"/>
      <c r="F854" s="4"/>
      <c r="J854" s="4"/>
      <c r="K854" s="5"/>
      <c r="N854" s="4"/>
      <c r="O854" s="5"/>
      <c r="P854" s="5"/>
      <c r="R854" s="4"/>
      <c r="W854" s="4"/>
      <c r="X854" s="4"/>
      <c r="Y854" s="4"/>
      <c r="Z854" s="3"/>
      <c r="AB854" s="4"/>
      <c r="AC854" s="4"/>
    </row>
    <row r="855" spans="5:29" ht="14.25" customHeight="1">
      <c r="E855" s="4"/>
      <c r="F855" s="4"/>
      <c r="J855" s="4"/>
      <c r="K855" s="5"/>
      <c r="N855" s="4"/>
      <c r="O855" s="5"/>
      <c r="P855" s="5"/>
      <c r="R855" s="4"/>
      <c r="W855" s="4"/>
      <c r="X855" s="4"/>
      <c r="Y855" s="4"/>
      <c r="Z855" s="3"/>
      <c r="AB855" s="4"/>
      <c r="AC855" s="4"/>
    </row>
    <row r="856" spans="5:29" ht="14.25" customHeight="1">
      <c r="E856" s="4"/>
      <c r="F856" s="4"/>
      <c r="J856" s="4"/>
      <c r="K856" s="5"/>
      <c r="N856" s="4"/>
      <c r="O856" s="5"/>
      <c r="P856" s="5"/>
      <c r="R856" s="4"/>
      <c r="W856" s="4"/>
      <c r="X856" s="4"/>
      <c r="Y856" s="4"/>
      <c r="Z856" s="3"/>
      <c r="AB856" s="4"/>
      <c r="AC856" s="4"/>
    </row>
    <row r="857" spans="5:29" ht="14.25" customHeight="1">
      <c r="E857" s="4"/>
      <c r="F857" s="4"/>
      <c r="J857" s="4"/>
      <c r="K857" s="5"/>
      <c r="N857" s="4"/>
      <c r="O857" s="5"/>
      <c r="P857" s="5"/>
      <c r="R857" s="4"/>
      <c r="W857" s="4"/>
      <c r="X857" s="4"/>
      <c r="Y857" s="4"/>
      <c r="Z857" s="3"/>
      <c r="AB857" s="4"/>
      <c r="AC857" s="4"/>
    </row>
    <row r="858" spans="5:29" ht="14.25" customHeight="1">
      <c r="E858" s="4"/>
      <c r="F858" s="4"/>
      <c r="J858" s="4"/>
      <c r="K858" s="5"/>
      <c r="N858" s="4"/>
      <c r="O858" s="5"/>
      <c r="P858" s="5"/>
      <c r="R858" s="4"/>
      <c r="W858" s="4"/>
      <c r="X858" s="4"/>
      <c r="Y858" s="4"/>
      <c r="Z858" s="3"/>
      <c r="AB858" s="4"/>
      <c r="AC858" s="4"/>
    </row>
    <row r="859" spans="5:29" ht="14.25" customHeight="1">
      <c r="E859" s="4"/>
      <c r="F859" s="4"/>
      <c r="J859" s="4"/>
      <c r="K859" s="5"/>
      <c r="N859" s="4"/>
      <c r="O859" s="5"/>
      <c r="P859" s="5"/>
      <c r="R859" s="4"/>
      <c r="W859" s="4"/>
      <c r="X859" s="4"/>
      <c r="Y859" s="4"/>
      <c r="Z859" s="3"/>
      <c r="AB859" s="4"/>
      <c r="AC859" s="4"/>
    </row>
    <row r="860" spans="5:29" ht="14.25" customHeight="1">
      <c r="E860" s="4"/>
      <c r="F860" s="4"/>
      <c r="J860" s="4"/>
      <c r="K860" s="5"/>
      <c r="N860" s="4"/>
      <c r="O860" s="5"/>
      <c r="P860" s="5"/>
      <c r="R860" s="4"/>
      <c r="W860" s="4"/>
      <c r="X860" s="4"/>
      <c r="Y860" s="4"/>
      <c r="Z860" s="3"/>
      <c r="AB860" s="4"/>
      <c r="AC860" s="4"/>
    </row>
    <row r="861" spans="5:29" ht="14.25" customHeight="1">
      <c r="E861" s="4"/>
      <c r="F861" s="4"/>
      <c r="J861" s="4"/>
      <c r="K861" s="5"/>
      <c r="N861" s="4"/>
      <c r="O861" s="5"/>
      <c r="P861" s="5"/>
      <c r="R861" s="4"/>
      <c r="W861" s="4"/>
      <c r="X861" s="4"/>
      <c r="Y861" s="4"/>
      <c r="Z861" s="3"/>
      <c r="AB861" s="4"/>
      <c r="AC861" s="4"/>
    </row>
    <row r="862" spans="5:29" ht="14.25" customHeight="1">
      <c r="E862" s="4"/>
      <c r="F862" s="4"/>
      <c r="J862" s="4"/>
      <c r="K862" s="5"/>
      <c r="N862" s="4"/>
      <c r="O862" s="5"/>
      <c r="P862" s="5"/>
      <c r="R862" s="4"/>
      <c r="W862" s="4"/>
      <c r="X862" s="4"/>
      <c r="Y862" s="4"/>
      <c r="Z862" s="3"/>
      <c r="AB862" s="4"/>
      <c r="AC862" s="4"/>
    </row>
    <row r="863" spans="5:29" ht="14.25" customHeight="1">
      <c r="E863" s="4"/>
      <c r="F863" s="4"/>
      <c r="J863" s="4"/>
      <c r="K863" s="5"/>
      <c r="N863" s="4"/>
      <c r="O863" s="5"/>
      <c r="P863" s="5"/>
      <c r="R863" s="4"/>
      <c r="W863" s="4"/>
      <c r="X863" s="4"/>
      <c r="Y863" s="4"/>
      <c r="Z863" s="3"/>
      <c r="AB863" s="4"/>
      <c r="AC863" s="4"/>
    </row>
    <row r="864" spans="5:29" ht="14.25" customHeight="1">
      <c r="E864" s="4"/>
      <c r="F864" s="4"/>
      <c r="J864" s="4"/>
      <c r="K864" s="5"/>
      <c r="N864" s="4"/>
      <c r="O864" s="5"/>
      <c r="P864" s="5"/>
      <c r="R864" s="4"/>
      <c r="W864" s="4"/>
      <c r="X864" s="4"/>
      <c r="Y864" s="4"/>
      <c r="Z864" s="3"/>
      <c r="AB864" s="4"/>
      <c r="AC864" s="4"/>
    </row>
    <row r="865" spans="5:29" ht="14.25" customHeight="1">
      <c r="E865" s="4"/>
      <c r="F865" s="4"/>
      <c r="J865" s="4"/>
      <c r="K865" s="5"/>
      <c r="N865" s="4"/>
      <c r="O865" s="5"/>
      <c r="P865" s="5"/>
      <c r="R865" s="4"/>
      <c r="W865" s="4"/>
      <c r="X865" s="4"/>
      <c r="Y865" s="4"/>
      <c r="Z865" s="3"/>
      <c r="AB865" s="4"/>
      <c r="AC865" s="4"/>
    </row>
    <row r="866" spans="5:29" ht="14.25" customHeight="1">
      <c r="E866" s="4"/>
      <c r="F866" s="4"/>
      <c r="J866" s="4"/>
      <c r="K866" s="5"/>
      <c r="N866" s="4"/>
      <c r="O866" s="5"/>
      <c r="P866" s="5"/>
      <c r="R866" s="4"/>
      <c r="W866" s="4"/>
      <c r="X866" s="4"/>
      <c r="Y866" s="4"/>
      <c r="Z866" s="3"/>
      <c r="AB866" s="4"/>
      <c r="AC866" s="4"/>
    </row>
    <row r="867" spans="5:29" ht="14.25" customHeight="1">
      <c r="E867" s="4"/>
      <c r="F867" s="4"/>
      <c r="J867" s="4"/>
      <c r="K867" s="5"/>
      <c r="N867" s="4"/>
      <c r="O867" s="5"/>
      <c r="P867" s="5"/>
      <c r="R867" s="4"/>
      <c r="W867" s="4"/>
      <c r="X867" s="4"/>
      <c r="Y867" s="4"/>
      <c r="Z867" s="3"/>
      <c r="AB867" s="4"/>
      <c r="AC867" s="4"/>
    </row>
    <row r="868" spans="5:29" ht="14.25" customHeight="1">
      <c r="E868" s="4"/>
      <c r="F868" s="4"/>
      <c r="J868" s="4"/>
      <c r="K868" s="5"/>
      <c r="N868" s="4"/>
      <c r="O868" s="5"/>
      <c r="P868" s="5"/>
      <c r="R868" s="4"/>
      <c r="W868" s="4"/>
      <c r="X868" s="4"/>
      <c r="Y868" s="4"/>
      <c r="Z868" s="3"/>
      <c r="AB868" s="4"/>
      <c r="AC868" s="4"/>
    </row>
    <row r="869" spans="5:29" ht="14.25" customHeight="1">
      <c r="E869" s="4"/>
      <c r="F869" s="4"/>
      <c r="J869" s="4"/>
      <c r="K869" s="5"/>
      <c r="N869" s="4"/>
      <c r="O869" s="5"/>
      <c r="P869" s="5"/>
      <c r="R869" s="4"/>
      <c r="W869" s="4"/>
      <c r="X869" s="4"/>
      <c r="Y869" s="4"/>
      <c r="Z869" s="3"/>
      <c r="AB869" s="4"/>
      <c r="AC869" s="4"/>
    </row>
    <row r="870" spans="5:29" ht="14.25" customHeight="1">
      <c r="E870" s="4"/>
      <c r="F870" s="4"/>
      <c r="J870" s="4"/>
      <c r="K870" s="5"/>
      <c r="N870" s="4"/>
      <c r="O870" s="5"/>
      <c r="P870" s="5"/>
      <c r="R870" s="4"/>
      <c r="W870" s="4"/>
      <c r="X870" s="4"/>
      <c r="Y870" s="4"/>
      <c r="Z870" s="3"/>
      <c r="AB870" s="4"/>
      <c r="AC870" s="4"/>
    </row>
    <row r="871" spans="5:29" ht="14.25" customHeight="1">
      <c r="E871" s="4"/>
      <c r="F871" s="4"/>
      <c r="J871" s="4"/>
      <c r="K871" s="5"/>
      <c r="N871" s="4"/>
      <c r="O871" s="5"/>
      <c r="P871" s="5"/>
      <c r="R871" s="4"/>
      <c r="W871" s="4"/>
      <c r="X871" s="4"/>
      <c r="Y871" s="4"/>
      <c r="Z871" s="3"/>
      <c r="AB871" s="4"/>
      <c r="AC871" s="4"/>
    </row>
    <row r="872" spans="5:29" ht="14.25" customHeight="1">
      <c r="E872" s="4"/>
      <c r="F872" s="4"/>
      <c r="J872" s="4"/>
      <c r="K872" s="5"/>
      <c r="N872" s="4"/>
      <c r="O872" s="5"/>
      <c r="P872" s="5"/>
      <c r="R872" s="4"/>
      <c r="W872" s="4"/>
      <c r="X872" s="4"/>
      <c r="Y872" s="4"/>
      <c r="Z872" s="3"/>
      <c r="AB872" s="4"/>
      <c r="AC872" s="4"/>
    </row>
    <row r="873" spans="5:29" ht="14.25" customHeight="1">
      <c r="E873" s="4"/>
      <c r="F873" s="4"/>
      <c r="J873" s="4"/>
      <c r="K873" s="5"/>
      <c r="N873" s="4"/>
      <c r="O873" s="5"/>
      <c r="P873" s="5"/>
      <c r="R873" s="4"/>
      <c r="W873" s="4"/>
      <c r="X873" s="4"/>
      <c r="Y873" s="4"/>
      <c r="Z873" s="3"/>
      <c r="AB873" s="4"/>
      <c r="AC873" s="4"/>
    </row>
    <row r="874" spans="5:29" ht="14.25" customHeight="1">
      <c r="E874" s="4"/>
      <c r="F874" s="4"/>
      <c r="J874" s="4"/>
      <c r="K874" s="5"/>
      <c r="N874" s="4"/>
      <c r="O874" s="5"/>
      <c r="P874" s="5"/>
      <c r="R874" s="4"/>
      <c r="W874" s="4"/>
      <c r="X874" s="4"/>
      <c r="Y874" s="4"/>
      <c r="Z874" s="3"/>
      <c r="AB874" s="4"/>
      <c r="AC874" s="4"/>
    </row>
    <row r="875" spans="5:29" ht="14.25" customHeight="1">
      <c r="E875" s="4"/>
      <c r="F875" s="4"/>
      <c r="J875" s="4"/>
      <c r="K875" s="5"/>
      <c r="N875" s="4"/>
      <c r="O875" s="5"/>
      <c r="P875" s="5"/>
      <c r="R875" s="4"/>
      <c r="W875" s="4"/>
      <c r="X875" s="4"/>
      <c r="Y875" s="4"/>
      <c r="Z875" s="3"/>
      <c r="AB875" s="4"/>
      <c r="AC875" s="4"/>
    </row>
    <row r="876" spans="5:29" ht="14.25" customHeight="1">
      <c r="E876" s="4"/>
      <c r="F876" s="4"/>
      <c r="J876" s="4"/>
      <c r="K876" s="5"/>
      <c r="N876" s="4"/>
      <c r="O876" s="5"/>
      <c r="P876" s="5"/>
      <c r="R876" s="4"/>
      <c r="W876" s="4"/>
      <c r="X876" s="4"/>
      <c r="Y876" s="4"/>
      <c r="Z876" s="3"/>
      <c r="AB876" s="4"/>
      <c r="AC876" s="4"/>
    </row>
    <row r="877" spans="5:29" ht="14.25" customHeight="1">
      <c r="E877" s="4"/>
      <c r="F877" s="4"/>
      <c r="J877" s="4"/>
      <c r="K877" s="5"/>
      <c r="N877" s="4"/>
      <c r="O877" s="5"/>
      <c r="P877" s="5"/>
      <c r="R877" s="4"/>
      <c r="W877" s="4"/>
      <c r="X877" s="4"/>
      <c r="Y877" s="4"/>
      <c r="Z877" s="3"/>
      <c r="AB877" s="4"/>
      <c r="AC877" s="4"/>
    </row>
    <row r="878" spans="5:29" ht="14.25" customHeight="1">
      <c r="E878" s="4"/>
      <c r="F878" s="4"/>
      <c r="J878" s="4"/>
      <c r="K878" s="5"/>
      <c r="N878" s="4"/>
      <c r="O878" s="5"/>
      <c r="P878" s="5"/>
      <c r="R878" s="4"/>
      <c r="W878" s="4"/>
      <c r="X878" s="4"/>
      <c r="Y878" s="4"/>
      <c r="Z878" s="3"/>
      <c r="AB878" s="4"/>
      <c r="AC878" s="4"/>
    </row>
    <row r="879" spans="5:29" ht="14.25" customHeight="1">
      <c r="E879" s="4"/>
      <c r="F879" s="4"/>
      <c r="J879" s="4"/>
      <c r="K879" s="5"/>
      <c r="N879" s="4"/>
      <c r="O879" s="5"/>
      <c r="P879" s="5"/>
      <c r="R879" s="4"/>
      <c r="W879" s="4"/>
      <c r="X879" s="4"/>
      <c r="Y879" s="4"/>
      <c r="Z879" s="3"/>
      <c r="AB879" s="4"/>
      <c r="AC879" s="4"/>
    </row>
    <row r="880" spans="5:29" ht="14.25" customHeight="1">
      <c r="E880" s="4"/>
      <c r="F880" s="4"/>
      <c r="J880" s="4"/>
      <c r="K880" s="5"/>
      <c r="N880" s="4"/>
      <c r="O880" s="5"/>
      <c r="P880" s="5"/>
      <c r="R880" s="4"/>
      <c r="W880" s="4"/>
      <c r="X880" s="4"/>
      <c r="Y880" s="4"/>
      <c r="Z880" s="3"/>
      <c r="AB880" s="4"/>
      <c r="AC880" s="4"/>
    </row>
    <row r="881" spans="5:29" ht="14.25" customHeight="1">
      <c r="E881" s="4"/>
      <c r="F881" s="4"/>
      <c r="J881" s="4"/>
      <c r="K881" s="5"/>
      <c r="N881" s="4"/>
      <c r="O881" s="5"/>
      <c r="P881" s="5"/>
      <c r="R881" s="4"/>
      <c r="W881" s="4"/>
      <c r="X881" s="4"/>
      <c r="Y881" s="4"/>
      <c r="Z881" s="3"/>
      <c r="AB881" s="4"/>
      <c r="AC881" s="4"/>
    </row>
    <row r="882" spans="5:29" ht="14.25" customHeight="1">
      <c r="E882" s="4"/>
      <c r="F882" s="4"/>
      <c r="J882" s="4"/>
      <c r="K882" s="5"/>
      <c r="N882" s="4"/>
      <c r="O882" s="5"/>
      <c r="P882" s="5"/>
      <c r="R882" s="4"/>
      <c r="W882" s="4"/>
      <c r="X882" s="4"/>
      <c r="Y882" s="4"/>
      <c r="Z882" s="3"/>
      <c r="AB882" s="4"/>
      <c r="AC882" s="4"/>
    </row>
    <row r="883" spans="5:29" ht="14.25" customHeight="1">
      <c r="E883" s="4"/>
      <c r="F883" s="4"/>
      <c r="J883" s="4"/>
      <c r="K883" s="5"/>
      <c r="N883" s="4"/>
      <c r="O883" s="5"/>
      <c r="P883" s="5"/>
      <c r="R883" s="4"/>
      <c r="W883" s="4"/>
      <c r="X883" s="4"/>
      <c r="Y883" s="4"/>
      <c r="Z883" s="3"/>
      <c r="AB883" s="4"/>
      <c r="AC883" s="4"/>
    </row>
    <row r="884" spans="5:29" ht="14.25" customHeight="1">
      <c r="E884" s="4"/>
      <c r="F884" s="4"/>
      <c r="J884" s="4"/>
      <c r="K884" s="5"/>
      <c r="N884" s="4"/>
      <c r="O884" s="5"/>
      <c r="P884" s="5"/>
      <c r="R884" s="4"/>
      <c r="W884" s="4"/>
      <c r="X884" s="4"/>
      <c r="Y884" s="4"/>
      <c r="Z884" s="3"/>
      <c r="AB884" s="4"/>
      <c r="AC884" s="4"/>
    </row>
    <row r="885" spans="5:29" ht="14.25" customHeight="1">
      <c r="E885" s="4"/>
      <c r="F885" s="4"/>
      <c r="J885" s="4"/>
      <c r="K885" s="5"/>
      <c r="N885" s="4"/>
      <c r="O885" s="5"/>
      <c r="P885" s="5"/>
      <c r="R885" s="4"/>
      <c r="W885" s="4"/>
      <c r="X885" s="4"/>
      <c r="Y885" s="4"/>
      <c r="Z885" s="3"/>
      <c r="AB885" s="4"/>
      <c r="AC885" s="4"/>
    </row>
    <row r="886" spans="5:29" ht="14.25" customHeight="1">
      <c r="E886" s="4"/>
      <c r="F886" s="4"/>
      <c r="J886" s="4"/>
      <c r="K886" s="5"/>
      <c r="N886" s="4"/>
      <c r="O886" s="5"/>
      <c r="P886" s="5"/>
      <c r="R886" s="4"/>
      <c r="W886" s="4"/>
      <c r="X886" s="4"/>
      <c r="Y886" s="4"/>
      <c r="Z886" s="3"/>
      <c r="AB886" s="4"/>
      <c r="AC886" s="4"/>
    </row>
    <row r="887" spans="5:29" ht="14.25" customHeight="1">
      <c r="E887" s="4"/>
      <c r="F887" s="4"/>
      <c r="J887" s="4"/>
      <c r="K887" s="5"/>
      <c r="N887" s="4"/>
      <c r="O887" s="5"/>
      <c r="P887" s="5"/>
      <c r="R887" s="4"/>
      <c r="W887" s="4"/>
      <c r="X887" s="4"/>
      <c r="Y887" s="4"/>
      <c r="Z887" s="3"/>
      <c r="AB887" s="4"/>
      <c r="AC887" s="4"/>
    </row>
    <row r="888" spans="5:29" ht="14.25" customHeight="1">
      <c r="E888" s="4"/>
      <c r="F888" s="4"/>
      <c r="J888" s="4"/>
      <c r="K888" s="5"/>
      <c r="N888" s="4"/>
      <c r="O888" s="5"/>
      <c r="P888" s="5"/>
      <c r="R888" s="4"/>
      <c r="W888" s="4"/>
      <c r="X888" s="4"/>
      <c r="Y888" s="4"/>
      <c r="Z888" s="3"/>
      <c r="AB888" s="4"/>
      <c r="AC888" s="4"/>
    </row>
    <row r="889" spans="5:29" ht="14.25" customHeight="1">
      <c r="E889" s="4"/>
      <c r="F889" s="4"/>
      <c r="J889" s="4"/>
      <c r="K889" s="5"/>
      <c r="N889" s="4"/>
      <c r="O889" s="5"/>
      <c r="P889" s="5"/>
      <c r="R889" s="4"/>
      <c r="W889" s="4"/>
      <c r="X889" s="4"/>
      <c r="Y889" s="4"/>
      <c r="Z889" s="3"/>
      <c r="AB889" s="4"/>
      <c r="AC889" s="4"/>
    </row>
    <row r="890" spans="5:29" ht="14.25" customHeight="1">
      <c r="E890" s="4"/>
      <c r="F890" s="4"/>
      <c r="J890" s="4"/>
      <c r="K890" s="5"/>
      <c r="N890" s="4"/>
      <c r="O890" s="5"/>
      <c r="P890" s="5"/>
      <c r="R890" s="4"/>
      <c r="W890" s="4"/>
      <c r="X890" s="4"/>
      <c r="Y890" s="4"/>
      <c r="Z890" s="3"/>
      <c r="AB890" s="4"/>
      <c r="AC890" s="4"/>
    </row>
    <row r="891" spans="5:29" ht="14.25" customHeight="1">
      <c r="E891" s="4"/>
      <c r="F891" s="4"/>
      <c r="J891" s="4"/>
      <c r="K891" s="5"/>
      <c r="N891" s="4"/>
      <c r="O891" s="5"/>
      <c r="P891" s="5"/>
      <c r="R891" s="4"/>
      <c r="W891" s="4"/>
      <c r="X891" s="4"/>
      <c r="Y891" s="4"/>
      <c r="Z891" s="3"/>
      <c r="AB891" s="4"/>
      <c r="AC891" s="4"/>
    </row>
    <row r="892" spans="5:29" ht="14.25" customHeight="1">
      <c r="E892" s="4"/>
      <c r="F892" s="4"/>
      <c r="J892" s="4"/>
      <c r="K892" s="5"/>
      <c r="N892" s="4"/>
      <c r="O892" s="5"/>
      <c r="P892" s="5"/>
      <c r="R892" s="4"/>
      <c r="W892" s="4"/>
      <c r="X892" s="4"/>
      <c r="Y892" s="4"/>
      <c r="Z892" s="3"/>
      <c r="AB892" s="4"/>
      <c r="AC892" s="4"/>
    </row>
    <row r="893" spans="5:29" ht="14.25" customHeight="1">
      <c r="E893" s="4"/>
      <c r="F893" s="4"/>
      <c r="J893" s="4"/>
      <c r="K893" s="5"/>
      <c r="N893" s="4"/>
      <c r="O893" s="5"/>
      <c r="P893" s="5"/>
      <c r="R893" s="4"/>
      <c r="W893" s="4"/>
      <c r="X893" s="4"/>
      <c r="Y893" s="4"/>
      <c r="Z893" s="3"/>
      <c r="AB893" s="4"/>
      <c r="AC893" s="4"/>
    </row>
    <row r="894" spans="5:29" ht="14.25" customHeight="1">
      <c r="E894" s="4"/>
      <c r="F894" s="4"/>
      <c r="J894" s="4"/>
      <c r="K894" s="5"/>
      <c r="N894" s="4"/>
      <c r="O894" s="5"/>
      <c r="P894" s="5"/>
      <c r="R894" s="4"/>
      <c r="W894" s="4"/>
      <c r="X894" s="4"/>
      <c r="Y894" s="4"/>
      <c r="Z894" s="3"/>
      <c r="AB894" s="4"/>
      <c r="AC894" s="4"/>
    </row>
    <row r="895" spans="5:29" ht="14.25" customHeight="1">
      <c r="E895" s="4"/>
      <c r="F895" s="4"/>
      <c r="J895" s="4"/>
      <c r="K895" s="5"/>
      <c r="N895" s="4"/>
      <c r="O895" s="5"/>
      <c r="P895" s="5"/>
      <c r="R895" s="4"/>
      <c r="W895" s="4"/>
      <c r="X895" s="4"/>
      <c r="Y895" s="4"/>
      <c r="Z895" s="3"/>
      <c r="AB895" s="4"/>
      <c r="AC895" s="4"/>
    </row>
    <row r="896" spans="5:29" ht="14.25" customHeight="1">
      <c r="E896" s="4"/>
      <c r="F896" s="4"/>
      <c r="J896" s="4"/>
      <c r="K896" s="5"/>
      <c r="N896" s="4"/>
      <c r="O896" s="5"/>
      <c r="P896" s="5"/>
      <c r="R896" s="4"/>
      <c r="W896" s="4"/>
      <c r="X896" s="4"/>
      <c r="Y896" s="4"/>
      <c r="Z896" s="3"/>
      <c r="AB896" s="4"/>
      <c r="AC896" s="4"/>
    </row>
    <row r="897" spans="5:29" ht="14.25" customHeight="1">
      <c r="E897" s="4"/>
      <c r="F897" s="4"/>
      <c r="J897" s="4"/>
      <c r="K897" s="5"/>
      <c r="N897" s="4"/>
      <c r="O897" s="5"/>
      <c r="P897" s="5"/>
      <c r="R897" s="4"/>
      <c r="W897" s="4"/>
      <c r="X897" s="4"/>
      <c r="Y897" s="4"/>
      <c r="Z897" s="3"/>
      <c r="AB897" s="4"/>
      <c r="AC897" s="4"/>
    </row>
    <row r="898" spans="5:29" ht="14.25" customHeight="1">
      <c r="E898" s="4"/>
      <c r="F898" s="4"/>
      <c r="J898" s="4"/>
      <c r="K898" s="5"/>
      <c r="N898" s="4"/>
      <c r="O898" s="5"/>
      <c r="P898" s="5"/>
      <c r="R898" s="4"/>
      <c r="W898" s="4"/>
      <c r="X898" s="4"/>
      <c r="Y898" s="4"/>
      <c r="Z898" s="3"/>
      <c r="AB898" s="4"/>
      <c r="AC898" s="4"/>
    </row>
    <row r="899" spans="5:29" ht="14.25" customHeight="1">
      <c r="E899" s="4"/>
      <c r="F899" s="4"/>
      <c r="J899" s="4"/>
      <c r="K899" s="5"/>
      <c r="N899" s="4"/>
      <c r="O899" s="5"/>
      <c r="P899" s="5"/>
      <c r="R899" s="4"/>
      <c r="W899" s="4"/>
      <c r="X899" s="4"/>
      <c r="Y899" s="4"/>
      <c r="Z899" s="3"/>
      <c r="AB899" s="4"/>
      <c r="AC899" s="4"/>
    </row>
    <row r="900" spans="5:29" ht="14.25" customHeight="1">
      <c r="E900" s="4"/>
      <c r="F900" s="4"/>
      <c r="J900" s="4"/>
      <c r="K900" s="5"/>
      <c r="N900" s="4"/>
      <c r="O900" s="5"/>
      <c r="P900" s="5"/>
      <c r="R900" s="4"/>
      <c r="W900" s="4"/>
      <c r="X900" s="4"/>
      <c r="Y900" s="4"/>
      <c r="Z900" s="3"/>
      <c r="AB900" s="4"/>
      <c r="AC900" s="4"/>
    </row>
    <row r="901" spans="5:29" ht="14.25" customHeight="1">
      <c r="E901" s="4"/>
      <c r="F901" s="4"/>
      <c r="J901" s="4"/>
      <c r="K901" s="5"/>
      <c r="N901" s="4"/>
      <c r="O901" s="5"/>
      <c r="P901" s="5"/>
      <c r="R901" s="4"/>
      <c r="W901" s="4"/>
      <c r="X901" s="4"/>
      <c r="Y901" s="4"/>
      <c r="Z901" s="3"/>
      <c r="AB901" s="4"/>
      <c r="AC901" s="4"/>
    </row>
    <row r="902" spans="5:29" ht="14.25" customHeight="1">
      <c r="E902" s="4"/>
      <c r="F902" s="4"/>
      <c r="J902" s="4"/>
      <c r="K902" s="5"/>
      <c r="N902" s="4"/>
      <c r="O902" s="5"/>
      <c r="P902" s="5"/>
      <c r="R902" s="4"/>
      <c r="W902" s="4"/>
      <c r="X902" s="4"/>
      <c r="Y902" s="4"/>
      <c r="Z902" s="3"/>
      <c r="AB902" s="4"/>
      <c r="AC902" s="4"/>
    </row>
    <row r="903" spans="5:29" ht="14.25" customHeight="1">
      <c r="E903" s="4"/>
      <c r="F903" s="4"/>
      <c r="J903" s="4"/>
      <c r="K903" s="5"/>
      <c r="N903" s="4"/>
      <c r="O903" s="5"/>
      <c r="P903" s="5"/>
      <c r="R903" s="4"/>
      <c r="W903" s="4"/>
      <c r="X903" s="4"/>
      <c r="Y903" s="4"/>
      <c r="Z903" s="3"/>
      <c r="AB903" s="4"/>
      <c r="AC903" s="4"/>
    </row>
    <row r="904" spans="5:29" ht="14.25" customHeight="1">
      <c r="E904" s="4"/>
      <c r="F904" s="4"/>
      <c r="J904" s="4"/>
      <c r="K904" s="5"/>
      <c r="N904" s="4"/>
      <c r="O904" s="5"/>
      <c r="P904" s="5"/>
      <c r="R904" s="4"/>
      <c r="W904" s="4"/>
      <c r="X904" s="4"/>
      <c r="Y904" s="4"/>
      <c r="Z904" s="3"/>
      <c r="AB904" s="4"/>
      <c r="AC904" s="4"/>
    </row>
    <row r="905" spans="5:29" ht="14.25" customHeight="1">
      <c r="E905" s="4"/>
      <c r="F905" s="4"/>
      <c r="J905" s="4"/>
      <c r="K905" s="5"/>
      <c r="N905" s="4"/>
      <c r="O905" s="5"/>
      <c r="P905" s="5"/>
      <c r="R905" s="4"/>
      <c r="W905" s="4"/>
      <c r="X905" s="4"/>
      <c r="Y905" s="4"/>
      <c r="Z905" s="3"/>
      <c r="AB905" s="4"/>
      <c r="AC905" s="4"/>
    </row>
    <row r="906" spans="5:29" ht="14.25" customHeight="1">
      <c r="E906" s="4"/>
      <c r="F906" s="4"/>
      <c r="J906" s="4"/>
      <c r="K906" s="5"/>
      <c r="N906" s="4"/>
      <c r="O906" s="5"/>
      <c r="P906" s="5"/>
      <c r="R906" s="4"/>
      <c r="W906" s="4"/>
      <c r="X906" s="4"/>
      <c r="Y906" s="4"/>
      <c r="Z906" s="3"/>
      <c r="AB906" s="4"/>
      <c r="AC906" s="4"/>
    </row>
    <row r="907" spans="5:29" ht="14.25" customHeight="1">
      <c r="E907" s="4"/>
      <c r="F907" s="4"/>
      <c r="J907" s="4"/>
      <c r="K907" s="5"/>
      <c r="N907" s="4"/>
      <c r="O907" s="5"/>
      <c r="P907" s="5"/>
      <c r="R907" s="4"/>
      <c r="W907" s="4"/>
      <c r="X907" s="4"/>
      <c r="Y907" s="4"/>
      <c r="Z907" s="3"/>
      <c r="AB907" s="4"/>
      <c r="AC907" s="4"/>
    </row>
    <row r="908" spans="5:29" ht="14.25" customHeight="1">
      <c r="E908" s="4"/>
      <c r="F908" s="4"/>
      <c r="J908" s="4"/>
      <c r="K908" s="5"/>
      <c r="N908" s="4"/>
      <c r="O908" s="5"/>
      <c r="P908" s="5"/>
      <c r="R908" s="4"/>
      <c r="W908" s="4"/>
      <c r="X908" s="4"/>
      <c r="Y908" s="4"/>
      <c r="Z908" s="3"/>
      <c r="AB908" s="4"/>
      <c r="AC908" s="4"/>
    </row>
    <row r="909" spans="5:29" ht="14.25" customHeight="1">
      <c r="E909" s="4"/>
      <c r="F909" s="4"/>
      <c r="J909" s="4"/>
      <c r="K909" s="5"/>
      <c r="N909" s="4"/>
      <c r="O909" s="5"/>
      <c r="P909" s="5"/>
      <c r="R909" s="4"/>
      <c r="W909" s="4"/>
      <c r="X909" s="4"/>
      <c r="Y909" s="4"/>
      <c r="Z909" s="3"/>
      <c r="AB909" s="4"/>
      <c r="AC909" s="4"/>
    </row>
    <row r="910" spans="5:29" ht="14.25" customHeight="1">
      <c r="E910" s="4"/>
      <c r="F910" s="4"/>
      <c r="J910" s="4"/>
      <c r="K910" s="5"/>
      <c r="N910" s="4"/>
      <c r="O910" s="5"/>
      <c r="P910" s="5"/>
      <c r="R910" s="4"/>
      <c r="W910" s="4"/>
      <c r="X910" s="4"/>
      <c r="Y910" s="4"/>
      <c r="Z910" s="3"/>
      <c r="AB910" s="4"/>
      <c r="AC910" s="4"/>
    </row>
    <row r="911" spans="5:29" ht="14.25" customHeight="1">
      <c r="E911" s="4"/>
      <c r="F911" s="4"/>
      <c r="J911" s="4"/>
      <c r="K911" s="5"/>
      <c r="N911" s="4"/>
      <c r="O911" s="5"/>
      <c r="P911" s="5"/>
      <c r="R911" s="4"/>
      <c r="W911" s="4"/>
      <c r="X911" s="4"/>
      <c r="Y911" s="4"/>
      <c r="Z911" s="3"/>
      <c r="AB911" s="4"/>
      <c r="AC911" s="4"/>
    </row>
    <row r="912" spans="5:29" ht="14.25" customHeight="1">
      <c r="E912" s="4"/>
      <c r="F912" s="4"/>
      <c r="J912" s="4"/>
      <c r="K912" s="5"/>
      <c r="N912" s="4"/>
      <c r="O912" s="5"/>
      <c r="P912" s="5"/>
      <c r="R912" s="4"/>
      <c r="W912" s="4"/>
      <c r="X912" s="4"/>
      <c r="Y912" s="4"/>
      <c r="Z912" s="3"/>
      <c r="AB912" s="4"/>
      <c r="AC912" s="4"/>
    </row>
    <row r="913" spans="5:29" ht="14.25" customHeight="1">
      <c r="E913" s="4"/>
      <c r="F913" s="4"/>
      <c r="J913" s="4"/>
      <c r="K913" s="5"/>
      <c r="N913" s="4"/>
      <c r="O913" s="5"/>
      <c r="P913" s="5"/>
      <c r="R913" s="4"/>
      <c r="W913" s="4"/>
      <c r="X913" s="4"/>
      <c r="Y913" s="4"/>
      <c r="Z913" s="3"/>
      <c r="AB913" s="4"/>
      <c r="AC913" s="4"/>
    </row>
    <row r="914" spans="5:29" ht="14.25" customHeight="1">
      <c r="E914" s="4"/>
      <c r="F914" s="4"/>
      <c r="J914" s="4"/>
      <c r="K914" s="5"/>
      <c r="N914" s="4"/>
      <c r="O914" s="5"/>
      <c r="P914" s="5"/>
      <c r="R914" s="4"/>
      <c r="W914" s="4"/>
      <c r="X914" s="4"/>
      <c r="Y914" s="4"/>
      <c r="Z914" s="3"/>
      <c r="AB914" s="4"/>
      <c r="AC914" s="4"/>
    </row>
    <row r="915" spans="5:29" ht="14.25" customHeight="1">
      <c r="E915" s="4"/>
      <c r="F915" s="4"/>
      <c r="J915" s="4"/>
      <c r="K915" s="5"/>
      <c r="N915" s="4"/>
      <c r="O915" s="5"/>
      <c r="P915" s="5"/>
      <c r="R915" s="4"/>
      <c r="W915" s="4"/>
      <c r="X915" s="4"/>
      <c r="Y915" s="4"/>
      <c r="Z915" s="3"/>
      <c r="AB915" s="4"/>
      <c r="AC915" s="4"/>
    </row>
    <row r="916" spans="5:29" ht="14.25" customHeight="1">
      <c r="E916" s="4"/>
      <c r="F916" s="4"/>
      <c r="J916" s="4"/>
      <c r="K916" s="5"/>
      <c r="N916" s="4"/>
      <c r="O916" s="5"/>
      <c r="P916" s="5"/>
      <c r="R916" s="4"/>
      <c r="W916" s="4"/>
      <c r="X916" s="4"/>
      <c r="Y916" s="4"/>
      <c r="Z916" s="3"/>
      <c r="AB916" s="4"/>
      <c r="AC916" s="4"/>
    </row>
    <row r="917" spans="5:29" ht="14.25" customHeight="1">
      <c r="E917" s="4"/>
      <c r="F917" s="4"/>
      <c r="J917" s="4"/>
      <c r="K917" s="5"/>
      <c r="N917" s="4"/>
      <c r="O917" s="5"/>
      <c r="P917" s="5"/>
      <c r="R917" s="4"/>
      <c r="W917" s="4"/>
      <c r="X917" s="4"/>
      <c r="Y917" s="4"/>
      <c r="Z917" s="3"/>
      <c r="AB917" s="4"/>
      <c r="AC917" s="4"/>
    </row>
    <row r="918" spans="5:29" ht="14.25" customHeight="1">
      <c r="E918" s="4"/>
      <c r="F918" s="4"/>
      <c r="J918" s="4"/>
      <c r="K918" s="5"/>
      <c r="N918" s="4"/>
      <c r="O918" s="5"/>
      <c r="P918" s="5"/>
      <c r="R918" s="4"/>
      <c r="W918" s="4"/>
      <c r="X918" s="4"/>
      <c r="Y918" s="4"/>
      <c r="Z918" s="3"/>
      <c r="AB918" s="4"/>
      <c r="AC918" s="4"/>
    </row>
    <row r="919" spans="5:29" ht="14.25" customHeight="1">
      <c r="E919" s="4"/>
      <c r="F919" s="4"/>
      <c r="J919" s="4"/>
      <c r="K919" s="5"/>
      <c r="N919" s="4"/>
      <c r="O919" s="5"/>
      <c r="P919" s="5"/>
      <c r="R919" s="4"/>
      <c r="W919" s="4"/>
      <c r="X919" s="4"/>
      <c r="Y919" s="4"/>
      <c r="Z919" s="3"/>
      <c r="AB919" s="4"/>
      <c r="AC919" s="4"/>
    </row>
    <row r="920" spans="5:29" ht="14.25" customHeight="1">
      <c r="E920" s="4"/>
      <c r="F920" s="4"/>
      <c r="J920" s="4"/>
      <c r="K920" s="5"/>
      <c r="N920" s="4"/>
      <c r="O920" s="5"/>
      <c r="P920" s="5"/>
      <c r="R920" s="4"/>
      <c r="W920" s="4"/>
      <c r="X920" s="4"/>
      <c r="Y920" s="4"/>
      <c r="Z920" s="3"/>
      <c r="AB920" s="4"/>
      <c r="AC920" s="4"/>
    </row>
    <row r="921" spans="5:29" ht="14.25" customHeight="1">
      <c r="E921" s="4"/>
      <c r="F921" s="4"/>
      <c r="J921" s="4"/>
      <c r="K921" s="5"/>
      <c r="N921" s="4"/>
      <c r="O921" s="5"/>
      <c r="P921" s="5"/>
      <c r="R921" s="4"/>
      <c r="W921" s="4"/>
      <c r="X921" s="4"/>
      <c r="Y921" s="4"/>
      <c r="Z921" s="3"/>
      <c r="AB921" s="4"/>
      <c r="AC921" s="4"/>
    </row>
    <row r="922" spans="5:29" ht="14.25" customHeight="1">
      <c r="E922" s="4"/>
      <c r="F922" s="4"/>
      <c r="J922" s="4"/>
      <c r="K922" s="5"/>
      <c r="N922" s="4"/>
      <c r="O922" s="5"/>
      <c r="P922" s="5"/>
      <c r="R922" s="4"/>
      <c r="W922" s="4"/>
      <c r="X922" s="4"/>
      <c r="Y922" s="4"/>
      <c r="Z922" s="3"/>
      <c r="AB922" s="4"/>
      <c r="AC922" s="4"/>
    </row>
    <row r="923" spans="5:29" ht="14.25" customHeight="1">
      <c r="E923" s="4"/>
      <c r="F923" s="4"/>
      <c r="J923" s="4"/>
      <c r="K923" s="5"/>
      <c r="N923" s="4"/>
      <c r="O923" s="5"/>
      <c r="P923" s="5"/>
      <c r="R923" s="4"/>
      <c r="W923" s="4"/>
      <c r="X923" s="4"/>
      <c r="Y923" s="4"/>
      <c r="Z923" s="3"/>
      <c r="AB923" s="4"/>
      <c r="AC923" s="4"/>
    </row>
    <row r="924" spans="5:29" ht="14.25" customHeight="1">
      <c r="E924" s="4"/>
      <c r="F924" s="4"/>
      <c r="J924" s="4"/>
      <c r="K924" s="5"/>
      <c r="N924" s="4"/>
      <c r="O924" s="5"/>
      <c r="P924" s="5"/>
      <c r="R924" s="4"/>
      <c r="W924" s="4"/>
      <c r="X924" s="4"/>
      <c r="Y924" s="4"/>
      <c r="Z924" s="3"/>
      <c r="AB924" s="4"/>
      <c r="AC924" s="4"/>
    </row>
    <row r="925" spans="5:29" ht="14.25" customHeight="1">
      <c r="E925" s="4"/>
      <c r="F925" s="4"/>
      <c r="J925" s="4"/>
      <c r="K925" s="5"/>
      <c r="N925" s="4"/>
      <c r="O925" s="5"/>
      <c r="P925" s="5"/>
      <c r="R925" s="4"/>
      <c r="W925" s="4"/>
      <c r="X925" s="4"/>
      <c r="Y925" s="4"/>
      <c r="Z925" s="3"/>
      <c r="AB925" s="4"/>
      <c r="AC925" s="4"/>
    </row>
    <row r="926" spans="5:29" ht="14.25" customHeight="1">
      <c r="E926" s="4"/>
      <c r="F926" s="4"/>
      <c r="J926" s="4"/>
      <c r="K926" s="5"/>
      <c r="N926" s="4"/>
      <c r="O926" s="5"/>
      <c r="P926" s="5"/>
      <c r="R926" s="4"/>
      <c r="W926" s="4"/>
      <c r="X926" s="4"/>
      <c r="Y926" s="4"/>
      <c r="Z926" s="3"/>
      <c r="AB926" s="4"/>
      <c r="AC926" s="4"/>
    </row>
    <row r="927" spans="5:29" ht="14.25" customHeight="1">
      <c r="E927" s="4"/>
      <c r="F927" s="4"/>
      <c r="J927" s="4"/>
      <c r="K927" s="5"/>
      <c r="N927" s="4"/>
      <c r="O927" s="5"/>
      <c r="P927" s="5"/>
      <c r="R927" s="4"/>
      <c r="W927" s="4"/>
      <c r="X927" s="4"/>
      <c r="Y927" s="4"/>
      <c r="Z927" s="3"/>
      <c r="AB927" s="4"/>
      <c r="AC927" s="4"/>
    </row>
    <row r="928" spans="5:29" ht="14.25" customHeight="1">
      <c r="E928" s="4"/>
      <c r="F928" s="4"/>
      <c r="J928" s="4"/>
      <c r="K928" s="5"/>
      <c r="N928" s="4"/>
      <c r="O928" s="5"/>
      <c r="P928" s="5"/>
      <c r="R928" s="4"/>
      <c r="W928" s="4"/>
      <c r="X928" s="4"/>
      <c r="Y928" s="4"/>
      <c r="Z928" s="3"/>
      <c r="AB928" s="4"/>
      <c r="AC928" s="4"/>
    </row>
    <row r="929" spans="5:29" ht="14.25" customHeight="1">
      <c r="E929" s="4"/>
      <c r="F929" s="4"/>
      <c r="J929" s="4"/>
      <c r="K929" s="5"/>
      <c r="N929" s="4"/>
      <c r="O929" s="5"/>
      <c r="P929" s="5"/>
      <c r="R929" s="4"/>
      <c r="W929" s="4"/>
      <c r="X929" s="4"/>
      <c r="Y929" s="4"/>
      <c r="Z929" s="3"/>
      <c r="AB929" s="4"/>
      <c r="AC929" s="4"/>
    </row>
    <row r="930" spans="5:29" ht="14.25" customHeight="1">
      <c r="E930" s="4"/>
      <c r="F930" s="4"/>
      <c r="J930" s="4"/>
      <c r="K930" s="5"/>
      <c r="N930" s="4"/>
      <c r="O930" s="5"/>
      <c r="P930" s="5"/>
      <c r="R930" s="4"/>
      <c r="W930" s="4"/>
      <c r="X930" s="4"/>
      <c r="Y930" s="4"/>
      <c r="Z930" s="3"/>
      <c r="AB930" s="4"/>
      <c r="AC930" s="4"/>
    </row>
    <row r="931" spans="5:29" ht="14.25" customHeight="1">
      <c r="E931" s="4"/>
      <c r="F931" s="4"/>
      <c r="J931" s="4"/>
      <c r="K931" s="5"/>
      <c r="N931" s="4"/>
      <c r="O931" s="5"/>
      <c r="P931" s="5"/>
      <c r="R931" s="4"/>
      <c r="W931" s="4"/>
      <c r="X931" s="4"/>
      <c r="Y931" s="4"/>
      <c r="Z931" s="3"/>
      <c r="AB931" s="4"/>
      <c r="AC931" s="4"/>
    </row>
    <row r="932" spans="5:29" ht="14.25" customHeight="1">
      <c r="E932" s="4"/>
      <c r="F932" s="4"/>
      <c r="J932" s="4"/>
      <c r="K932" s="5"/>
      <c r="N932" s="4"/>
      <c r="O932" s="5"/>
      <c r="P932" s="5"/>
      <c r="R932" s="4"/>
      <c r="W932" s="4"/>
      <c r="X932" s="4"/>
      <c r="Y932" s="4"/>
      <c r="Z932" s="3"/>
      <c r="AB932" s="4"/>
      <c r="AC932" s="4"/>
    </row>
    <row r="933" spans="5:29" ht="14.25" customHeight="1">
      <c r="E933" s="4"/>
      <c r="F933" s="4"/>
      <c r="J933" s="4"/>
      <c r="K933" s="5"/>
      <c r="N933" s="4"/>
      <c r="O933" s="5"/>
      <c r="P933" s="5"/>
      <c r="R933" s="4"/>
      <c r="W933" s="4"/>
      <c r="X933" s="4"/>
      <c r="Y933" s="4"/>
      <c r="Z933" s="3"/>
      <c r="AB933" s="4"/>
      <c r="AC933" s="4"/>
    </row>
    <row r="934" spans="5:29" ht="14.25" customHeight="1">
      <c r="E934" s="4"/>
      <c r="F934" s="4"/>
      <c r="J934" s="4"/>
      <c r="K934" s="5"/>
      <c r="N934" s="4"/>
      <c r="O934" s="5"/>
      <c r="P934" s="5"/>
      <c r="R934" s="4"/>
      <c r="W934" s="4"/>
      <c r="X934" s="4"/>
      <c r="Y934" s="4"/>
      <c r="Z934" s="3"/>
      <c r="AB934" s="4"/>
      <c r="AC934" s="4"/>
    </row>
    <row r="935" spans="5:29" ht="14.25" customHeight="1">
      <c r="E935" s="4"/>
      <c r="F935" s="4"/>
      <c r="J935" s="4"/>
      <c r="K935" s="5"/>
      <c r="N935" s="4"/>
      <c r="O935" s="5"/>
      <c r="P935" s="5"/>
      <c r="R935" s="4"/>
      <c r="W935" s="4"/>
      <c r="X935" s="4"/>
      <c r="Y935" s="4"/>
      <c r="Z935" s="3"/>
      <c r="AB935" s="4"/>
      <c r="AC935" s="4"/>
    </row>
    <row r="936" spans="5:29" ht="14.25" customHeight="1">
      <c r="E936" s="4"/>
      <c r="F936" s="4"/>
      <c r="J936" s="4"/>
      <c r="K936" s="5"/>
      <c r="N936" s="4"/>
      <c r="O936" s="5"/>
      <c r="P936" s="5"/>
      <c r="R936" s="4"/>
      <c r="W936" s="4"/>
      <c r="X936" s="4"/>
      <c r="Y936" s="4"/>
      <c r="Z936" s="3"/>
      <c r="AB936" s="4"/>
      <c r="AC936" s="4"/>
    </row>
    <row r="937" spans="5:29" ht="14.25" customHeight="1">
      <c r="E937" s="4"/>
      <c r="F937" s="4"/>
      <c r="J937" s="4"/>
      <c r="K937" s="5"/>
      <c r="N937" s="4"/>
      <c r="O937" s="5"/>
      <c r="P937" s="5"/>
      <c r="R937" s="4"/>
      <c r="W937" s="4"/>
      <c r="X937" s="4"/>
      <c r="Y937" s="4"/>
      <c r="Z937" s="3"/>
      <c r="AB937" s="4"/>
      <c r="AC937" s="4"/>
    </row>
    <row r="938" spans="5:29" ht="14.25" customHeight="1">
      <c r="E938" s="4"/>
      <c r="F938" s="4"/>
      <c r="J938" s="4"/>
      <c r="K938" s="5"/>
      <c r="N938" s="4"/>
      <c r="O938" s="5"/>
      <c r="P938" s="5"/>
      <c r="R938" s="4"/>
      <c r="W938" s="4"/>
      <c r="X938" s="4"/>
      <c r="Y938" s="4"/>
      <c r="Z938" s="3"/>
      <c r="AB938" s="4"/>
      <c r="AC938" s="4"/>
    </row>
    <row r="939" spans="5:29" ht="14.25" customHeight="1">
      <c r="E939" s="4"/>
      <c r="F939" s="4"/>
      <c r="J939" s="4"/>
      <c r="K939" s="5"/>
      <c r="N939" s="4"/>
      <c r="O939" s="5"/>
      <c r="P939" s="5"/>
      <c r="R939" s="4"/>
      <c r="W939" s="4"/>
      <c r="X939" s="4"/>
      <c r="Y939" s="4"/>
      <c r="Z939" s="3"/>
      <c r="AB939" s="4"/>
      <c r="AC939" s="4"/>
    </row>
    <row r="940" spans="5:29" ht="14.25" customHeight="1">
      <c r="E940" s="4"/>
      <c r="F940" s="4"/>
      <c r="J940" s="4"/>
      <c r="K940" s="5"/>
      <c r="N940" s="4"/>
      <c r="O940" s="5"/>
      <c r="P940" s="5"/>
      <c r="R940" s="4"/>
      <c r="W940" s="4"/>
      <c r="X940" s="4"/>
      <c r="Y940" s="4"/>
      <c r="Z940" s="3"/>
      <c r="AB940" s="4"/>
      <c r="AC940" s="4"/>
    </row>
    <row r="941" spans="5:29" ht="14.25" customHeight="1">
      <c r="E941" s="4"/>
      <c r="F941" s="4"/>
      <c r="J941" s="4"/>
      <c r="K941" s="5"/>
      <c r="N941" s="4"/>
      <c r="O941" s="5"/>
      <c r="P941" s="5"/>
      <c r="R941" s="4"/>
      <c r="W941" s="4"/>
      <c r="X941" s="4"/>
      <c r="Y941" s="4"/>
      <c r="Z941" s="3"/>
      <c r="AB941" s="4"/>
      <c r="AC941" s="4"/>
    </row>
    <row r="942" spans="5:29" ht="14.25" customHeight="1">
      <c r="E942" s="4"/>
      <c r="F942" s="4"/>
      <c r="J942" s="4"/>
      <c r="K942" s="5"/>
      <c r="N942" s="4"/>
      <c r="O942" s="5"/>
      <c r="P942" s="5"/>
      <c r="R942" s="4"/>
      <c r="W942" s="4"/>
      <c r="X942" s="4"/>
      <c r="Y942" s="4"/>
      <c r="Z942" s="3"/>
      <c r="AB942" s="4"/>
      <c r="AC942" s="4"/>
    </row>
    <row r="943" spans="5:29" ht="14.25" customHeight="1">
      <c r="E943" s="4"/>
      <c r="F943" s="4"/>
      <c r="J943" s="4"/>
      <c r="K943" s="5"/>
      <c r="N943" s="4"/>
      <c r="O943" s="5"/>
      <c r="P943" s="5"/>
      <c r="R943" s="4"/>
      <c r="W943" s="4"/>
      <c r="X943" s="4"/>
      <c r="Y943" s="4"/>
      <c r="Z943" s="3"/>
      <c r="AB943" s="4"/>
      <c r="AC943" s="4"/>
    </row>
    <row r="944" spans="5:29" ht="14.25" customHeight="1">
      <c r="E944" s="4"/>
      <c r="F944" s="4"/>
      <c r="J944" s="4"/>
      <c r="K944" s="5"/>
      <c r="N944" s="4"/>
      <c r="O944" s="5"/>
      <c r="P944" s="5"/>
      <c r="R944" s="4"/>
      <c r="W944" s="4"/>
      <c r="X944" s="4"/>
      <c r="Y944" s="4"/>
      <c r="Z944" s="3"/>
      <c r="AB944" s="4"/>
      <c r="AC944" s="4"/>
    </row>
    <row r="945" spans="5:29" ht="14.25" customHeight="1">
      <c r="E945" s="4"/>
      <c r="F945" s="4"/>
      <c r="J945" s="4"/>
      <c r="K945" s="5"/>
      <c r="N945" s="4"/>
      <c r="O945" s="5"/>
      <c r="P945" s="5"/>
      <c r="R945" s="4"/>
      <c r="W945" s="4"/>
      <c r="X945" s="4"/>
      <c r="Y945" s="4"/>
      <c r="Z945" s="3"/>
      <c r="AB945" s="4"/>
      <c r="AC945" s="4"/>
    </row>
    <row r="946" spans="5:29" ht="14.25" customHeight="1">
      <c r="E946" s="4"/>
      <c r="F946" s="4"/>
      <c r="J946" s="4"/>
      <c r="K946" s="5"/>
      <c r="N946" s="4"/>
      <c r="O946" s="5"/>
      <c r="P946" s="5"/>
      <c r="R946" s="4"/>
      <c r="W946" s="4"/>
      <c r="X946" s="4"/>
      <c r="Y946" s="4"/>
      <c r="Z946" s="3"/>
      <c r="AB946" s="4"/>
      <c r="AC946" s="4"/>
    </row>
    <row r="947" spans="5:29" ht="14.25" customHeight="1">
      <c r="E947" s="4"/>
      <c r="F947" s="4"/>
      <c r="J947" s="4"/>
      <c r="K947" s="5"/>
      <c r="N947" s="4"/>
      <c r="O947" s="5"/>
      <c r="P947" s="5"/>
      <c r="R947" s="4"/>
      <c r="W947" s="4"/>
      <c r="X947" s="4"/>
      <c r="Y947" s="4"/>
      <c r="Z947" s="3"/>
      <c r="AB947" s="4"/>
      <c r="AC947" s="4"/>
    </row>
    <row r="948" spans="5:29" ht="14.25" customHeight="1">
      <c r="E948" s="4"/>
      <c r="F948" s="4"/>
      <c r="J948" s="4"/>
      <c r="K948" s="5"/>
      <c r="N948" s="4"/>
      <c r="O948" s="5"/>
      <c r="P948" s="5"/>
      <c r="R948" s="4"/>
      <c r="W948" s="4"/>
      <c r="X948" s="4"/>
      <c r="Y948" s="4"/>
      <c r="Z948" s="3"/>
      <c r="AB948" s="4"/>
      <c r="AC948" s="4"/>
    </row>
    <row r="949" spans="5:29" ht="14.25" customHeight="1">
      <c r="E949" s="4"/>
      <c r="F949" s="4"/>
      <c r="J949" s="4"/>
      <c r="K949" s="5"/>
      <c r="N949" s="4"/>
      <c r="O949" s="5"/>
      <c r="P949" s="5"/>
      <c r="R949" s="4"/>
      <c r="W949" s="4"/>
      <c r="X949" s="4"/>
      <c r="Y949" s="4"/>
      <c r="Z949" s="3"/>
      <c r="AB949" s="4"/>
      <c r="AC949" s="4"/>
    </row>
    <row r="950" spans="5:29" ht="14.25" customHeight="1">
      <c r="E950" s="4"/>
      <c r="F950" s="4"/>
      <c r="J950" s="4"/>
      <c r="K950" s="5"/>
      <c r="N950" s="4"/>
      <c r="O950" s="5"/>
      <c r="P950" s="5"/>
      <c r="R950" s="4"/>
      <c r="W950" s="4"/>
      <c r="X950" s="4"/>
      <c r="Y950" s="4"/>
      <c r="Z950" s="3"/>
      <c r="AB950" s="4"/>
      <c r="AC950" s="4"/>
    </row>
    <row r="951" spans="5:29" ht="14.25" customHeight="1">
      <c r="E951" s="4"/>
      <c r="F951" s="4"/>
      <c r="J951" s="4"/>
      <c r="K951" s="5"/>
      <c r="N951" s="4"/>
      <c r="O951" s="5"/>
      <c r="P951" s="5"/>
      <c r="R951" s="4"/>
      <c r="W951" s="4"/>
      <c r="X951" s="4"/>
      <c r="Y951" s="4"/>
      <c r="Z951" s="3"/>
      <c r="AB951" s="4"/>
      <c r="AC951" s="4"/>
    </row>
    <row r="952" spans="5:29" ht="14.25" customHeight="1">
      <c r="E952" s="4"/>
      <c r="F952" s="4"/>
      <c r="J952" s="4"/>
      <c r="K952" s="5"/>
      <c r="N952" s="4"/>
      <c r="O952" s="5"/>
      <c r="P952" s="5"/>
      <c r="R952" s="4"/>
      <c r="W952" s="4"/>
      <c r="X952" s="4"/>
      <c r="Y952" s="4"/>
      <c r="Z952" s="3"/>
      <c r="AB952" s="4"/>
      <c r="AC952" s="4"/>
    </row>
    <row r="953" spans="5:29" ht="14.25" customHeight="1">
      <c r="E953" s="4"/>
      <c r="F953" s="4"/>
      <c r="J953" s="4"/>
      <c r="K953" s="5"/>
      <c r="N953" s="4"/>
      <c r="O953" s="5"/>
      <c r="P953" s="5"/>
      <c r="R953" s="4"/>
      <c r="W953" s="4"/>
      <c r="X953" s="4"/>
      <c r="Y953" s="4"/>
      <c r="Z953" s="3"/>
      <c r="AB953" s="4"/>
      <c r="AC953" s="4"/>
    </row>
    <row r="954" spans="5:29" ht="14.25" customHeight="1">
      <c r="E954" s="4"/>
      <c r="F954" s="4"/>
      <c r="J954" s="4"/>
      <c r="K954" s="5"/>
      <c r="N954" s="4"/>
      <c r="O954" s="5"/>
      <c r="P954" s="5"/>
      <c r="R954" s="4"/>
      <c r="W954" s="4"/>
      <c r="X954" s="4"/>
      <c r="Y954" s="4"/>
      <c r="Z954" s="3"/>
      <c r="AB954" s="4"/>
      <c r="AC954" s="4"/>
    </row>
    <row r="955" spans="5:29" ht="14.25" customHeight="1">
      <c r="E955" s="4"/>
      <c r="F955" s="4"/>
      <c r="J955" s="4"/>
      <c r="K955" s="5"/>
      <c r="N955" s="4"/>
      <c r="O955" s="5"/>
      <c r="P955" s="5"/>
      <c r="R955" s="4"/>
      <c r="W955" s="4"/>
      <c r="X955" s="4"/>
      <c r="Y955" s="4"/>
      <c r="Z955" s="3"/>
      <c r="AB955" s="4"/>
      <c r="AC955" s="4"/>
    </row>
    <row r="956" spans="5:29" ht="14.25" customHeight="1">
      <c r="E956" s="4"/>
      <c r="F956" s="4"/>
      <c r="J956" s="4"/>
      <c r="K956" s="5"/>
      <c r="N956" s="4"/>
      <c r="O956" s="5"/>
      <c r="P956" s="5"/>
      <c r="R956" s="4"/>
      <c r="W956" s="4"/>
      <c r="X956" s="4"/>
      <c r="Y956" s="4"/>
      <c r="Z956" s="3"/>
      <c r="AB956" s="4"/>
      <c r="AC956" s="4"/>
    </row>
    <row r="957" spans="5:29" ht="14.25" customHeight="1">
      <c r="E957" s="4"/>
      <c r="F957" s="4"/>
      <c r="J957" s="4"/>
      <c r="K957" s="5"/>
      <c r="N957" s="4"/>
      <c r="O957" s="5"/>
      <c r="P957" s="5"/>
      <c r="R957" s="4"/>
      <c r="W957" s="4"/>
      <c r="X957" s="4"/>
      <c r="Y957" s="4"/>
      <c r="Z957" s="3"/>
      <c r="AB957" s="4"/>
      <c r="AC957" s="4"/>
    </row>
    <row r="958" spans="5:29" ht="14.25" customHeight="1">
      <c r="E958" s="4"/>
      <c r="F958" s="4"/>
      <c r="J958" s="4"/>
      <c r="K958" s="5"/>
      <c r="N958" s="4"/>
      <c r="O958" s="5"/>
      <c r="P958" s="5"/>
      <c r="R958" s="4"/>
      <c r="W958" s="4"/>
      <c r="X958" s="4"/>
      <c r="Y958" s="4"/>
      <c r="Z958" s="3"/>
      <c r="AB958" s="4"/>
      <c r="AC958" s="4"/>
    </row>
    <row r="959" spans="5:29" ht="14.25" customHeight="1">
      <c r="E959" s="4"/>
      <c r="F959" s="4"/>
      <c r="J959" s="4"/>
      <c r="K959" s="5"/>
      <c r="N959" s="4"/>
      <c r="O959" s="5"/>
      <c r="P959" s="5"/>
      <c r="R959" s="4"/>
      <c r="W959" s="4"/>
      <c r="X959" s="4"/>
      <c r="Y959" s="4"/>
      <c r="Z959" s="3"/>
      <c r="AB959" s="4"/>
      <c r="AC959" s="4"/>
    </row>
    <row r="960" spans="5:29" ht="14.25" customHeight="1">
      <c r="E960" s="4"/>
      <c r="F960" s="4"/>
      <c r="J960" s="4"/>
      <c r="K960" s="5"/>
      <c r="N960" s="4"/>
      <c r="O960" s="5"/>
      <c r="P960" s="5"/>
      <c r="R960" s="4"/>
      <c r="W960" s="4"/>
      <c r="X960" s="4"/>
      <c r="Y960" s="4"/>
      <c r="Z960" s="3"/>
      <c r="AB960" s="4"/>
      <c r="AC960" s="4"/>
    </row>
    <row r="961" spans="5:29" ht="14.25" customHeight="1">
      <c r="E961" s="4"/>
      <c r="F961" s="4"/>
      <c r="J961" s="4"/>
      <c r="K961" s="5"/>
      <c r="N961" s="4"/>
      <c r="O961" s="5"/>
      <c r="P961" s="5"/>
      <c r="R961" s="4"/>
      <c r="W961" s="4"/>
      <c r="X961" s="4"/>
      <c r="Y961" s="4"/>
      <c r="Z961" s="3"/>
      <c r="AB961" s="4"/>
      <c r="AC961" s="4"/>
    </row>
    <row r="962" spans="5:29" ht="14.25" customHeight="1">
      <c r="E962" s="4"/>
      <c r="F962" s="4"/>
      <c r="J962" s="4"/>
      <c r="K962" s="5"/>
      <c r="N962" s="4"/>
      <c r="O962" s="5"/>
      <c r="P962" s="5"/>
      <c r="R962" s="4"/>
      <c r="W962" s="4"/>
      <c r="X962" s="4"/>
      <c r="Y962" s="4"/>
      <c r="Z962" s="3"/>
      <c r="AB962" s="4"/>
      <c r="AC962" s="4"/>
    </row>
    <row r="963" spans="5:29" ht="14.25" customHeight="1">
      <c r="E963" s="4"/>
      <c r="F963" s="4"/>
      <c r="J963" s="4"/>
      <c r="K963" s="5"/>
      <c r="N963" s="4"/>
      <c r="O963" s="5"/>
      <c r="P963" s="5"/>
      <c r="R963" s="4"/>
      <c r="W963" s="4"/>
      <c r="X963" s="4"/>
      <c r="Y963" s="4"/>
      <c r="Z963" s="3"/>
      <c r="AB963" s="4"/>
      <c r="AC963" s="4"/>
    </row>
    <row r="964" spans="5:29" ht="14.25" customHeight="1">
      <c r="E964" s="4"/>
      <c r="F964" s="4"/>
      <c r="J964" s="4"/>
      <c r="K964" s="5"/>
      <c r="N964" s="4"/>
      <c r="O964" s="5"/>
      <c r="P964" s="5"/>
      <c r="R964" s="4"/>
      <c r="W964" s="4"/>
      <c r="X964" s="4"/>
      <c r="Y964" s="4"/>
      <c r="Z964" s="3"/>
      <c r="AB964" s="4"/>
      <c r="AC964" s="4"/>
    </row>
    <row r="965" spans="5:29" ht="14.25" customHeight="1">
      <c r="E965" s="4"/>
      <c r="F965" s="4"/>
      <c r="J965" s="4"/>
      <c r="K965" s="5"/>
      <c r="N965" s="4"/>
      <c r="O965" s="5"/>
      <c r="P965" s="5"/>
      <c r="R965" s="4"/>
      <c r="W965" s="4"/>
      <c r="X965" s="4"/>
      <c r="Y965" s="4"/>
      <c r="Z965" s="3"/>
      <c r="AB965" s="4"/>
      <c r="AC965" s="4"/>
    </row>
    <row r="966" spans="5:29" ht="14.25" customHeight="1">
      <c r="E966" s="4"/>
      <c r="F966" s="4"/>
      <c r="J966" s="4"/>
      <c r="K966" s="5"/>
      <c r="N966" s="4"/>
      <c r="O966" s="5"/>
      <c r="P966" s="5"/>
      <c r="R966" s="4"/>
      <c r="W966" s="4"/>
      <c r="X966" s="4"/>
      <c r="Y966" s="4"/>
      <c r="Z966" s="3"/>
      <c r="AB966" s="4"/>
      <c r="AC966" s="4"/>
    </row>
    <row r="967" spans="5:29" ht="14.25" customHeight="1">
      <c r="E967" s="4"/>
      <c r="F967" s="4"/>
      <c r="J967" s="4"/>
      <c r="K967" s="5"/>
      <c r="N967" s="4"/>
      <c r="O967" s="5"/>
      <c r="P967" s="5"/>
      <c r="R967" s="4"/>
      <c r="W967" s="4"/>
      <c r="X967" s="4"/>
      <c r="Y967" s="4"/>
      <c r="Z967" s="3"/>
      <c r="AB967" s="4"/>
      <c r="AC967" s="4"/>
    </row>
    <row r="968" spans="5:29" ht="14.25" customHeight="1">
      <c r="E968" s="4"/>
      <c r="F968" s="4"/>
      <c r="J968" s="4"/>
      <c r="K968" s="5"/>
      <c r="N968" s="4"/>
      <c r="O968" s="5"/>
      <c r="P968" s="5"/>
      <c r="R968" s="4"/>
      <c r="W968" s="4"/>
      <c r="X968" s="4"/>
      <c r="Y968" s="4"/>
      <c r="Z968" s="3"/>
      <c r="AB968" s="4"/>
      <c r="AC968" s="4"/>
    </row>
    <row r="969" spans="5:29" ht="14.25" customHeight="1">
      <c r="E969" s="4"/>
      <c r="F969" s="4"/>
      <c r="J969" s="4"/>
      <c r="K969" s="5"/>
      <c r="N969" s="4"/>
      <c r="O969" s="5"/>
      <c r="P969" s="5"/>
      <c r="R969" s="4"/>
      <c r="W969" s="4"/>
      <c r="X969" s="4"/>
      <c r="Y969" s="4"/>
      <c r="Z969" s="3"/>
      <c r="AB969" s="4"/>
      <c r="AC969" s="4"/>
    </row>
    <row r="970" spans="5:29" ht="14.25" customHeight="1">
      <c r="E970" s="4"/>
      <c r="F970" s="4"/>
      <c r="J970" s="4"/>
      <c r="K970" s="5"/>
      <c r="N970" s="4"/>
      <c r="O970" s="5"/>
      <c r="P970" s="5"/>
      <c r="R970" s="4"/>
      <c r="W970" s="4"/>
      <c r="X970" s="4"/>
      <c r="Y970" s="4"/>
      <c r="Z970" s="3"/>
      <c r="AB970" s="4"/>
      <c r="AC970" s="4"/>
    </row>
    <row r="971" spans="5:29" ht="14.25" customHeight="1">
      <c r="E971" s="4"/>
      <c r="F971" s="4"/>
      <c r="J971" s="4"/>
      <c r="K971" s="5"/>
      <c r="N971" s="4"/>
      <c r="O971" s="5"/>
      <c r="P971" s="5"/>
      <c r="R971" s="4"/>
      <c r="W971" s="4"/>
      <c r="X971" s="4"/>
      <c r="Y971" s="4"/>
      <c r="Z971" s="3"/>
      <c r="AB971" s="4"/>
      <c r="AC971" s="4"/>
    </row>
    <row r="972" spans="5:29" ht="14.25" customHeight="1">
      <c r="E972" s="4"/>
      <c r="F972" s="4"/>
      <c r="J972" s="4"/>
      <c r="K972" s="5"/>
      <c r="N972" s="4"/>
      <c r="O972" s="5"/>
      <c r="P972" s="5"/>
      <c r="R972" s="4"/>
      <c r="W972" s="4"/>
      <c r="X972" s="4"/>
      <c r="Y972" s="4"/>
      <c r="Z972" s="3"/>
      <c r="AB972" s="4"/>
      <c r="AC972" s="4"/>
    </row>
    <row r="973" spans="5:29" ht="14.25" customHeight="1">
      <c r="E973" s="4"/>
      <c r="F973" s="4"/>
      <c r="J973" s="4"/>
      <c r="K973" s="5"/>
      <c r="N973" s="4"/>
      <c r="O973" s="5"/>
      <c r="P973" s="5"/>
      <c r="R973" s="4"/>
      <c r="W973" s="4"/>
      <c r="X973" s="4"/>
      <c r="Y973" s="4"/>
      <c r="Z973" s="3"/>
      <c r="AB973" s="4"/>
      <c r="AC973" s="4"/>
    </row>
    <row r="974" spans="5:29" ht="14.25" customHeight="1">
      <c r="E974" s="4"/>
      <c r="F974" s="4"/>
      <c r="J974" s="4"/>
      <c r="K974" s="5"/>
      <c r="N974" s="4"/>
      <c r="O974" s="5"/>
      <c r="P974" s="5"/>
      <c r="R974" s="4"/>
      <c r="W974" s="4"/>
      <c r="X974" s="4"/>
      <c r="Y974" s="4"/>
      <c r="Z974" s="3"/>
      <c r="AB974" s="4"/>
      <c r="AC974" s="4"/>
    </row>
    <row r="975" spans="5:29" ht="14.25" customHeight="1">
      <c r="E975" s="4"/>
      <c r="F975" s="4"/>
      <c r="J975" s="4"/>
      <c r="K975" s="5"/>
      <c r="N975" s="4"/>
      <c r="O975" s="5"/>
      <c r="P975" s="5"/>
      <c r="R975" s="4"/>
      <c r="W975" s="4"/>
      <c r="X975" s="4"/>
      <c r="Y975" s="4"/>
      <c r="Z975" s="3"/>
      <c r="AB975" s="4"/>
      <c r="AC975" s="4"/>
    </row>
    <row r="976" spans="5:29" ht="14.25" customHeight="1">
      <c r="E976" s="4"/>
      <c r="F976" s="4"/>
      <c r="J976" s="4"/>
      <c r="K976" s="5"/>
      <c r="N976" s="4"/>
      <c r="O976" s="5"/>
      <c r="P976" s="5"/>
      <c r="R976" s="4"/>
      <c r="W976" s="4"/>
      <c r="X976" s="4"/>
      <c r="Y976" s="4"/>
      <c r="Z976" s="3"/>
      <c r="AB976" s="4"/>
      <c r="AC976" s="4"/>
    </row>
    <row r="977" spans="5:29" ht="14.25" customHeight="1">
      <c r="E977" s="4"/>
      <c r="F977" s="4"/>
      <c r="J977" s="4"/>
      <c r="K977" s="5"/>
      <c r="N977" s="4"/>
      <c r="O977" s="5"/>
      <c r="P977" s="5"/>
      <c r="R977" s="4"/>
      <c r="W977" s="4"/>
      <c r="X977" s="4"/>
      <c r="Y977" s="4"/>
      <c r="Z977" s="3"/>
      <c r="AB977" s="4"/>
      <c r="AC977" s="4"/>
    </row>
    <row r="978" spans="5:29" ht="14.25" customHeight="1">
      <c r="E978" s="4"/>
      <c r="F978" s="4"/>
      <c r="J978" s="4"/>
      <c r="K978" s="5"/>
      <c r="N978" s="4"/>
      <c r="O978" s="5"/>
      <c r="P978" s="5"/>
      <c r="R978" s="4"/>
      <c r="W978" s="4"/>
      <c r="X978" s="4"/>
      <c r="Y978" s="4"/>
      <c r="Z978" s="3"/>
      <c r="AB978" s="4"/>
      <c r="AC978" s="4"/>
    </row>
    <row r="979" spans="5:29" ht="14.25" customHeight="1">
      <c r="E979" s="4"/>
      <c r="F979" s="4"/>
      <c r="J979" s="4"/>
      <c r="K979" s="5"/>
      <c r="N979" s="4"/>
      <c r="O979" s="5"/>
      <c r="P979" s="5"/>
      <c r="R979" s="4"/>
      <c r="W979" s="4"/>
      <c r="X979" s="4"/>
      <c r="Y979" s="4"/>
      <c r="Z979" s="3"/>
      <c r="AB979" s="4"/>
      <c r="AC979" s="4"/>
    </row>
    <row r="980" spans="5:29" ht="14.25" customHeight="1">
      <c r="E980" s="4"/>
      <c r="F980" s="4"/>
      <c r="J980" s="4"/>
      <c r="K980" s="5"/>
      <c r="N980" s="4"/>
      <c r="O980" s="5"/>
      <c r="P980" s="5"/>
      <c r="R980" s="4"/>
      <c r="W980" s="4"/>
      <c r="X980" s="4"/>
      <c r="Y980" s="4"/>
      <c r="Z980" s="3"/>
      <c r="AB980" s="4"/>
      <c r="AC980" s="4"/>
    </row>
    <row r="981" spans="5:29" ht="14.25" customHeight="1">
      <c r="E981" s="4"/>
      <c r="F981" s="4"/>
      <c r="J981" s="4"/>
      <c r="K981" s="5"/>
      <c r="N981" s="4"/>
      <c r="O981" s="5"/>
      <c r="P981" s="5"/>
      <c r="R981" s="4"/>
      <c r="W981" s="4"/>
      <c r="X981" s="4"/>
      <c r="Y981" s="4"/>
      <c r="Z981" s="3"/>
      <c r="AB981" s="4"/>
      <c r="AC981" s="4"/>
    </row>
    <row r="982" spans="5:29" ht="14.25" customHeight="1">
      <c r="E982" s="4"/>
      <c r="F982" s="4"/>
      <c r="J982" s="4"/>
      <c r="K982" s="5"/>
      <c r="N982" s="4"/>
      <c r="O982" s="5"/>
      <c r="P982" s="5"/>
      <c r="R982" s="4"/>
      <c r="W982" s="4"/>
      <c r="X982" s="4"/>
      <c r="Y982" s="4"/>
      <c r="Z982" s="3"/>
      <c r="AB982" s="4"/>
      <c r="AC982" s="4"/>
    </row>
    <row r="983" spans="5:29" ht="14.25" customHeight="1">
      <c r="E983" s="4"/>
      <c r="F983" s="4"/>
      <c r="J983" s="4"/>
      <c r="K983" s="5"/>
      <c r="N983" s="4"/>
      <c r="O983" s="5"/>
      <c r="P983" s="5"/>
      <c r="R983" s="4"/>
      <c r="W983" s="4"/>
      <c r="X983" s="4"/>
      <c r="Y983" s="4"/>
      <c r="Z983" s="3"/>
      <c r="AB983" s="4"/>
      <c r="AC983" s="4"/>
    </row>
    <row r="984" spans="5:29" ht="14.25" customHeight="1">
      <c r="E984" s="4"/>
      <c r="F984" s="4"/>
      <c r="J984" s="4"/>
      <c r="K984" s="5"/>
      <c r="N984" s="4"/>
      <c r="O984" s="5"/>
      <c r="P984" s="5"/>
      <c r="R984" s="4"/>
      <c r="W984" s="4"/>
      <c r="X984" s="4"/>
      <c r="Y984" s="4"/>
      <c r="Z984" s="3"/>
      <c r="AB984" s="4"/>
      <c r="AC984" s="4"/>
    </row>
    <row r="985" spans="5:29" ht="14.25" customHeight="1">
      <c r="E985" s="4"/>
      <c r="F985" s="4"/>
      <c r="J985" s="4"/>
      <c r="K985" s="5"/>
      <c r="N985" s="4"/>
      <c r="O985" s="5"/>
      <c r="P985" s="5"/>
      <c r="R985" s="4"/>
      <c r="W985" s="4"/>
      <c r="X985" s="4"/>
      <c r="Y985" s="4"/>
      <c r="Z985" s="3"/>
      <c r="AB985" s="4"/>
      <c r="AC985" s="4"/>
    </row>
    <row r="986" spans="5:29" ht="14.25" customHeight="1">
      <c r="E986" s="4"/>
      <c r="F986" s="4"/>
      <c r="J986" s="4"/>
      <c r="K986" s="5"/>
      <c r="N986" s="4"/>
      <c r="O986" s="5"/>
      <c r="P986" s="5"/>
      <c r="R986" s="4"/>
      <c r="W986" s="4"/>
      <c r="X986" s="4"/>
      <c r="Y986" s="4"/>
      <c r="Z986" s="3"/>
      <c r="AB986" s="4"/>
      <c r="AC986" s="4"/>
    </row>
    <row r="987" spans="5:29" ht="14.25" customHeight="1">
      <c r="E987" s="4"/>
      <c r="F987" s="4"/>
      <c r="J987" s="4"/>
      <c r="K987" s="5"/>
      <c r="N987" s="4"/>
      <c r="O987" s="5"/>
      <c r="P987" s="5"/>
      <c r="R987" s="4"/>
      <c r="W987" s="4"/>
      <c r="X987" s="4"/>
      <c r="Y987" s="4"/>
      <c r="Z987" s="3"/>
      <c r="AB987" s="4"/>
      <c r="AC987" s="4"/>
    </row>
    <row r="988" spans="5:29" ht="14.25" customHeight="1">
      <c r="E988" s="4"/>
      <c r="F988" s="4"/>
      <c r="J988" s="4"/>
      <c r="K988" s="5"/>
      <c r="N988" s="4"/>
      <c r="O988" s="5"/>
      <c r="P988" s="5"/>
      <c r="R988" s="4"/>
      <c r="W988" s="4"/>
      <c r="X988" s="4"/>
      <c r="Y988" s="4"/>
      <c r="Z988" s="3"/>
      <c r="AB988" s="4"/>
      <c r="AC988" s="4"/>
    </row>
    <row r="989" spans="5:29" ht="14.25" customHeight="1">
      <c r="E989" s="4"/>
      <c r="F989" s="4"/>
      <c r="J989" s="4"/>
      <c r="K989" s="5"/>
      <c r="N989" s="4"/>
      <c r="O989" s="5"/>
      <c r="P989" s="5"/>
      <c r="R989" s="4"/>
      <c r="W989" s="4"/>
      <c r="X989" s="4"/>
      <c r="Y989" s="4"/>
      <c r="Z989" s="3"/>
      <c r="AB989" s="4"/>
      <c r="AC989" s="4"/>
    </row>
    <row r="990" spans="5:29" ht="14.25" customHeight="1">
      <c r="E990" s="4"/>
      <c r="F990" s="4"/>
      <c r="J990" s="4"/>
      <c r="K990" s="5"/>
      <c r="N990" s="4"/>
      <c r="O990" s="5"/>
      <c r="P990" s="5"/>
      <c r="R990" s="4"/>
      <c r="W990" s="4"/>
      <c r="X990" s="4"/>
      <c r="Y990" s="4"/>
      <c r="Z990" s="3"/>
      <c r="AB990" s="4"/>
      <c r="AC990" s="4"/>
    </row>
    <row r="991" spans="5:29" ht="14.25" customHeight="1">
      <c r="E991" s="4"/>
      <c r="F991" s="4"/>
      <c r="J991" s="4"/>
      <c r="K991" s="5"/>
      <c r="N991" s="4"/>
      <c r="O991" s="5"/>
      <c r="P991" s="5"/>
      <c r="R991" s="4"/>
      <c r="W991" s="4"/>
      <c r="X991" s="4"/>
      <c r="Y991" s="4"/>
      <c r="Z991" s="3"/>
      <c r="AB991" s="4"/>
      <c r="AC991" s="4"/>
    </row>
    <row r="992" spans="5:29" ht="14.25" customHeight="1">
      <c r="E992" s="4"/>
      <c r="F992" s="4"/>
      <c r="J992" s="4"/>
      <c r="K992" s="5"/>
      <c r="N992" s="4"/>
      <c r="O992" s="5"/>
      <c r="P992" s="5"/>
      <c r="R992" s="4"/>
      <c r="W992" s="4"/>
      <c r="X992" s="4"/>
      <c r="Y992" s="4"/>
      <c r="Z992" s="3"/>
      <c r="AB992" s="4"/>
      <c r="AC992" s="4"/>
    </row>
    <row r="993" spans="5:29" ht="14.25" customHeight="1">
      <c r="E993" s="4"/>
      <c r="F993" s="4"/>
      <c r="J993" s="4"/>
      <c r="K993" s="5"/>
      <c r="N993" s="4"/>
      <c r="O993" s="5"/>
      <c r="P993" s="5"/>
      <c r="R993" s="4"/>
      <c r="W993" s="4"/>
      <c r="X993" s="4"/>
      <c r="Y993" s="4"/>
      <c r="Z993" s="3"/>
      <c r="AB993" s="4"/>
      <c r="AC993" s="4"/>
    </row>
    <row r="994" spans="5:29" ht="14.25" customHeight="1">
      <c r="E994" s="4"/>
      <c r="F994" s="4"/>
      <c r="J994" s="4"/>
      <c r="K994" s="5"/>
      <c r="N994" s="4"/>
      <c r="O994" s="5"/>
      <c r="P994" s="5"/>
      <c r="R994" s="4"/>
      <c r="W994" s="4"/>
      <c r="X994" s="4"/>
      <c r="Y994" s="4"/>
      <c r="Z994" s="3"/>
      <c r="AB994" s="4"/>
      <c r="AC994" s="4"/>
    </row>
    <row r="995" spans="5:29" ht="14.25" customHeight="1">
      <c r="E995" s="4"/>
      <c r="F995" s="4"/>
      <c r="J995" s="4"/>
      <c r="K995" s="5"/>
      <c r="N995" s="4"/>
      <c r="O995" s="5"/>
      <c r="P995" s="5"/>
      <c r="R995" s="4"/>
      <c r="W995" s="4"/>
      <c r="X995" s="4"/>
      <c r="Y995" s="4"/>
      <c r="Z995" s="3"/>
      <c r="AB995" s="4"/>
      <c r="AC995" s="4"/>
    </row>
    <row r="996" spans="5:29" ht="14.25" customHeight="1">
      <c r="E996" s="4"/>
      <c r="F996" s="4"/>
      <c r="J996" s="4"/>
      <c r="K996" s="5"/>
      <c r="N996" s="4"/>
      <c r="O996" s="5"/>
      <c r="P996" s="5"/>
      <c r="R996" s="4"/>
      <c r="W996" s="4"/>
      <c r="X996" s="4"/>
      <c r="Y996" s="4"/>
      <c r="Z996" s="3"/>
      <c r="AB996" s="4"/>
      <c r="AC996" s="4"/>
    </row>
    <row r="997" spans="5:29" ht="14.25" customHeight="1">
      <c r="E997" s="4"/>
      <c r="F997" s="4"/>
      <c r="J997" s="4"/>
      <c r="K997" s="5"/>
      <c r="N997" s="4"/>
      <c r="O997" s="5"/>
      <c r="P997" s="5"/>
      <c r="R997" s="4"/>
      <c r="W997" s="4"/>
      <c r="X997" s="4"/>
      <c r="Y997" s="4"/>
      <c r="Z997" s="3"/>
      <c r="AB997" s="4"/>
      <c r="AC997" s="4"/>
    </row>
    <row r="998" spans="5:29" ht="14.25" customHeight="1">
      <c r="E998" s="4"/>
      <c r="F998" s="4"/>
      <c r="J998" s="4"/>
      <c r="K998" s="5"/>
      <c r="N998" s="4"/>
      <c r="O998" s="5"/>
      <c r="P998" s="5"/>
      <c r="R998" s="4"/>
      <c r="W998" s="4"/>
      <c r="X998" s="4"/>
      <c r="Y998" s="4"/>
      <c r="Z998" s="3"/>
      <c r="AB998" s="4"/>
      <c r="AC998" s="4"/>
    </row>
    <row r="999" spans="5:29" ht="14.25" customHeight="1">
      <c r="E999" s="4"/>
      <c r="F999" s="4"/>
      <c r="J999" s="4"/>
      <c r="K999" s="5"/>
      <c r="N999" s="4"/>
      <c r="O999" s="5"/>
      <c r="P999" s="5"/>
      <c r="R999" s="4"/>
      <c r="W999" s="4"/>
      <c r="X999" s="4"/>
      <c r="Y999" s="4"/>
      <c r="Z999" s="3"/>
      <c r="AB999" s="4"/>
      <c r="AC999" s="4"/>
    </row>
    <row r="1000" spans="5:29" ht="14.25" customHeight="1">
      <c r="E1000" s="4"/>
      <c r="F1000" s="4"/>
      <c r="J1000" s="4"/>
      <c r="K1000" s="5"/>
      <c r="N1000" s="4"/>
      <c r="O1000" s="5"/>
      <c r="P1000" s="5"/>
      <c r="R1000" s="4"/>
      <c r="W1000" s="4"/>
      <c r="X1000" s="4"/>
      <c r="Y1000" s="4"/>
      <c r="Z1000" s="3"/>
      <c r="AB1000" s="4"/>
      <c r="AC1000" s="4"/>
    </row>
  </sheetData>
  <autoFilter ref="A6:AC217"/>
  <conditionalFormatting sqref="E2:E5 E7:E1000">
    <cfRule type="cellIs" dxfId="8" priority="1" operator="equal">
      <formula>"APPROVED"</formula>
    </cfRule>
  </conditionalFormatting>
  <conditionalFormatting sqref="E7:F1000 J2:K2 J4:K5 J7:K7 J8:J217 J218:K1000 K3">
    <cfRule type="containsText" dxfId="7" priority="2" operator="containsText" text="FALSE">
      <formula>NOT(ISERROR(SEARCH(("FALSE"),(E7))))</formula>
    </cfRule>
  </conditionalFormatting>
  <conditionalFormatting sqref="E2:E5">
    <cfRule type="containsText" dxfId="6" priority="3" operator="containsText" text="FALSE">
      <formula>NOT(ISERROR(SEARCH(("FALSE"),(E2))))</formula>
    </cfRule>
  </conditionalFormatting>
  <conditionalFormatting sqref="F4:F5">
    <cfRule type="containsText" dxfId="5" priority="4" operator="containsText" text="FALSE">
      <formula>NOT(ISERROR(SEARCH(("FALSE"),(F4))))</formula>
    </cfRule>
  </conditionalFormatting>
  <conditionalFormatting sqref="E6:F6">
    <cfRule type="containsText" dxfId="4" priority="5" operator="containsText" text="FALSE">
      <formula>NOT(ISERROR(SEARCH(("FALSE"),(E6))))</formula>
    </cfRule>
  </conditionalFormatting>
  <conditionalFormatting sqref="J6:K6">
    <cfRule type="containsText" dxfId="3" priority="6" operator="containsText" text="FALSE">
      <formula>NOT(ISERROR(SEARCH(("FALSE"),(J6))))</formula>
    </cfRule>
  </conditionalFormatting>
  <conditionalFormatting sqref="Z6:AA6">
    <cfRule type="containsText" dxfId="2" priority="7" operator="containsText" text="FALSE">
      <formula>NOT(ISERROR(SEARCH(("FALSE"),(Z6))))</formula>
    </cfRule>
  </conditionalFormatting>
  <conditionalFormatting sqref="I7">
    <cfRule type="containsText" dxfId="1" priority="8" operator="containsText" text="FALSE">
      <formula>NOT(ISERROR(SEARCH(("FALSE"),(I7))))</formula>
    </cfRule>
  </conditionalFormatting>
  <conditionalFormatting sqref="Z7:AA7">
    <cfRule type="cellIs" dxfId="0" priority="9" operator="equal">
      <formula>"FALSE"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/>
  </sheetViews>
  <sheetFormatPr defaultColWidth="14.44140625" defaultRowHeight="15" customHeight="1"/>
  <cols>
    <col min="1" max="2" width="8.6640625" customWidth="1"/>
    <col min="3" max="3" width="23.44140625" customWidth="1"/>
    <col min="4" max="26" width="8.6640625" customWidth="1"/>
  </cols>
  <sheetData>
    <row r="1" spans="1:18" ht="14.25" customHeight="1">
      <c r="A1" s="11" t="s">
        <v>1367</v>
      </c>
      <c r="B1" s="11" t="s">
        <v>1368</v>
      </c>
      <c r="C1" s="11" t="s">
        <v>1369</v>
      </c>
      <c r="D1" s="11" t="s">
        <v>1370</v>
      </c>
      <c r="E1" s="11" t="s">
        <v>1371</v>
      </c>
      <c r="F1" s="11" t="s">
        <v>1372</v>
      </c>
      <c r="G1" s="11" t="s">
        <v>1373</v>
      </c>
      <c r="H1" s="11" t="s">
        <v>1374</v>
      </c>
    </row>
    <row r="2" spans="1:18" ht="14.25" customHeight="1">
      <c r="A2" s="1" t="s">
        <v>1375</v>
      </c>
      <c r="B2" s="1" t="s">
        <v>1376</v>
      </c>
      <c r="C2" s="1" t="s">
        <v>1377</v>
      </c>
      <c r="D2" s="1" t="s">
        <v>1378</v>
      </c>
      <c r="E2" s="1" t="s">
        <v>1379</v>
      </c>
      <c r="F2" s="1" t="s">
        <v>1379</v>
      </c>
      <c r="G2" s="1" t="s">
        <v>1379</v>
      </c>
      <c r="H2" s="1" t="s">
        <v>1379</v>
      </c>
    </row>
    <row r="3" spans="1:18" ht="14.25" customHeight="1">
      <c r="A3" s="1" t="s">
        <v>1375</v>
      </c>
      <c r="B3" s="1" t="s">
        <v>1376</v>
      </c>
      <c r="C3" s="1" t="s">
        <v>1380</v>
      </c>
      <c r="D3" s="1" t="s">
        <v>1378</v>
      </c>
      <c r="E3" s="1" t="s">
        <v>1379</v>
      </c>
      <c r="F3" s="1" t="s">
        <v>1379</v>
      </c>
      <c r="G3" s="1" t="s">
        <v>1379</v>
      </c>
      <c r="H3" s="1" t="s">
        <v>1379</v>
      </c>
    </row>
    <row r="4" spans="1:18" ht="14.25" customHeight="1">
      <c r="A4" s="1" t="s">
        <v>1375</v>
      </c>
      <c r="B4" s="1" t="s">
        <v>1376</v>
      </c>
      <c r="C4" s="1" t="s">
        <v>1381</v>
      </c>
      <c r="D4" s="1" t="s">
        <v>1378</v>
      </c>
      <c r="E4" s="1" t="s">
        <v>1379</v>
      </c>
      <c r="F4" s="1" t="s">
        <v>1379</v>
      </c>
      <c r="G4" s="1" t="s">
        <v>1379</v>
      </c>
      <c r="H4" s="1" t="s">
        <v>1379</v>
      </c>
    </row>
    <row r="5" spans="1:18" ht="14.25" customHeight="1">
      <c r="A5" s="1" t="s">
        <v>1375</v>
      </c>
      <c r="B5" s="1" t="s">
        <v>1376</v>
      </c>
      <c r="C5" s="1" t="s">
        <v>1382</v>
      </c>
      <c r="D5" s="1" t="s">
        <v>1378</v>
      </c>
      <c r="E5" s="1" t="s">
        <v>1379</v>
      </c>
      <c r="F5" s="1" t="s">
        <v>1379</v>
      </c>
      <c r="G5" s="1" t="s">
        <v>1379</v>
      </c>
      <c r="H5" s="1" t="s">
        <v>1379</v>
      </c>
    </row>
    <row r="6" spans="1:18" ht="14.25" customHeight="1">
      <c r="A6" s="1" t="s">
        <v>1375</v>
      </c>
      <c r="B6" s="1" t="s">
        <v>1376</v>
      </c>
      <c r="C6" s="1" t="s">
        <v>1383</v>
      </c>
      <c r="D6" s="1" t="s">
        <v>1378</v>
      </c>
      <c r="E6" s="1" t="s">
        <v>1379</v>
      </c>
      <c r="F6" s="1" t="s">
        <v>1379</v>
      </c>
      <c r="G6" s="1" t="s">
        <v>1379</v>
      </c>
      <c r="H6" s="1" t="s">
        <v>1379</v>
      </c>
    </row>
    <row r="7" spans="1:18" ht="14.25" customHeight="1">
      <c r="A7" s="1" t="s">
        <v>1375</v>
      </c>
      <c r="B7" s="1" t="s">
        <v>1376</v>
      </c>
      <c r="C7" s="1" t="s">
        <v>1384</v>
      </c>
      <c r="D7" s="1" t="s">
        <v>1378</v>
      </c>
      <c r="E7" s="1" t="s">
        <v>1379</v>
      </c>
      <c r="F7" s="1" t="s">
        <v>1379</v>
      </c>
      <c r="G7" s="1" t="s">
        <v>1379</v>
      </c>
      <c r="H7" s="1" t="s">
        <v>1379</v>
      </c>
    </row>
    <row r="8" spans="1:18" ht="14.25" customHeight="1">
      <c r="A8" s="1" t="s">
        <v>1375</v>
      </c>
      <c r="B8" s="1" t="s">
        <v>1376</v>
      </c>
      <c r="C8" s="1" t="s">
        <v>1385</v>
      </c>
      <c r="D8" s="1" t="s">
        <v>1378</v>
      </c>
      <c r="E8" s="1" t="s">
        <v>1379</v>
      </c>
      <c r="F8" s="1" t="s">
        <v>1379</v>
      </c>
      <c r="G8" s="1" t="s">
        <v>1379</v>
      </c>
      <c r="H8" s="1" t="s">
        <v>1379</v>
      </c>
    </row>
    <row r="9" spans="1:18" ht="14.25" customHeight="1">
      <c r="A9" s="1" t="s">
        <v>1375</v>
      </c>
      <c r="B9" s="1" t="s">
        <v>1376</v>
      </c>
      <c r="C9" s="1" t="s">
        <v>1386</v>
      </c>
      <c r="D9" s="1" t="s">
        <v>1378</v>
      </c>
      <c r="E9" s="1" t="s">
        <v>1379</v>
      </c>
      <c r="F9" s="1" t="s">
        <v>1379</v>
      </c>
      <c r="G9" s="1" t="s">
        <v>1379</v>
      </c>
      <c r="H9" s="1" t="s">
        <v>1379</v>
      </c>
    </row>
    <row r="10" spans="1:18" ht="14.25" customHeight="1">
      <c r="A10" s="1" t="s">
        <v>1375</v>
      </c>
      <c r="B10" s="1" t="s">
        <v>1376</v>
      </c>
      <c r="C10" s="1" t="s">
        <v>1387</v>
      </c>
      <c r="D10" s="1" t="s">
        <v>1378</v>
      </c>
      <c r="E10" s="1" t="s">
        <v>1379</v>
      </c>
      <c r="F10" s="1" t="s">
        <v>1379</v>
      </c>
      <c r="G10" s="1" t="s">
        <v>1379</v>
      </c>
      <c r="H10" s="1" t="s">
        <v>1379</v>
      </c>
    </row>
    <row r="11" spans="1:18" ht="14.25" customHeight="1">
      <c r="A11" s="1" t="s">
        <v>1375</v>
      </c>
      <c r="B11" s="1" t="s">
        <v>1376</v>
      </c>
      <c r="C11" s="1" t="s">
        <v>1388</v>
      </c>
      <c r="D11" s="1" t="s">
        <v>1378</v>
      </c>
      <c r="E11" s="1" t="s">
        <v>1379</v>
      </c>
      <c r="F11" s="1" t="s">
        <v>1379</v>
      </c>
      <c r="G11" s="1" t="s">
        <v>1379</v>
      </c>
      <c r="H11" s="1" t="s">
        <v>1379</v>
      </c>
      <c r="O11" s="12"/>
      <c r="P11" s="12"/>
      <c r="Q11" s="12"/>
      <c r="R11" s="12"/>
    </row>
    <row r="12" spans="1:18" ht="14.25" customHeight="1">
      <c r="A12" s="1" t="s">
        <v>1375</v>
      </c>
      <c r="B12" s="1" t="s">
        <v>1376</v>
      </c>
      <c r="C12" s="1" t="s">
        <v>1389</v>
      </c>
      <c r="D12" s="1" t="s">
        <v>1378</v>
      </c>
      <c r="E12" s="1" t="s">
        <v>1379</v>
      </c>
      <c r="F12" s="1" t="s">
        <v>1379</v>
      </c>
      <c r="G12" s="1" t="s">
        <v>1379</v>
      </c>
      <c r="H12" s="1" t="s">
        <v>1379</v>
      </c>
      <c r="O12" s="13"/>
      <c r="P12" s="13"/>
      <c r="Q12" s="13"/>
      <c r="R12" s="13"/>
    </row>
    <row r="13" spans="1:18" ht="14.25" customHeight="1">
      <c r="A13" s="1" t="s">
        <v>1375</v>
      </c>
      <c r="B13" s="1" t="s">
        <v>1376</v>
      </c>
      <c r="C13" s="1" t="s">
        <v>1390</v>
      </c>
      <c r="D13" s="1" t="s">
        <v>1378</v>
      </c>
      <c r="E13" s="1" t="s">
        <v>1379</v>
      </c>
      <c r="F13" s="1" t="s">
        <v>1379</v>
      </c>
      <c r="G13" s="1" t="s">
        <v>1379</v>
      </c>
      <c r="H13" s="1" t="s">
        <v>1379</v>
      </c>
      <c r="O13" s="13"/>
      <c r="P13" s="13"/>
      <c r="Q13" s="13"/>
      <c r="R13" s="13"/>
    </row>
    <row r="14" spans="1:18" ht="14.25" customHeight="1">
      <c r="A14" s="1" t="s">
        <v>1375</v>
      </c>
      <c r="B14" s="1" t="s">
        <v>1376</v>
      </c>
      <c r="C14" s="1" t="s">
        <v>1391</v>
      </c>
      <c r="D14" s="1" t="s">
        <v>1378</v>
      </c>
      <c r="E14" s="1" t="s">
        <v>1379</v>
      </c>
      <c r="F14" s="1" t="s">
        <v>1379</v>
      </c>
      <c r="G14" s="1" t="s">
        <v>1379</v>
      </c>
      <c r="H14" s="1" t="s">
        <v>1379</v>
      </c>
      <c r="O14" s="13"/>
      <c r="P14" s="13"/>
      <c r="Q14" s="13"/>
      <c r="R14" s="13"/>
    </row>
    <row r="15" spans="1:18" ht="14.25" customHeight="1">
      <c r="A15" s="1" t="s">
        <v>1375</v>
      </c>
      <c r="B15" s="1" t="s">
        <v>1376</v>
      </c>
      <c r="C15" s="1" t="s">
        <v>1392</v>
      </c>
      <c r="D15" s="1" t="s">
        <v>1378</v>
      </c>
      <c r="E15" s="1" t="s">
        <v>1379</v>
      </c>
      <c r="F15" s="1" t="s">
        <v>1379</v>
      </c>
      <c r="G15" s="1" t="s">
        <v>1379</v>
      </c>
      <c r="H15" s="1" t="s">
        <v>1379</v>
      </c>
      <c r="O15" s="13"/>
      <c r="P15" s="13"/>
      <c r="Q15" s="13"/>
      <c r="R15" s="13"/>
    </row>
    <row r="16" spans="1:18" ht="14.25" customHeight="1">
      <c r="A16" s="1" t="s">
        <v>1375</v>
      </c>
      <c r="B16" s="1" t="s">
        <v>1376</v>
      </c>
      <c r="C16" s="1" t="s">
        <v>1393</v>
      </c>
      <c r="D16" s="1" t="s">
        <v>1378</v>
      </c>
      <c r="E16" s="1" t="s">
        <v>1379</v>
      </c>
      <c r="F16" s="1" t="s">
        <v>1379</v>
      </c>
      <c r="G16" s="1" t="s">
        <v>1379</v>
      </c>
      <c r="H16" s="1" t="s">
        <v>1379</v>
      </c>
      <c r="O16" s="13"/>
      <c r="P16" s="13"/>
      <c r="Q16" s="13"/>
      <c r="R16" s="13"/>
    </row>
    <row r="17" spans="1:18" ht="14.25" customHeight="1">
      <c r="A17" s="1" t="s">
        <v>1375</v>
      </c>
      <c r="B17" s="1" t="s">
        <v>1376</v>
      </c>
      <c r="C17" s="1" t="s">
        <v>1394</v>
      </c>
      <c r="D17" s="1" t="s">
        <v>1378</v>
      </c>
      <c r="E17" s="1" t="s">
        <v>1379</v>
      </c>
      <c r="F17" s="1" t="s">
        <v>1379</v>
      </c>
      <c r="G17" s="1" t="s">
        <v>1379</v>
      </c>
      <c r="H17" s="1" t="s">
        <v>1379</v>
      </c>
      <c r="O17" s="13"/>
      <c r="P17" s="13"/>
      <c r="Q17" s="13"/>
      <c r="R17" s="13"/>
    </row>
    <row r="18" spans="1:18" ht="14.25" customHeight="1">
      <c r="A18" s="1" t="s">
        <v>1375</v>
      </c>
      <c r="B18" s="1" t="s">
        <v>1376</v>
      </c>
      <c r="C18" s="1" t="s">
        <v>1395</v>
      </c>
      <c r="D18" s="1" t="s">
        <v>1378</v>
      </c>
      <c r="E18" s="1" t="s">
        <v>1379</v>
      </c>
      <c r="F18" s="1" t="s">
        <v>1379</v>
      </c>
      <c r="G18" s="1" t="s">
        <v>1379</v>
      </c>
      <c r="H18" s="1" t="s">
        <v>1379</v>
      </c>
    </row>
    <row r="19" spans="1:18" ht="14.25" customHeight="1">
      <c r="A19" s="1" t="s">
        <v>1375</v>
      </c>
      <c r="B19" s="1" t="s">
        <v>1376</v>
      </c>
      <c r="C19" s="1" t="s">
        <v>1396</v>
      </c>
      <c r="D19" s="1" t="s">
        <v>1378</v>
      </c>
      <c r="E19" s="1" t="s">
        <v>1379</v>
      </c>
      <c r="F19" s="1" t="s">
        <v>1379</v>
      </c>
      <c r="G19" s="1" t="s">
        <v>1379</v>
      </c>
      <c r="H19" s="1" t="s">
        <v>1379</v>
      </c>
    </row>
    <row r="20" spans="1:18" ht="14.25" customHeight="1">
      <c r="A20" s="1" t="s">
        <v>1375</v>
      </c>
      <c r="B20" s="1" t="s">
        <v>1376</v>
      </c>
      <c r="C20" s="1" t="s">
        <v>1397</v>
      </c>
      <c r="D20" s="1" t="s">
        <v>1378</v>
      </c>
      <c r="E20" s="1" t="s">
        <v>1379</v>
      </c>
      <c r="F20" s="1" t="s">
        <v>1379</v>
      </c>
      <c r="G20" s="1" t="s">
        <v>1379</v>
      </c>
      <c r="H20" s="1" t="s">
        <v>1379</v>
      </c>
    </row>
    <row r="21" spans="1:18" ht="14.25" customHeight="1">
      <c r="A21" s="1" t="s">
        <v>1375</v>
      </c>
      <c r="B21" s="1" t="s">
        <v>1376</v>
      </c>
      <c r="C21" s="1" t="s">
        <v>1398</v>
      </c>
      <c r="D21" s="1" t="s">
        <v>1378</v>
      </c>
      <c r="E21" s="1" t="s">
        <v>1379</v>
      </c>
      <c r="F21" s="1" t="s">
        <v>1379</v>
      </c>
      <c r="G21" s="1" t="s">
        <v>1379</v>
      </c>
      <c r="H21" s="1" t="s">
        <v>1379</v>
      </c>
    </row>
    <row r="22" spans="1:18" ht="14.25" customHeight="1">
      <c r="A22" s="1" t="s">
        <v>1375</v>
      </c>
      <c r="B22" s="1" t="s">
        <v>1376</v>
      </c>
      <c r="C22" s="1" t="s">
        <v>1399</v>
      </c>
      <c r="D22" s="1" t="s">
        <v>1378</v>
      </c>
      <c r="E22" s="1" t="s">
        <v>1379</v>
      </c>
      <c r="F22" s="1" t="s">
        <v>1379</v>
      </c>
      <c r="G22" s="1" t="s">
        <v>1379</v>
      </c>
      <c r="H22" s="1" t="s">
        <v>1379</v>
      </c>
    </row>
    <row r="23" spans="1:18" ht="14.25" customHeight="1">
      <c r="A23" s="1" t="s">
        <v>1375</v>
      </c>
      <c r="B23" s="1" t="s">
        <v>1376</v>
      </c>
      <c r="C23" s="1" t="s">
        <v>1400</v>
      </c>
      <c r="D23" s="1" t="s">
        <v>1378</v>
      </c>
      <c r="E23" s="1" t="s">
        <v>1379</v>
      </c>
      <c r="F23" s="1" t="s">
        <v>1379</v>
      </c>
      <c r="G23" s="1" t="s">
        <v>1379</v>
      </c>
      <c r="H23" s="1" t="s">
        <v>1379</v>
      </c>
    </row>
    <row r="24" spans="1:18" ht="14.25" customHeight="1">
      <c r="A24" s="1" t="s">
        <v>1375</v>
      </c>
      <c r="B24" s="1" t="s">
        <v>1376</v>
      </c>
      <c r="C24" s="1" t="s">
        <v>1401</v>
      </c>
      <c r="D24" s="1" t="s">
        <v>1402</v>
      </c>
      <c r="E24" s="1" t="s">
        <v>1379</v>
      </c>
      <c r="F24" s="1" t="s">
        <v>1379</v>
      </c>
      <c r="G24" s="1" t="s">
        <v>1379</v>
      </c>
      <c r="H24" s="1" t="s">
        <v>1379</v>
      </c>
    </row>
    <row r="25" spans="1:18" ht="14.25" customHeight="1">
      <c r="A25" s="1" t="s">
        <v>1375</v>
      </c>
      <c r="B25" s="1" t="s">
        <v>1376</v>
      </c>
      <c r="C25" s="1" t="s">
        <v>1403</v>
      </c>
      <c r="D25" s="1" t="s">
        <v>1402</v>
      </c>
      <c r="E25" s="1" t="s">
        <v>1379</v>
      </c>
      <c r="F25" s="1" t="s">
        <v>1379</v>
      </c>
      <c r="G25" s="1" t="s">
        <v>1379</v>
      </c>
      <c r="H25" s="1" t="s">
        <v>1379</v>
      </c>
    </row>
    <row r="26" spans="1:18" ht="14.25" customHeight="1">
      <c r="A26" s="1" t="s">
        <v>1375</v>
      </c>
      <c r="B26" s="1" t="s">
        <v>1376</v>
      </c>
      <c r="C26" s="1" t="s">
        <v>1404</v>
      </c>
      <c r="D26" s="1" t="s">
        <v>1402</v>
      </c>
      <c r="E26" s="1" t="s">
        <v>1379</v>
      </c>
      <c r="F26" s="1" t="s">
        <v>1379</v>
      </c>
      <c r="G26" s="1" t="s">
        <v>1379</v>
      </c>
      <c r="H26" s="1" t="s">
        <v>1379</v>
      </c>
    </row>
    <row r="27" spans="1:18" ht="14.25" customHeight="1">
      <c r="A27" s="1" t="s">
        <v>1375</v>
      </c>
      <c r="B27" s="1" t="s">
        <v>1376</v>
      </c>
      <c r="C27" s="1" t="s">
        <v>1405</v>
      </c>
      <c r="D27" s="1" t="s">
        <v>1402</v>
      </c>
      <c r="E27" s="1" t="s">
        <v>1379</v>
      </c>
      <c r="F27" s="1" t="s">
        <v>1379</v>
      </c>
      <c r="G27" s="1" t="s">
        <v>1379</v>
      </c>
      <c r="H27" s="1" t="s">
        <v>1379</v>
      </c>
    </row>
    <row r="28" spans="1:18" ht="14.25" customHeight="1">
      <c r="A28" s="1" t="s">
        <v>1375</v>
      </c>
      <c r="B28" s="1" t="s">
        <v>1376</v>
      </c>
      <c r="C28" s="1" t="s">
        <v>1406</v>
      </c>
      <c r="D28" s="1" t="s">
        <v>1402</v>
      </c>
      <c r="E28" s="1" t="s">
        <v>1379</v>
      </c>
      <c r="F28" s="1" t="s">
        <v>1379</v>
      </c>
      <c r="G28" s="1" t="s">
        <v>1379</v>
      </c>
      <c r="H28" s="1" t="s">
        <v>1379</v>
      </c>
    </row>
    <row r="29" spans="1:18" ht="14.25" customHeight="1">
      <c r="A29" s="1" t="s">
        <v>1375</v>
      </c>
      <c r="B29" s="1" t="s">
        <v>1376</v>
      </c>
      <c r="C29" s="1" t="s">
        <v>1407</v>
      </c>
      <c r="D29" s="1" t="s">
        <v>1402</v>
      </c>
      <c r="E29" s="1" t="s">
        <v>1379</v>
      </c>
      <c r="F29" s="1" t="s">
        <v>1379</v>
      </c>
      <c r="G29" s="1" t="s">
        <v>1379</v>
      </c>
      <c r="H29" s="1" t="s">
        <v>1379</v>
      </c>
    </row>
    <row r="30" spans="1:18" ht="14.25" customHeight="1">
      <c r="A30" s="1" t="s">
        <v>1375</v>
      </c>
      <c r="B30" s="1" t="s">
        <v>1376</v>
      </c>
      <c r="C30" s="1" t="s">
        <v>1408</v>
      </c>
      <c r="D30" s="1" t="s">
        <v>1402</v>
      </c>
      <c r="E30" s="1" t="s">
        <v>1379</v>
      </c>
      <c r="F30" s="1" t="s">
        <v>1379</v>
      </c>
      <c r="G30" s="1" t="s">
        <v>1379</v>
      </c>
      <c r="H30" s="1" t="s">
        <v>1379</v>
      </c>
    </row>
    <row r="31" spans="1:18" ht="14.25" customHeight="1">
      <c r="A31" s="1" t="s">
        <v>1375</v>
      </c>
      <c r="B31" s="1" t="s">
        <v>1376</v>
      </c>
      <c r="C31" s="1" t="s">
        <v>1409</v>
      </c>
      <c r="D31" s="1" t="s">
        <v>1402</v>
      </c>
      <c r="E31" s="1" t="s">
        <v>1379</v>
      </c>
      <c r="F31" s="1" t="s">
        <v>1379</v>
      </c>
      <c r="G31" s="1" t="s">
        <v>1379</v>
      </c>
      <c r="H31" s="1" t="s">
        <v>1379</v>
      </c>
    </row>
    <row r="32" spans="1:18" ht="14.25" customHeight="1">
      <c r="A32" s="1" t="s">
        <v>1375</v>
      </c>
      <c r="B32" s="1" t="s">
        <v>1376</v>
      </c>
      <c r="C32" s="1" t="s">
        <v>1410</v>
      </c>
      <c r="D32" s="1" t="s">
        <v>1402</v>
      </c>
      <c r="E32" s="1" t="s">
        <v>1379</v>
      </c>
      <c r="F32" s="1" t="s">
        <v>1379</v>
      </c>
      <c r="G32" s="1" t="s">
        <v>1379</v>
      </c>
      <c r="H32" s="1" t="s">
        <v>1379</v>
      </c>
    </row>
    <row r="33" spans="1:8" ht="14.25" customHeight="1">
      <c r="A33" s="1" t="s">
        <v>1375</v>
      </c>
      <c r="B33" s="1" t="s">
        <v>1376</v>
      </c>
      <c r="C33" s="1" t="s">
        <v>1411</v>
      </c>
      <c r="D33" s="1" t="s">
        <v>1402</v>
      </c>
      <c r="E33" s="1" t="s">
        <v>1379</v>
      </c>
      <c r="F33" s="1" t="s">
        <v>1379</v>
      </c>
      <c r="G33" s="1" t="s">
        <v>1379</v>
      </c>
      <c r="H33" s="1" t="s">
        <v>1379</v>
      </c>
    </row>
    <row r="34" spans="1:8" ht="14.25" customHeight="1">
      <c r="A34" s="1" t="s">
        <v>1375</v>
      </c>
      <c r="B34" s="1" t="s">
        <v>1376</v>
      </c>
      <c r="C34" s="1" t="s">
        <v>1412</v>
      </c>
      <c r="D34" s="1" t="s">
        <v>1402</v>
      </c>
      <c r="E34" s="1" t="s">
        <v>1379</v>
      </c>
      <c r="F34" s="1" t="s">
        <v>1379</v>
      </c>
      <c r="G34" s="1" t="s">
        <v>1379</v>
      </c>
      <c r="H34" s="1" t="s">
        <v>1379</v>
      </c>
    </row>
    <row r="35" spans="1:8" ht="14.25" customHeight="1">
      <c r="A35" s="1" t="s">
        <v>1375</v>
      </c>
      <c r="B35" s="1" t="s">
        <v>1376</v>
      </c>
      <c r="C35" s="1" t="s">
        <v>1413</v>
      </c>
      <c r="D35" s="1" t="s">
        <v>1402</v>
      </c>
      <c r="E35" s="1" t="s">
        <v>1379</v>
      </c>
      <c r="F35" s="1" t="s">
        <v>1379</v>
      </c>
      <c r="G35" s="1" t="s">
        <v>1379</v>
      </c>
      <c r="H35" s="1" t="s">
        <v>1379</v>
      </c>
    </row>
    <row r="36" spans="1:8" ht="14.25" customHeight="1">
      <c r="A36" s="1" t="s">
        <v>1375</v>
      </c>
      <c r="B36" s="1" t="s">
        <v>1376</v>
      </c>
      <c r="C36" s="1" t="s">
        <v>1414</v>
      </c>
      <c r="D36" s="1" t="s">
        <v>1402</v>
      </c>
      <c r="E36" s="1" t="s">
        <v>1379</v>
      </c>
      <c r="F36" s="1" t="s">
        <v>1379</v>
      </c>
      <c r="G36" s="1" t="s">
        <v>1379</v>
      </c>
      <c r="H36" s="1" t="s">
        <v>1379</v>
      </c>
    </row>
    <row r="37" spans="1:8" ht="14.25" customHeight="1">
      <c r="A37" s="1" t="s">
        <v>1375</v>
      </c>
      <c r="B37" s="1" t="s">
        <v>1376</v>
      </c>
      <c r="C37" s="1" t="s">
        <v>1415</v>
      </c>
      <c r="D37" s="1" t="s">
        <v>1402</v>
      </c>
      <c r="E37" s="1" t="s">
        <v>1379</v>
      </c>
      <c r="F37" s="1" t="s">
        <v>1379</v>
      </c>
      <c r="G37" s="1" t="s">
        <v>1379</v>
      </c>
      <c r="H37" s="1" t="s">
        <v>1379</v>
      </c>
    </row>
    <row r="38" spans="1:8" ht="14.25" customHeight="1">
      <c r="A38" s="1" t="s">
        <v>1375</v>
      </c>
      <c r="B38" s="1" t="s">
        <v>1376</v>
      </c>
      <c r="C38" s="1" t="s">
        <v>1416</v>
      </c>
      <c r="D38" s="1" t="s">
        <v>1402</v>
      </c>
      <c r="E38" s="1" t="s">
        <v>1379</v>
      </c>
      <c r="F38" s="1" t="s">
        <v>1379</v>
      </c>
      <c r="G38" s="1" t="s">
        <v>1379</v>
      </c>
      <c r="H38" s="1" t="s">
        <v>1379</v>
      </c>
    </row>
    <row r="39" spans="1:8" ht="14.25" customHeight="1">
      <c r="A39" s="1" t="s">
        <v>1375</v>
      </c>
      <c r="B39" s="1" t="s">
        <v>1376</v>
      </c>
      <c r="C39" s="1" t="s">
        <v>1417</v>
      </c>
      <c r="D39" s="1" t="s">
        <v>1402</v>
      </c>
      <c r="E39" s="1" t="s">
        <v>1379</v>
      </c>
      <c r="F39" s="1" t="s">
        <v>1379</v>
      </c>
      <c r="G39" s="1" t="s">
        <v>1379</v>
      </c>
      <c r="H39" s="1" t="s">
        <v>1379</v>
      </c>
    </row>
    <row r="40" spans="1:8" ht="14.25" customHeight="1">
      <c r="A40" s="1" t="s">
        <v>1375</v>
      </c>
      <c r="B40" s="1" t="s">
        <v>1376</v>
      </c>
      <c r="C40" s="1" t="s">
        <v>1418</v>
      </c>
      <c r="D40" s="1" t="s">
        <v>1402</v>
      </c>
      <c r="E40" s="1" t="s">
        <v>1379</v>
      </c>
      <c r="F40" s="1" t="s">
        <v>1379</v>
      </c>
      <c r="G40" s="1" t="s">
        <v>1379</v>
      </c>
      <c r="H40" s="1" t="s">
        <v>1379</v>
      </c>
    </row>
    <row r="41" spans="1:8" ht="14.25" customHeight="1">
      <c r="A41" s="1" t="s">
        <v>1375</v>
      </c>
      <c r="B41" s="1" t="s">
        <v>1376</v>
      </c>
      <c r="C41" s="1" t="s">
        <v>1419</v>
      </c>
      <c r="D41" s="1" t="s">
        <v>1402</v>
      </c>
      <c r="E41" s="1" t="s">
        <v>1379</v>
      </c>
      <c r="F41" s="1" t="s">
        <v>1379</v>
      </c>
      <c r="G41" s="1" t="s">
        <v>1379</v>
      </c>
      <c r="H41" s="1" t="s">
        <v>1379</v>
      </c>
    </row>
    <row r="42" spans="1:8" ht="14.25" customHeight="1">
      <c r="A42" s="1" t="s">
        <v>1375</v>
      </c>
      <c r="B42" s="1" t="s">
        <v>1376</v>
      </c>
      <c r="C42" s="1" t="s">
        <v>1420</v>
      </c>
      <c r="D42" s="1" t="s">
        <v>1402</v>
      </c>
      <c r="E42" s="1" t="s">
        <v>1379</v>
      </c>
      <c r="F42" s="1" t="s">
        <v>1379</v>
      </c>
      <c r="G42" s="1" t="s">
        <v>1379</v>
      </c>
      <c r="H42" s="1" t="s">
        <v>1379</v>
      </c>
    </row>
    <row r="43" spans="1:8" ht="14.25" customHeight="1">
      <c r="A43" s="1" t="s">
        <v>1375</v>
      </c>
      <c r="B43" s="1" t="s">
        <v>1376</v>
      </c>
      <c r="C43" s="1" t="s">
        <v>1421</v>
      </c>
      <c r="D43" s="1" t="s">
        <v>1402</v>
      </c>
      <c r="E43" s="1" t="s">
        <v>1379</v>
      </c>
      <c r="F43" s="1" t="s">
        <v>1379</v>
      </c>
      <c r="G43" s="1" t="s">
        <v>1379</v>
      </c>
      <c r="H43" s="1" t="s">
        <v>1379</v>
      </c>
    </row>
    <row r="44" spans="1:8" ht="14.25" customHeight="1">
      <c r="A44" s="1" t="s">
        <v>1375</v>
      </c>
      <c r="B44" s="1" t="s">
        <v>1376</v>
      </c>
      <c r="C44" s="1" t="s">
        <v>1422</v>
      </c>
      <c r="D44" s="1" t="s">
        <v>1402</v>
      </c>
      <c r="E44" s="1" t="s">
        <v>1379</v>
      </c>
      <c r="F44" s="1" t="s">
        <v>1379</v>
      </c>
      <c r="G44" s="1" t="s">
        <v>1379</v>
      </c>
      <c r="H44" s="1" t="s">
        <v>1379</v>
      </c>
    </row>
    <row r="45" spans="1:8" ht="14.25" customHeight="1">
      <c r="A45" s="1" t="s">
        <v>1375</v>
      </c>
      <c r="B45" s="1" t="s">
        <v>1376</v>
      </c>
      <c r="C45" s="1" t="s">
        <v>1423</v>
      </c>
      <c r="D45" s="1" t="s">
        <v>1402</v>
      </c>
      <c r="E45" s="1" t="s">
        <v>1379</v>
      </c>
      <c r="F45" s="1" t="s">
        <v>1379</v>
      </c>
      <c r="G45" s="1" t="s">
        <v>1379</v>
      </c>
      <c r="H45" s="1" t="s">
        <v>1379</v>
      </c>
    </row>
    <row r="46" spans="1:8" ht="14.25" customHeight="1">
      <c r="A46" s="1" t="s">
        <v>1375</v>
      </c>
      <c r="B46" s="1" t="s">
        <v>1376</v>
      </c>
      <c r="C46" s="1" t="s">
        <v>1424</v>
      </c>
      <c r="D46" s="1" t="s">
        <v>1402</v>
      </c>
      <c r="E46" s="1" t="s">
        <v>1379</v>
      </c>
      <c r="F46" s="1" t="s">
        <v>1379</v>
      </c>
      <c r="G46" s="1" t="s">
        <v>1379</v>
      </c>
      <c r="H46" s="1" t="s">
        <v>1379</v>
      </c>
    </row>
    <row r="47" spans="1:8" ht="14.25" customHeight="1">
      <c r="A47" s="1" t="s">
        <v>1375</v>
      </c>
      <c r="B47" s="1" t="s">
        <v>1376</v>
      </c>
      <c r="C47" s="1" t="s">
        <v>1425</v>
      </c>
      <c r="D47" s="1" t="s">
        <v>1402</v>
      </c>
      <c r="E47" s="1" t="s">
        <v>1379</v>
      </c>
      <c r="F47" s="1" t="s">
        <v>1379</v>
      </c>
      <c r="G47" s="1" t="s">
        <v>1379</v>
      </c>
      <c r="H47" s="1" t="s">
        <v>1379</v>
      </c>
    </row>
    <row r="48" spans="1:8" ht="14.25" customHeight="1">
      <c r="A48" s="1" t="s">
        <v>1375</v>
      </c>
      <c r="B48" s="1" t="s">
        <v>1376</v>
      </c>
      <c r="C48" s="1" t="s">
        <v>1426</v>
      </c>
      <c r="D48" s="1" t="s">
        <v>1402</v>
      </c>
      <c r="E48" s="1" t="s">
        <v>1379</v>
      </c>
      <c r="F48" s="1" t="s">
        <v>1379</v>
      </c>
      <c r="G48" s="1" t="s">
        <v>1379</v>
      </c>
      <c r="H48" s="1" t="s">
        <v>1379</v>
      </c>
    </row>
    <row r="49" spans="1:8" ht="14.25" customHeight="1">
      <c r="A49" s="1" t="s">
        <v>1375</v>
      </c>
      <c r="B49" s="1" t="s">
        <v>1376</v>
      </c>
      <c r="C49" s="1" t="s">
        <v>1427</v>
      </c>
      <c r="D49" s="1" t="s">
        <v>1402</v>
      </c>
      <c r="E49" s="1" t="s">
        <v>1379</v>
      </c>
      <c r="F49" s="1" t="s">
        <v>1379</v>
      </c>
      <c r="G49" s="1" t="s">
        <v>1379</v>
      </c>
      <c r="H49" s="1" t="s">
        <v>1379</v>
      </c>
    </row>
    <row r="50" spans="1:8" ht="14.25" customHeight="1">
      <c r="A50" s="1" t="s">
        <v>1375</v>
      </c>
      <c r="B50" s="1" t="s">
        <v>1376</v>
      </c>
      <c r="C50" s="1" t="s">
        <v>1428</v>
      </c>
      <c r="D50" s="1" t="s">
        <v>1402</v>
      </c>
      <c r="E50" s="1" t="s">
        <v>1379</v>
      </c>
      <c r="F50" s="1" t="s">
        <v>1379</v>
      </c>
      <c r="G50" s="1" t="s">
        <v>1379</v>
      </c>
      <c r="H50" s="1" t="s">
        <v>1379</v>
      </c>
    </row>
    <row r="51" spans="1:8" ht="14.25" customHeight="1">
      <c r="A51" s="1" t="s">
        <v>1375</v>
      </c>
      <c r="B51" s="1" t="s">
        <v>1376</v>
      </c>
      <c r="C51" s="1" t="s">
        <v>1429</v>
      </c>
      <c r="D51" s="1" t="s">
        <v>1402</v>
      </c>
      <c r="E51" s="1" t="s">
        <v>1379</v>
      </c>
      <c r="F51" s="1" t="s">
        <v>1379</v>
      </c>
      <c r="G51" s="1" t="s">
        <v>1379</v>
      </c>
      <c r="H51" s="1" t="s">
        <v>1379</v>
      </c>
    </row>
    <row r="52" spans="1:8" ht="14.25" customHeight="1">
      <c r="A52" s="1" t="s">
        <v>1375</v>
      </c>
      <c r="B52" s="1" t="s">
        <v>1376</v>
      </c>
      <c r="C52" s="1" t="s">
        <v>1430</v>
      </c>
      <c r="D52" s="1" t="s">
        <v>1402</v>
      </c>
      <c r="E52" s="1" t="s">
        <v>1379</v>
      </c>
      <c r="F52" s="1" t="s">
        <v>1379</v>
      </c>
      <c r="G52" s="1" t="s">
        <v>1379</v>
      </c>
      <c r="H52" s="1" t="s">
        <v>1379</v>
      </c>
    </row>
    <row r="53" spans="1:8" ht="14.25" customHeight="1">
      <c r="A53" s="1" t="s">
        <v>1375</v>
      </c>
      <c r="B53" s="1" t="s">
        <v>1376</v>
      </c>
      <c r="C53" s="1" t="s">
        <v>1431</v>
      </c>
      <c r="D53" s="1" t="s">
        <v>1402</v>
      </c>
      <c r="E53" s="1" t="s">
        <v>1379</v>
      </c>
      <c r="F53" s="1" t="s">
        <v>1379</v>
      </c>
      <c r="G53" s="1" t="s">
        <v>1379</v>
      </c>
      <c r="H53" s="1" t="s">
        <v>1379</v>
      </c>
    </row>
    <row r="54" spans="1:8" ht="14.25" customHeight="1">
      <c r="A54" s="1" t="s">
        <v>1375</v>
      </c>
      <c r="B54" s="1" t="s">
        <v>1376</v>
      </c>
      <c r="C54" s="1" t="s">
        <v>1432</v>
      </c>
      <c r="D54" s="1" t="s">
        <v>1402</v>
      </c>
      <c r="E54" s="1" t="s">
        <v>1379</v>
      </c>
      <c r="F54" s="1" t="s">
        <v>1379</v>
      </c>
      <c r="G54" s="1" t="s">
        <v>1379</v>
      </c>
      <c r="H54" s="1" t="s">
        <v>1379</v>
      </c>
    </row>
    <row r="55" spans="1:8" ht="14.25" customHeight="1">
      <c r="A55" s="1" t="s">
        <v>1375</v>
      </c>
      <c r="B55" s="1" t="s">
        <v>1376</v>
      </c>
      <c r="C55" s="1" t="s">
        <v>1433</v>
      </c>
      <c r="D55" s="1" t="s">
        <v>1402</v>
      </c>
      <c r="E55" s="1" t="s">
        <v>1379</v>
      </c>
      <c r="F55" s="1" t="s">
        <v>1379</v>
      </c>
      <c r="G55" s="1" t="s">
        <v>1379</v>
      </c>
      <c r="H55" s="1" t="s">
        <v>1379</v>
      </c>
    </row>
    <row r="56" spans="1:8" ht="14.25" customHeight="1">
      <c r="A56" s="1" t="s">
        <v>1375</v>
      </c>
      <c r="B56" s="1" t="s">
        <v>1376</v>
      </c>
      <c r="C56" s="1" t="s">
        <v>1434</v>
      </c>
      <c r="D56" s="1" t="s">
        <v>1402</v>
      </c>
      <c r="E56" s="1" t="s">
        <v>1379</v>
      </c>
      <c r="F56" s="1" t="s">
        <v>1379</v>
      </c>
      <c r="G56" s="1" t="s">
        <v>1379</v>
      </c>
      <c r="H56" s="1" t="s">
        <v>1379</v>
      </c>
    </row>
    <row r="57" spans="1:8" ht="14.25" customHeight="1">
      <c r="A57" s="1" t="s">
        <v>1375</v>
      </c>
      <c r="B57" s="1" t="s">
        <v>1376</v>
      </c>
      <c r="C57" s="1" t="s">
        <v>1435</v>
      </c>
      <c r="D57" s="1" t="s">
        <v>1402</v>
      </c>
      <c r="E57" s="1" t="s">
        <v>1379</v>
      </c>
      <c r="F57" s="1" t="s">
        <v>1379</v>
      </c>
      <c r="G57" s="1" t="s">
        <v>1379</v>
      </c>
      <c r="H57" s="1" t="s">
        <v>1379</v>
      </c>
    </row>
    <row r="58" spans="1:8" ht="14.25" customHeight="1">
      <c r="A58" s="1" t="s">
        <v>1375</v>
      </c>
      <c r="B58" s="1" t="s">
        <v>1376</v>
      </c>
      <c r="C58" s="1" t="s">
        <v>1436</v>
      </c>
      <c r="D58" s="1" t="s">
        <v>1402</v>
      </c>
      <c r="E58" s="1" t="s">
        <v>1379</v>
      </c>
      <c r="F58" s="1" t="s">
        <v>1379</v>
      </c>
      <c r="G58" s="1" t="s">
        <v>1379</v>
      </c>
      <c r="H58" s="1" t="s">
        <v>1379</v>
      </c>
    </row>
    <row r="59" spans="1:8" ht="14.25" customHeight="1">
      <c r="A59" s="1" t="s">
        <v>1375</v>
      </c>
      <c r="B59" s="1" t="s">
        <v>1376</v>
      </c>
      <c r="C59" s="1" t="s">
        <v>1437</v>
      </c>
      <c r="D59" s="1" t="s">
        <v>1402</v>
      </c>
      <c r="E59" s="1" t="s">
        <v>1379</v>
      </c>
      <c r="F59" s="1" t="s">
        <v>1379</v>
      </c>
      <c r="G59" s="1" t="s">
        <v>1379</v>
      </c>
      <c r="H59" s="1" t="s">
        <v>1379</v>
      </c>
    </row>
    <row r="60" spans="1:8" ht="14.25" customHeight="1">
      <c r="A60" s="1" t="s">
        <v>1375</v>
      </c>
      <c r="B60" s="1" t="s">
        <v>1376</v>
      </c>
      <c r="C60" s="1" t="s">
        <v>1438</v>
      </c>
      <c r="D60" s="1" t="s">
        <v>1402</v>
      </c>
      <c r="E60" s="1" t="s">
        <v>1379</v>
      </c>
      <c r="F60" s="1" t="s">
        <v>1379</v>
      </c>
      <c r="G60" s="1" t="s">
        <v>1379</v>
      </c>
      <c r="H60" s="1" t="s">
        <v>1379</v>
      </c>
    </row>
    <row r="61" spans="1:8" ht="14.25" customHeight="1">
      <c r="A61" s="1" t="s">
        <v>1375</v>
      </c>
      <c r="B61" s="1" t="s">
        <v>1376</v>
      </c>
      <c r="C61" s="1" t="s">
        <v>1439</v>
      </c>
      <c r="D61" s="1" t="s">
        <v>1402</v>
      </c>
      <c r="E61" s="1" t="s">
        <v>1379</v>
      </c>
      <c r="F61" s="1" t="s">
        <v>1379</v>
      </c>
      <c r="G61" s="1" t="s">
        <v>1379</v>
      </c>
      <c r="H61" s="1" t="s">
        <v>1379</v>
      </c>
    </row>
    <row r="62" spans="1:8" ht="14.25" customHeight="1">
      <c r="A62" s="1" t="s">
        <v>1375</v>
      </c>
      <c r="B62" s="1" t="s">
        <v>1376</v>
      </c>
      <c r="C62" s="1" t="s">
        <v>1440</v>
      </c>
      <c r="D62" s="1" t="s">
        <v>1402</v>
      </c>
      <c r="E62" s="1" t="s">
        <v>1379</v>
      </c>
      <c r="F62" s="1" t="s">
        <v>1379</v>
      </c>
      <c r="G62" s="1" t="s">
        <v>1379</v>
      </c>
      <c r="H62" s="1" t="s">
        <v>1379</v>
      </c>
    </row>
    <row r="63" spans="1:8" ht="14.25" customHeight="1">
      <c r="A63" s="1" t="s">
        <v>1375</v>
      </c>
      <c r="B63" s="1" t="s">
        <v>1376</v>
      </c>
      <c r="C63" s="1" t="s">
        <v>1441</v>
      </c>
      <c r="D63" s="1" t="s">
        <v>1402</v>
      </c>
      <c r="E63" s="1" t="s">
        <v>1379</v>
      </c>
      <c r="F63" s="1" t="s">
        <v>1379</v>
      </c>
      <c r="G63" s="1" t="s">
        <v>1379</v>
      </c>
      <c r="H63" s="1" t="s">
        <v>1379</v>
      </c>
    </row>
    <row r="64" spans="1:8" ht="14.25" customHeight="1">
      <c r="A64" s="1" t="s">
        <v>1375</v>
      </c>
      <c r="B64" s="1" t="s">
        <v>1376</v>
      </c>
      <c r="C64" s="1" t="s">
        <v>1442</v>
      </c>
      <c r="D64" s="1" t="s">
        <v>1402</v>
      </c>
      <c r="E64" s="1" t="s">
        <v>1379</v>
      </c>
      <c r="F64" s="1" t="s">
        <v>1379</v>
      </c>
      <c r="G64" s="1" t="s">
        <v>1379</v>
      </c>
      <c r="H64" s="1" t="s">
        <v>1379</v>
      </c>
    </row>
    <row r="65" spans="1:8" ht="14.25" customHeight="1">
      <c r="A65" s="1" t="s">
        <v>1375</v>
      </c>
      <c r="B65" s="1" t="s">
        <v>1376</v>
      </c>
      <c r="C65" s="1" t="s">
        <v>1443</v>
      </c>
      <c r="D65" s="1" t="s">
        <v>1402</v>
      </c>
      <c r="E65" s="1" t="s">
        <v>1379</v>
      </c>
      <c r="F65" s="1" t="s">
        <v>1379</v>
      </c>
      <c r="G65" s="1" t="s">
        <v>1379</v>
      </c>
      <c r="H65" s="1" t="s">
        <v>1379</v>
      </c>
    </row>
    <row r="66" spans="1:8" ht="14.25" customHeight="1">
      <c r="A66" s="1" t="s">
        <v>1375</v>
      </c>
      <c r="B66" s="1" t="s">
        <v>1376</v>
      </c>
      <c r="C66" s="1" t="s">
        <v>1444</v>
      </c>
      <c r="D66" s="1" t="s">
        <v>1402</v>
      </c>
      <c r="E66" s="1" t="s">
        <v>1379</v>
      </c>
      <c r="F66" s="1" t="s">
        <v>1379</v>
      </c>
      <c r="G66" s="1" t="s">
        <v>1379</v>
      </c>
      <c r="H66" s="1" t="s">
        <v>1379</v>
      </c>
    </row>
    <row r="67" spans="1:8" ht="14.25" customHeight="1">
      <c r="A67" s="1" t="s">
        <v>1375</v>
      </c>
      <c r="B67" s="1" t="s">
        <v>1376</v>
      </c>
      <c r="C67" s="1" t="s">
        <v>1445</v>
      </c>
      <c r="D67" s="1" t="s">
        <v>1402</v>
      </c>
      <c r="E67" s="1" t="s">
        <v>1379</v>
      </c>
      <c r="F67" s="1" t="s">
        <v>1379</v>
      </c>
      <c r="G67" s="1" t="s">
        <v>1379</v>
      </c>
      <c r="H67" s="1" t="s">
        <v>1379</v>
      </c>
    </row>
    <row r="68" spans="1:8" ht="14.25" customHeight="1">
      <c r="A68" s="1" t="s">
        <v>1375</v>
      </c>
      <c r="B68" s="1" t="s">
        <v>1376</v>
      </c>
      <c r="C68" s="1" t="s">
        <v>1446</v>
      </c>
      <c r="D68" s="1" t="s">
        <v>1402</v>
      </c>
      <c r="E68" s="1" t="s">
        <v>1379</v>
      </c>
      <c r="F68" s="1" t="s">
        <v>1379</v>
      </c>
      <c r="G68" s="1" t="s">
        <v>1379</v>
      </c>
      <c r="H68" s="1" t="s">
        <v>1379</v>
      </c>
    </row>
    <row r="69" spans="1:8" ht="14.25" customHeight="1">
      <c r="A69" s="1" t="s">
        <v>1375</v>
      </c>
      <c r="B69" s="1" t="s">
        <v>1376</v>
      </c>
      <c r="C69" s="1" t="s">
        <v>1447</v>
      </c>
      <c r="D69" s="1" t="s">
        <v>1402</v>
      </c>
      <c r="E69" s="1" t="s">
        <v>1379</v>
      </c>
      <c r="F69" s="1" t="s">
        <v>1379</v>
      </c>
      <c r="G69" s="1" t="s">
        <v>1379</v>
      </c>
      <c r="H69" s="1" t="s">
        <v>1379</v>
      </c>
    </row>
    <row r="70" spans="1:8" ht="14.25" customHeight="1">
      <c r="A70" s="1" t="s">
        <v>1375</v>
      </c>
      <c r="B70" s="1" t="s">
        <v>1376</v>
      </c>
      <c r="C70" s="1" t="s">
        <v>1448</v>
      </c>
      <c r="D70" s="1" t="s">
        <v>1402</v>
      </c>
      <c r="E70" s="1" t="s">
        <v>1379</v>
      </c>
      <c r="F70" s="1" t="s">
        <v>1379</v>
      </c>
      <c r="G70" s="1" t="s">
        <v>1379</v>
      </c>
      <c r="H70" s="1" t="s">
        <v>1379</v>
      </c>
    </row>
    <row r="71" spans="1:8" ht="14.25" customHeight="1">
      <c r="A71" s="1" t="s">
        <v>1375</v>
      </c>
      <c r="B71" s="1" t="s">
        <v>1376</v>
      </c>
      <c r="C71" s="1" t="s">
        <v>1449</v>
      </c>
      <c r="D71" s="1" t="s">
        <v>1402</v>
      </c>
      <c r="E71" s="1" t="s">
        <v>1379</v>
      </c>
      <c r="F71" s="1" t="s">
        <v>1379</v>
      </c>
      <c r="G71" s="1" t="s">
        <v>1379</v>
      </c>
      <c r="H71" s="1" t="s">
        <v>1379</v>
      </c>
    </row>
    <row r="72" spans="1:8" ht="14.25" customHeight="1">
      <c r="A72" s="1" t="s">
        <v>1375</v>
      </c>
      <c r="B72" s="1" t="s">
        <v>1376</v>
      </c>
      <c r="C72" s="1" t="s">
        <v>1450</v>
      </c>
      <c r="D72" s="1" t="s">
        <v>1402</v>
      </c>
      <c r="E72" s="1" t="s">
        <v>1379</v>
      </c>
      <c r="F72" s="1" t="s">
        <v>1379</v>
      </c>
      <c r="G72" s="1" t="s">
        <v>1379</v>
      </c>
      <c r="H72" s="1" t="s">
        <v>1379</v>
      </c>
    </row>
    <row r="73" spans="1:8" ht="14.25" customHeight="1">
      <c r="A73" s="1" t="s">
        <v>1375</v>
      </c>
      <c r="B73" s="1" t="s">
        <v>1376</v>
      </c>
      <c r="C73" s="1" t="s">
        <v>1451</v>
      </c>
      <c r="D73" s="1" t="s">
        <v>1402</v>
      </c>
      <c r="E73" s="1" t="s">
        <v>1379</v>
      </c>
      <c r="F73" s="1" t="s">
        <v>1379</v>
      </c>
      <c r="G73" s="1" t="s">
        <v>1379</v>
      </c>
      <c r="H73" s="1" t="s">
        <v>1379</v>
      </c>
    </row>
    <row r="74" spans="1:8" ht="14.25" customHeight="1">
      <c r="A74" s="1" t="s">
        <v>1375</v>
      </c>
      <c r="B74" s="1" t="s">
        <v>1376</v>
      </c>
      <c r="C74" s="1" t="s">
        <v>1452</v>
      </c>
      <c r="D74" s="1" t="s">
        <v>1402</v>
      </c>
      <c r="E74" s="1" t="s">
        <v>1379</v>
      </c>
      <c r="F74" s="1" t="s">
        <v>1379</v>
      </c>
      <c r="G74" s="1" t="s">
        <v>1379</v>
      </c>
      <c r="H74" s="1" t="s">
        <v>1379</v>
      </c>
    </row>
    <row r="75" spans="1:8" ht="14.25" customHeight="1">
      <c r="A75" s="1" t="s">
        <v>1375</v>
      </c>
      <c r="B75" s="1" t="s">
        <v>1376</v>
      </c>
      <c r="C75" s="1" t="s">
        <v>1453</v>
      </c>
      <c r="D75" s="1" t="s">
        <v>1402</v>
      </c>
      <c r="E75" s="1" t="s">
        <v>1379</v>
      </c>
      <c r="F75" s="1" t="s">
        <v>1379</v>
      </c>
      <c r="G75" s="1" t="s">
        <v>1379</v>
      </c>
      <c r="H75" s="1" t="s">
        <v>1379</v>
      </c>
    </row>
    <row r="76" spans="1:8" ht="14.25" customHeight="1">
      <c r="A76" s="1" t="s">
        <v>1375</v>
      </c>
      <c r="B76" s="1" t="s">
        <v>1376</v>
      </c>
      <c r="C76" s="1" t="s">
        <v>1454</v>
      </c>
      <c r="D76" s="1" t="s">
        <v>1402</v>
      </c>
      <c r="E76" s="1" t="s">
        <v>1379</v>
      </c>
      <c r="F76" s="1" t="s">
        <v>1379</v>
      </c>
      <c r="G76" s="1" t="s">
        <v>1379</v>
      </c>
      <c r="H76" s="1" t="s">
        <v>1379</v>
      </c>
    </row>
    <row r="77" spans="1:8" ht="14.25" customHeight="1">
      <c r="A77" s="1" t="s">
        <v>1375</v>
      </c>
      <c r="B77" s="1" t="s">
        <v>1376</v>
      </c>
      <c r="C77" s="1" t="s">
        <v>1455</v>
      </c>
      <c r="D77" s="1" t="s">
        <v>1402</v>
      </c>
      <c r="E77" s="1" t="s">
        <v>1379</v>
      </c>
      <c r="F77" s="1" t="s">
        <v>1379</v>
      </c>
      <c r="G77" s="1" t="s">
        <v>1379</v>
      </c>
      <c r="H77" s="1" t="s">
        <v>1379</v>
      </c>
    </row>
    <row r="78" spans="1:8" ht="14.25" customHeight="1">
      <c r="A78" s="1" t="s">
        <v>1375</v>
      </c>
      <c r="B78" s="1" t="s">
        <v>1376</v>
      </c>
      <c r="C78" s="1" t="s">
        <v>1456</v>
      </c>
      <c r="D78" s="1" t="s">
        <v>1402</v>
      </c>
      <c r="E78" s="1" t="s">
        <v>1379</v>
      </c>
      <c r="F78" s="1" t="s">
        <v>1379</v>
      </c>
      <c r="G78" s="1" t="s">
        <v>1379</v>
      </c>
      <c r="H78" s="1" t="s">
        <v>1379</v>
      </c>
    </row>
    <row r="79" spans="1:8" ht="14.25" customHeight="1">
      <c r="A79" s="1" t="s">
        <v>1375</v>
      </c>
      <c r="B79" s="1" t="s">
        <v>1376</v>
      </c>
      <c r="C79" s="1" t="s">
        <v>1457</v>
      </c>
      <c r="D79" s="1" t="s">
        <v>1402</v>
      </c>
      <c r="E79" s="1" t="s">
        <v>1379</v>
      </c>
      <c r="F79" s="1" t="s">
        <v>1379</v>
      </c>
      <c r="G79" s="1" t="s">
        <v>1379</v>
      </c>
      <c r="H79" s="1" t="s">
        <v>1379</v>
      </c>
    </row>
    <row r="80" spans="1:8" ht="14.25" customHeight="1">
      <c r="A80" s="1" t="s">
        <v>1375</v>
      </c>
      <c r="B80" s="1" t="s">
        <v>1376</v>
      </c>
      <c r="C80" s="1" t="s">
        <v>1458</v>
      </c>
      <c r="D80" s="1" t="s">
        <v>1402</v>
      </c>
      <c r="E80" s="1" t="s">
        <v>1379</v>
      </c>
      <c r="F80" s="1" t="s">
        <v>1379</v>
      </c>
      <c r="G80" s="1" t="s">
        <v>1379</v>
      </c>
      <c r="H80" s="1" t="s">
        <v>1379</v>
      </c>
    </row>
    <row r="81" spans="1:8" ht="14.25" customHeight="1">
      <c r="A81" s="1" t="s">
        <v>1375</v>
      </c>
      <c r="B81" s="1" t="s">
        <v>1376</v>
      </c>
      <c r="C81" s="1" t="s">
        <v>1459</v>
      </c>
      <c r="D81" s="1" t="s">
        <v>1402</v>
      </c>
      <c r="E81" s="1" t="s">
        <v>1379</v>
      </c>
      <c r="F81" s="1" t="s">
        <v>1379</v>
      </c>
      <c r="G81" s="1" t="s">
        <v>1379</v>
      </c>
      <c r="H81" s="1" t="s">
        <v>1379</v>
      </c>
    </row>
    <row r="82" spans="1:8" ht="14.25" customHeight="1">
      <c r="A82" s="1" t="s">
        <v>1375</v>
      </c>
      <c r="B82" s="1" t="s">
        <v>1376</v>
      </c>
      <c r="C82" s="1" t="s">
        <v>1460</v>
      </c>
      <c r="D82" s="1" t="s">
        <v>1402</v>
      </c>
      <c r="E82" s="1" t="s">
        <v>1379</v>
      </c>
      <c r="F82" s="1" t="s">
        <v>1379</v>
      </c>
      <c r="G82" s="1" t="s">
        <v>1379</v>
      </c>
      <c r="H82" s="1" t="s">
        <v>1379</v>
      </c>
    </row>
    <row r="83" spans="1:8" ht="14.25" customHeight="1">
      <c r="A83" s="1" t="s">
        <v>1375</v>
      </c>
      <c r="B83" s="1" t="s">
        <v>1376</v>
      </c>
      <c r="C83" s="1" t="s">
        <v>1461</v>
      </c>
      <c r="D83" s="1" t="s">
        <v>1402</v>
      </c>
      <c r="E83" s="1" t="s">
        <v>1379</v>
      </c>
      <c r="F83" s="1" t="s">
        <v>1379</v>
      </c>
      <c r="G83" s="1" t="s">
        <v>1379</v>
      </c>
      <c r="H83" s="1" t="s">
        <v>1379</v>
      </c>
    </row>
    <row r="84" spans="1:8" ht="14.25" customHeight="1">
      <c r="A84" s="1" t="s">
        <v>1375</v>
      </c>
      <c r="B84" s="1" t="s">
        <v>1376</v>
      </c>
      <c r="C84" s="1" t="s">
        <v>1462</v>
      </c>
      <c r="D84" s="1" t="s">
        <v>1402</v>
      </c>
      <c r="E84" s="1" t="s">
        <v>1379</v>
      </c>
      <c r="F84" s="1" t="s">
        <v>1379</v>
      </c>
      <c r="G84" s="1" t="s">
        <v>1379</v>
      </c>
      <c r="H84" s="1" t="s">
        <v>1379</v>
      </c>
    </row>
    <row r="85" spans="1:8" ht="14.25" customHeight="1">
      <c r="A85" s="1" t="s">
        <v>1375</v>
      </c>
      <c r="B85" s="1" t="s">
        <v>1376</v>
      </c>
      <c r="C85" s="1" t="s">
        <v>1463</v>
      </c>
      <c r="D85" s="1" t="s">
        <v>1402</v>
      </c>
      <c r="E85" s="1" t="s">
        <v>1379</v>
      </c>
      <c r="F85" s="1" t="s">
        <v>1379</v>
      </c>
      <c r="G85" s="1" t="s">
        <v>1379</v>
      </c>
      <c r="H85" s="1" t="s">
        <v>1379</v>
      </c>
    </row>
    <row r="86" spans="1:8" ht="14.25" customHeight="1">
      <c r="A86" s="1" t="s">
        <v>1375</v>
      </c>
      <c r="B86" s="1" t="s">
        <v>1376</v>
      </c>
      <c r="C86" s="1" t="s">
        <v>1464</v>
      </c>
      <c r="D86" s="1" t="s">
        <v>1402</v>
      </c>
      <c r="E86" s="1" t="s">
        <v>1379</v>
      </c>
      <c r="F86" s="1" t="s">
        <v>1379</v>
      </c>
      <c r="G86" s="1" t="s">
        <v>1379</v>
      </c>
      <c r="H86" s="1" t="s">
        <v>1379</v>
      </c>
    </row>
    <row r="87" spans="1:8" ht="14.25" customHeight="1">
      <c r="A87" s="1" t="s">
        <v>1375</v>
      </c>
      <c r="B87" s="1" t="s">
        <v>1376</v>
      </c>
      <c r="C87" s="1" t="s">
        <v>1465</v>
      </c>
      <c r="D87" s="1" t="s">
        <v>1402</v>
      </c>
      <c r="E87" s="1" t="s">
        <v>1379</v>
      </c>
      <c r="F87" s="1" t="s">
        <v>1379</v>
      </c>
      <c r="G87" s="1" t="s">
        <v>1379</v>
      </c>
      <c r="H87" s="1" t="s">
        <v>1379</v>
      </c>
    </row>
    <row r="88" spans="1:8" ht="14.25" customHeight="1">
      <c r="A88" s="1" t="s">
        <v>1375</v>
      </c>
      <c r="B88" s="1" t="s">
        <v>1376</v>
      </c>
      <c r="C88" s="1" t="s">
        <v>1466</v>
      </c>
      <c r="D88" s="1" t="s">
        <v>1402</v>
      </c>
      <c r="E88" s="1" t="s">
        <v>1379</v>
      </c>
      <c r="F88" s="1" t="s">
        <v>1379</v>
      </c>
      <c r="G88" s="1" t="s">
        <v>1379</v>
      </c>
      <c r="H88" s="1" t="s">
        <v>1379</v>
      </c>
    </row>
    <row r="89" spans="1:8" ht="14.25" customHeight="1">
      <c r="A89" s="1" t="s">
        <v>1375</v>
      </c>
      <c r="B89" s="1" t="s">
        <v>1376</v>
      </c>
      <c r="C89" s="1" t="s">
        <v>1467</v>
      </c>
      <c r="D89" s="1" t="s">
        <v>1402</v>
      </c>
      <c r="E89" s="1" t="s">
        <v>1379</v>
      </c>
      <c r="F89" s="1" t="s">
        <v>1379</v>
      </c>
      <c r="G89" s="1" t="s">
        <v>1379</v>
      </c>
      <c r="H89" s="1" t="s">
        <v>1379</v>
      </c>
    </row>
    <row r="90" spans="1:8" ht="14.25" customHeight="1">
      <c r="A90" s="1" t="s">
        <v>1375</v>
      </c>
      <c r="B90" s="1" t="s">
        <v>1376</v>
      </c>
      <c r="C90" s="1" t="s">
        <v>1468</v>
      </c>
      <c r="D90" s="1" t="s">
        <v>1402</v>
      </c>
      <c r="E90" s="1" t="s">
        <v>1379</v>
      </c>
      <c r="F90" s="1" t="s">
        <v>1379</v>
      </c>
      <c r="G90" s="1" t="s">
        <v>1379</v>
      </c>
      <c r="H90" s="1" t="s">
        <v>1379</v>
      </c>
    </row>
    <row r="91" spans="1:8" ht="14.25" customHeight="1">
      <c r="A91" s="1" t="s">
        <v>1375</v>
      </c>
      <c r="B91" s="1" t="s">
        <v>1376</v>
      </c>
      <c r="C91" s="1" t="s">
        <v>1469</v>
      </c>
      <c r="D91" s="1" t="s">
        <v>1402</v>
      </c>
      <c r="E91" s="1" t="s">
        <v>1379</v>
      </c>
      <c r="F91" s="1" t="s">
        <v>1379</v>
      </c>
      <c r="G91" s="1" t="s">
        <v>1379</v>
      </c>
      <c r="H91" s="1" t="s">
        <v>1379</v>
      </c>
    </row>
    <row r="92" spans="1:8" ht="14.25" customHeight="1">
      <c r="A92" s="1" t="s">
        <v>1375</v>
      </c>
      <c r="B92" s="1" t="s">
        <v>1376</v>
      </c>
      <c r="C92" s="1" t="s">
        <v>1470</v>
      </c>
      <c r="D92" s="1" t="s">
        <v>1402</v>
      </c>
      <c r="E92" s="1" t="s">
        <v>1379</v>
      </c>
      <c r="F92" s="1" t="s">
        <v>1379</v>
      </c>
      <c r="G92" s="1" t="s">
        <v>1379</v>
      </c>
      <c r="H92" s="1" t="s">
        <v>1379</v>
      </c>
    </row>
    <row r="93" spans="1:8" ht="14.25" customHeight="1">
      <c r="A93" s="1" t="s">
        <v>1375</v>
      </c>
      <c r="B93" s="1" t="s">
        <v>1376</v>
      </c>
      <c r="C93" s="1" t="s">
        <v>1471</v>
      </c>
      <c r="D93" s="1" t="s">
        <v>1402</v>
      </c>
      <c r="E93" s="1" t="s">
        <v>1379</v>
      </c>
      <c r="F93" s="1" t="s">
        <v>1379</v>
      </c>
      <c r="G93" s="1" t="s">
        <v>1379</v>
      </c>
      <c r="H93" s="1" t="s">
        <v>1379</v>
      </c>
    </row>
    <row r="94" spans="1:8" ht="14.25" customHeight="1">
      <c r="A94" s="1" t="s">
        <v>1375</v>
      </c>
      <c r="B94" s="1" t="s">
        <v>1376</v>
      </c>
      <c r="C94" s="1" t="s">
        <v>1472</v>
      </c>
      <c r="D94" s="1" t="s">
        <v>1402</v>
      </c>
      <c r="E94" s="1" t="s">
        <v>1379</v>
      </c>
      <c r="F94" s="1" t="s">
        <v>1379</v>
      </c>
      <c r="G94" s="1" t="s">
        <v>1379</v>
      </c>
      <c r="H94" s="1" t="s">
        <v>1379</v>
      </c>
    </row>
    <row r="95" spans="1:8" ht="14.25" customHeight="1">
      <c r="A95" s="1" t="s">
        <v>1375</v>
      </c>
      <c r="B95" s="1" t="s">
        <v>1376</v>
      </c>
      <c r="C95" s="1" t="s">
        <v>1473</v>
      </c>
      <c r="D95" s="1" t="s">
        <v>1402</v>
      </c>
      <c r="E95" s="1" t="s">
        <v>1379</v>
      </c>
      <c r="F95" s="1" t="s">
        <v>1379</v>
      </c>
      <c r="G95" s="1" t="s">
        <v>1379</v>
      </c>
      <c r="H95" s="1" t="s">
        <v>1379</v>
      </c>
    </row>
    <row r="96" spans="1:8" ht="14.25" customHeight="1">
      <c r="A96" s="1" t="s">
        <v>1375</v>
      </c>
      <c r="B96" s="1" t="s">
        <v>1376</v>
      </c>
      <c r="C96" s="1" t="s">
        <v>1474</v>
      </c>
      <c r="D96" s="1" t="s">
        <v>1402</v>
      </c>
      <c r="E96" s="1" t="s">
        <v>1379</v>
      </c>
      <c r="F96" s="1" t="s">
        <v>1379</v>
      </c>
      <c r="G96" s="1" t="s">
        <v>1379</v>
      </c>
      <c r="H96" s="1" t="s">
        <v>1379</v>
      </c>
    </row>
    <row r="97" spans="1:8" ht="14.25" customHeight="1">
      <c r="A97" s="1" t="s">
        <v>1375</v>
      </c>
      <c r="B97" s="1" t="s">
        <v>1376</v>
      </c>
      <c r="C97" s="1" t="s">
        <v>1475</v>
      </c>
      <c r="D97" s="1" t="s">
        <v>1402</v>
      </c>
      <c r="E97" s="1" t="s">
        <v>1379</v>
      </c>
      <c r="F97" s="1" t="s">
        <v>1379</v>
      </c>
      <c r="G97" s="1" t="s">
        <v>1379</v>
      </c>
      <c r="H97" s="1" t="s">
        <v>1379</v>
      </c>
    </row>
    <row r="98" spans="1:8" ht="14.25" customHeight="1">
      <c r="A98" s="1" t="s">
        <v>1375</v>
      </c>
      <c r="B98" s="1" t="s">
        <v>1376</v>
      </c>
      <c r="C98" s="1" t="s">
        <v>1476</v>
      </c>
      <c r="D98" s="1" t="s">
        <v>1402</v>
      </c>
      <c r="E98" s="1" t="s">
        <v>1379</v>
      </c>
      <c r="F98" s="1" t="s">
        <v>1379</v>
      </c>
      <c r="G98" s="1" t="s">
        <v>1379</v>
      </c>
      <c r="H98" s="1" t="s">
        <v>1379</v>
      </c>
    </row>
    <row r="99" spans="1:8" ht="14.25" customHeight="1">
      <c r="A99" s="1" t="s">
        <v>1375</v>
      </c>
      <c r="B99" s="1" t="s">
        <v>1376</v>
      </c>
      <c r="C99" s="1" t="s">
        <v>1477</v>
      </c>
      <c r="D99" s="1" t="s">
        <v>1402</v>
      </c>
      <c r="E99" s="1" t="s">
        <v>1379</v>
      </c>
      <c r="F99" s="1" t="s">
        <v>1379</v>
      </c>
      <c r="G99" s="1" t="s">
        <v>1379</v>
      </c>
      <c r="H99" s="1" t="s">
        <v>1379</v>
      </c>
    </row>
    <row r="100" spans="1:8" ht="14.25" customHeight="1">
      <c r="A100" s="1" t="s">
        <v>1375</v>
      </c>
      <c r="B100" s="1" t="s">
        <v>1376</v>
      </c>
      <c r="C100" s="1" t="s">
        <v>1478</v>
      </c>
      <c r="D100" s="1" t="s">
        <v>1402</v>
      </c>
      <c r="E100" s="1" t="s">
        <v>1379</v>
      </c>
      <c r="F100" s="1" t="s">
        <v>1379</v>
      </c>
      <c r="G100" s="1" t="s">
        <v>1379</v>
      </c>
      <c r="H100" s="1" t="s">
        <v>1379</v>
      </c>
    </row>
    <row r="101" spans="1:8" ht="14.25" customHeight="1">
      <c r="A101" s="1" t="s">
        <v>1375</v>
      </c>
      <c r="B101" s="1" t="s">
        <v>1376</v>
      </c>
      <c r="C101" s="1" t="s">
        <v>1479</v>
      </c>
      <c r="D101" s="1" t="s">
        <v>1402</v>
      </c>
      <c r="E101" s="1" t="s">
        <v>1379</v>
      </c>
      <c r="F101" s="1" t="s">
        <v>1379</v>
      </c>
      <c r="G101" s="1" t="s">
        <v>1379</v>
      </c>
      <c r="H101" s="1" t="s">
        <v>1379</v>
      </c>
    </row>
    <row r="102" spans="1:8" ht="14.25" customHeight="1">
      <c r="A102" s="1" t="s">
        <v>1375</v>
      </c>
      <c r="B102" s="1" t="s">
        <v>1376</v>
      </c>
      <c r="C102" s="1" t="s">
        <v>1480</v>
      </c>
      <c r="D102" s="1" t="s">
        <v>1402</v>
      </c>
      <c r="E102" s="1" t="s">
        <v>1379</v>
      </c>
      <c r="F102" s="1" t="s">
        <v>1379</v>
      </c>
      <c r="G102" s="1" t="s">
        <v>1379</v>
      </c>
      <c r="H102" s="1" t="s">
        <v>1379</v>
      </c>
    </row>
    <row r="103" spans="1:8" ht="14.25" customHeight="1">
      <c r="A103" s="1" t="s">
        <v>1375</v>
      </c>
      <c r="B103" s="1" t="s">
        <v>1376</v>
      </c>
      <c r="C103" s="1" t="s">
        <v>1481</v>
      </c>
      <c r="D103" s="1" t="s">
        <v>1402</v>
      </c>
      <c r="E103" s="1" t="s">
        <v>1379</v>
      </c>
      <c r="F103" s="1" t="s">
        <v>1379</v>
      </c>
      <c r="G103" s="1" t="s">
        <v>1379</v>
      </c>
      <c r="H103" s="1" t="s">
        <v>1379</v>
      </c>
    </row>
    <row r="104" spans="1:8" ht="14.25" customHeight="1">
      <c r="A104" s="1" t="s">
        <v>1375</v>
      </c>
      <c r="B104" s="1" t="s">
        <v>1376</v>
      </c>
      <c r="C104" s="1" t="s">
        <v>1482</v>
      </c>
      <c r="D104" s="1" t="s">
        <v>1402</v>
      </c>
      <c r="E104" s="1" t="s">
        <v>1379</v>
      </c>
      <c r="F104" s="1" t="s">
        <v>1379</v>
      </c>
      <c r="G104" s="1" t="s">
        <v>1379</v>
      </c>
      <c r="H104" s="1" t="s">
        <v>1379</v>
      </c>
    </row>
    <row r="105" spans="1:8" ht="14.25" customHeight="1">
      <c r="A105" s="1" t="s">
        <v>1375</v>
      </c>
      <c r="B105" s="1" t="s">
        <v>1376</v>
      </c>
      <c r="C105" s="1" t="s">
        <v>1483</v>
      </c>
      <c r="D105" s="1" t="s">
        <v>1402</v>
      </c>
      <c r="E105" s="1" t="s">
        <v>1379</v>
      </c>
      <c r="F105" s="1" t="s">
        <v>1379</v>
      </c>
      <c r="G105" s="1" t="s">
        <v>1379</v>
      </c>
      <c r="H105" s="1" t="s">
        <v>1379</v>
      </c>
    </row>
    <row r="106" spans="1:8" ht="14.25" customHeight="1">
      <c r="A106" s="1" t="s">
        <v>1375</v>
      </c>
      <c r="B106" s="1" t="s">
        <v>1376</v>
      </c>
      <c r="C106" s="1" t="s">
        <v>1484</v>
      </c>
      <c r="D106" s="1" t="s">
        <v>1402</v>
      </c>
      <c r="E106" s="1" t="s">
        <v>1379</v>
      </c>
      <c r="F106" s="1" t="s">
        <v>1379</v>
      </c>
      <c r="G106" s="1" t="s">
        <v>1379</v>
      </c>
      <c r="H106" s="1" t="s">
        <v>1379</v>
      </c>
    </row>
    <row r="107" spans="1:8" ht="14.25" customHeight="1">
      <c r="A107" s="1" t="s">
        <v>1375</v>
      </c>
      <c r="B107" s="1" t="s">
        <v>1376</v>
      </c>
      <c r="C107" s="1" t="s">
        <v>1485</v>
      </c>
      <c r="D107" s="1" t="s">
        <v>1402</v>
      </c>
      <c r="E107" s="1" t="s">
        <v>1379</v>
      </c>
      <c r="F107" s="1" t="s">
        <v>1379</v>
      </c>
      <c r="G107" s="1" t="s">
        <v>1379</v>
      </c>
      <c r="H107" s="1" t="s">
        <v>1379</v>
      </c>
    </row>
    <row r="108" spans="1:8" ht="14.25" customHeight="1">
      <c r="A108" s="1" t="s">
        <v>1375</v>
      </c>
      <c r="B108" s="1" t="s">
        <v>1376</v>
      </c>
      <c r="C108" s="1" t="s">
        <v>1486</v>
      </c>
      <c r="D108" s="1" t="s">
        <v>1402</v>
      </c>
      <c r="E108" s="1" t="s">
        <v>1379</v>
      </c>
      <c r="F108" s="1" t="s">
        <v>1379</v>
      </c>
      <c r="G108" s="1" t="s">
        <v>1379</v>
      </c>
      <c r="H108" s="1" t="s">
        <v>1379</v>
      </c>
    </row>
    <row r="109" spans="1:8" ht="14.25" customHeight="1">
      <c r="A109" s="1" t="s">
        <v>1375</v>
      </c>
      <c r="B109" s="1" t="s">
        <v>1376</v>
      </c>
      <c r="C109" s="1" t="s">
        <v>1487</v>
      </c>
      <c r="D109" s="1" t="s">
        <v>1402</v>
      </c>
      <c r="E109" s="1" t="s">
        <v>1379</v>
      </c>
      <c r="F109" s="1" t="s">
        <v>1379</v>
      </c>
      <c r="G109" s="1" t="s">
        <v>1379</v>
      </c>
      <c r="H109" s="1" t="s">
        <v>1379</v>
      </c>
    </row>
    <row r="110" spans="1:8" ht="14.25" customHeight="1">
      <c r="A110" s="1" t="s">
        <v>1375</v>
      </c>
      <c r="B110" s="1" t="s">
        <v>1376</v>
      </c>
      <c r="C110" s="1" t="s">
        <v>1488</v>
      </c>
      <c r="D110" s="1" t="s">
        <v>1402</v>
      </c>
      <c r="E110" s="1" t="s">
        <v>1379</v>
      </c>
      <c r="F110" s="1" t="s">
        <v>1379</v>
      </c>
      <c r="G110" s="1" t="s">
        <v>1379</v>
      </c>
      <c r="H110" s="1" t="s">
        <v>1379</v>
      </c>
    </row>
    <row r="111" spans="1:8" ht="14.25" customHeight="1">
      <c r="A111" s="1" t="s">
        <v>1375</v>
      </c>
      <c r="B111" s="1" t="s">
        <v>1376</v>
      </c>
      <c r="C111" s="1" t="s">
        <v>1489</v>
      </c>
      <c r="D111" s="1" t="s">
        <v>1490</v>
      </c>
      <c r="E111" s="1" t="s">
        <v>1379</v>
      </c>
      <c r="F111" s="1" t="s">
        <v>1379</v>
      </c>
      <c r="G111" s="1" t="s">
        <v>1379</v>
      </c>
      <c r="H111" s="1" t="s">
        <v>1379</v>
      </c>
    </row>
    <row r="112" spans="1:8" ht="14.25" customHeight="1">
      <c r="A112" s="1" t="s">
        <v>1375</v>
      </c>
      <c r="B112" s="1" t="s">
        <v>1376</v>
      </c>
      <c r="C112" s="1" t="s">
        <v>1491</v>
      </c>
      <c r="D112" s="1" t="s">
        <v>1490</v>
      </c>
      <c r="E112" s="1" t="s">
        <v>1379</v>
      </c>
      <c r="F112" s="1" t="s">
        <v>1379</v>
      </c>
      <c r="G112" s="1" t="s">
        <v>1379</v>
      </c>
      <c r="H112" s="1" t="s">
        <v>1379</v>
      </c>
    </row>
    <row r="113" spans="1:8" ht="14.25" customHeight="1">
      <c r="A113" s="1" t="s">
        <v>1375</v>
      </c>
      <c r="B113" s="1" t="s">
        <v>1376</v>
      </c>
      <c r="C113" s="1" t="s">
        <v>1492</v>
      </c>
      <c r="D113" s="1" t="s">
        <v>1490</v>
      </c>
      <c r="E113" s="1" t="s">
        <v>1379</v>
      </c>
      <c r="F113" s="1" t="s">
        <v>1379</v>
      </c>
      <c r="G113" s="1" t="s">
        <v>1379</v>
      </c>
      <c r="H113" s="1" t="s">
        <v>1379</v>
      </c>
    </row>
    <row r="114" spans="1:8" ht="14.25" customHeight="1">
      <c r="A114" s="1" t="s">
        <v>1375</v>
      </c>
      <c r="B114" s="1" t="s">
        <v>1376</v>
      </c>
      <c r="C114" s="1" t="s">
        <v>1493</v>
      </c>
      <c r="D114" s="1" t="s">
        <v>1494</v>
      </c>
      <c r="E114" s="1" t="s">
        <v>1379</v>
      </c>
      <c r="F114" s="1" t="s">
        <v>1379</v>
      </c>
      <c r="G114" s="1" t="s">
        <v>1379</v>
      </c>
      <c r="H114" s="1" t="s">
        <v>1379</v>
      </c>
    </row>
    <row r="115" spans="1:8" ht="14.25" customHeight="1">
      <c r="A115" s="1" t="s">
        <v>1375</v>
      </c>
      <c r="B115" s="1" t="s">
        <v>1376</v>
      </c>
      <c r="C115" s="1" t="s">
        <v>1495</v>
      </c>
      <c r="D115" s="1" t="s">
        <v>1494</v>
      </c>
      <c r="E115" s="1" t="s">
        <v>1379</v>
      </c>
      <c r="F115" s="1" t="s">
        <v>1379</v>
      </c>
      <c r="G115" s="1" t="s">
        <v>1379</v>
      </c>
      <c r="H115" s="1" t="s">
        <v>1379</v>
      </c>
    </row>
    <row r="116" spans="1:8" ht="14.25" customHeight="1">
      <c r="A116" s="1" t="s">
        <v>1375</v>
      </c>
      <c r="B116" s="1" t="s">
        <v>1376</v>
      </c>
      <c r="C116" s="1" t="s">
        <v>1496</v>
      </c>
      <c r="D116" s="1" t="s">
        <v>1494</v>
      </c>
      <c r="E116" s="1" t="s">
        <v>1379</v>
      </c>
      <c r="F116" s="1" t="s">
        <v>1379</v>
      </c>
      <c r="G116" s="1" t="s">
        <v>1379</v>
      </c>
      <c r="H116" s="1" t="s">
        <v>1379</v>
      </c>
    </row>
    <row r="117" spans="1:8" ht="14.25" customHeight="1">
      <c r="A117" s="1" t="s">
        <v>1375</v>
      </c>
      <c r="B117" s="1" t="s">
        <v>1376</v>
      </c>
      <c r="C117" s="1" t="s">
        <v>1497</v>
      </c>
      <c r="D117" s="1" t="s">
        <v>1494</v>
      </c>
      <c r="E117" s="1" t="s">
        <v>1379</v>
      </c>
      <c r="F117" s="1" t="s">
        <v>1379</v>
      </c>
      <c r="G117" s="1" t="s">
        <v>1379</v>
      </c>
      <c r="H117" s="1" t="s">
        <v>1379</v>
      </c>
    </row>
    <row r="118" spans="1:8" ht="14.25" customHeight="1">
      <c r="A118" s="1" t="s">
        <v>1375</v>
      </c>
      <c r="B118" s="1" t="s">
        <v>1376</v>
      </c>
      <c r="C118" s="1" t="s">
        <v>1498</v>
      </c>
      <c r="D118" s="1" t="s">
        <v>1494</v>
      </c>
      <c r="E118" s="1" t="s">
        <v>1379</v>
      </c>
      <c r="F118" s="1" t="s">
        <v>1379</v>
      </c>
      <c r="G118" s="1" t="s">
        <v>1379</v>
      </c>
      <c r="H118" s="1" t="s">
        <v>1379</v>
      </c>
    </row>
    <row r="119" spans="1:8" ht="14.25" customHeight="1">
      <c r="A119" s="1" t="s">
        <v>1375</v>
      </c>
      <c r="B119" s="1" t="s">
        <v>1376</v>
      </c>
      <c r="C119" s="1" t="s">
        <v>1499</v>
      </c>
      <c r="D119" s="1" t="s">
        <v>1494</v>
      </c>
      <c r="E119" s="1" t="s">
        <v>1379</v>
      </c>
      <c r="F119" s="1" t="s">
        <v>1379</v>
      </c>
      <c r="G119" s="1" t="s">
        <v>1379</v>
      </c>
      <c r="H119" s="1" t="s">
        <v>1379</v>
      </c>
    </row>
    <row r="120" spans="1:8" ht="14.25" customHeight="1">
      <c r="A120" s="1" t="s">
        <v>1375</v>
      </c>
      <c r="B120" s="1" t="s">
        <v>1376</v>
      </c>
      <c r="C120" s="1" t="s">
        <v>1500</v>
      </c>
      <c r="D120" s="1" t="s">
        <v>1494</v>
      </c>
      <c r="E120" s="1" t="s">
        <v>1379</v>
      </c>
      <c r="F120" s="1" t="s">
        <v>1379</v>
      </c>
      <c r="G120" s="1" t="s">
        <v>1379</v>
      </c>
      <c r="H120" s="1" t="s">
        <v>1379</v>
      </c>
    </row>
    <row r="121" spans="1:8" ht="14.25" customHeight="1">
      <c r="A121" s="1" t="s">
        <v>1375</v>
      </c>
      <c r="B121" s="1" t="s">
        <v>1376</v>
      </c>
      <c r="C121" s="1" t="s">
        <v>1501</v>
      </c>
      <c r="D121" s="1" t="s">
        <v>1494</v>
      </c>
      <c r="E121" s="1" t="s">
        <v>1379</v>
      </c>
      <c r="F121" s="1" t="s">
        <v>1379</v>
      </c>
      <c r="G121" s="1" t="s">
        <v>1379</v>
      </c>
      <c r="H121" s="1" t="s">
        <v>1379</v>
      </c>
    </row>
    <row r="122" spans="1:8" ht="14.25" customHeight="1">
      <c r="A122" s="1" t="s">
        <v>1375</v>
      </c>
      <c r="B122" s="1" t="s">
        <v>1376</v>
      </c>
      <c r="C122" s="1" t="s">
        <v>1502</v>
      </c>
      <c r="D122" s="1" t="s">
        <v>1494</v>
      </c>
      <c r="E122" s="1" t="s">
        <v>1379</v>
      </c>
      <c r="F122" s="1" t="s">
        <v>1379</v>
      </c>
      <c r="G122" s="1" t="s">
        <v>1379</v>
      </c>
      <c r="H122" s="1" t="s">
        <v>1379</v>
      </c>
    </row>
    <row r="123" spans="1:8" ht="14.25" customHeight="1">
      <c r="A123" s="1" t="s">
        <v>1375</v>
      </c>
      <c r="B123" s="1" t="s">
        <v>1376</v>
      </c>
      <c r="C123" s="1" t="s">
        <v>1503</v>
      </c>
      <c r="D123" s="1" t="s">
        <v>1494</v>
      </c>
      <c r="E123" s="1" t="s">
        <v>1379</v>
      </c>
      <c r="F123" s="1" t="s">
        <v>1379</v>
      </c>
      <c r="G123" s="1" t="s">
        <v>1379</v>
      </c>
      <c r="H123" s="1" t="s">
        <v>1379</v>
      </c>
    </row>
    <row r="124" spans="1:8" ht="14.25" customHeight="1">
      <c r="A124" s="1" t="s">
        <v>1375</v>
      </c>
      <c r="B124" s="1" t="s">
        <v>1376</v>
      </c>
      <c r="C124" s="1" t="s">
        <v>1504</v>
      </c>
      <c r="D124" s="1" t="s">
        <v>1494</v>
      </c>
      <c r="E124" s="1" t="s">
        <v>1379</v>
      </c>
      <c r="F124" s="1" t="s">
        <v>1379</v>
      </c>
      <c r="G124" s="1" t="s">
        <v>1379</v>
      </c>
      <c r="H124" s="1" t="s">
        <v>1379</v>
      </c>
    </row>
    <row r="125" spans="1:8" ht="14.25" customHeight="1">
      <c r="A125" s="1" t="s">
        <v>1375</v>
      </c>
      <c r="B125" s="1" t="s">
        <v>1376</v>
      </c>
      <c r="C125" s="1" t="s">
        <v>1505</v>
      </c>
      <c r="D125" s="1" t="s">
        <v>1506</v>
      </c>
      <c r="E125" s="1" t="s">
        <v>1379</v>
      </c>
      <c r="F125" s="1" t="s">
        <v>1379</v>
      </c>
      <c r="G125" s="1" t="s">
        <v>1379</v>
      </c>
      <c r="H125" s="1" t="s">
        <v>1379</v>
      </c>
    </row>
    <row r="126" spans="1:8" ht="14.25" customHeight="1">
      <c r="A126" s="1" t="s">
        <v>1375</v>
      </c>
      <c r="B126" s="1" t="s">
        <v>1376</v>
      </c>
      <c r="C126" s="1" t="s">
        <v>1507</v>
      </c>
      <c r="D126" s="1" t="s">
        <v>1506</v>
      </c>
      <c r="E126" s="1" t="s">
        <v>1379</v>
      </c>
      <c r="F126" s="1" t="s">
        <v>1379</v>
      </c>
      <c r="G126" s="1" t="s">
        <v>1379</v>
      </c>
      <c r="H126" s="1" t="s">
        <v>1379</v>
      </c>
    </row>
    <row r="127" spans="1:8" ht="14.25" customHeight="1">
      <c r="A127" s="1" t="s">
        <v>1375</v>
      </c>
      <c r="B127" s="1" t="s">
        <v>1376</v>
      </c>
      <c r="C127" s="1" t="s">
        <v>1508</v>
      </c>
      <c r="D127" s="1" t="s">
        <v>1506</v>
      </c>
      <c r="E127" s="1" t="s">
        <v>1379</v>
      </c>
      <c r="F127" s="1" t="s">
        <v>1379</v>
      </c>
      <c r="G127" s="1" t="s">
        <v>1379</v>
      </c>
      <c r="H127" s="1" t="s">
        <v>1379</v>
      </c>
    </row>
    <row r="128" spans="1:8" ht="14.25" customHeight="1">
      <c r="A128" s="1" t="s">
        <v>1375</v>
      </c>
      <c r="B128" s="1" t="s">
        <v>1376</v>
      </c>
      <c r="C128" s="1" t="s">
        <v>1509</v>
      </c>
      <c r="D128" s="1" t="s">
        <v>1506</v>
      </c>
      <c r="E128" s="1" t="s">
        <v>1379</v>
      </c>
      <c r="F128" s="1" t="s">
        <v>1379</v>
      </c>
      <c r="G128" s="1" t="s">
        <v>1379</v>
      </c>
      <c r="H128" s="1" t="s">
        <v>1379</v>
      </c>
    </row>
    <row r="129" spans="1:8" ht="14.25" customHeight="1">
      <c r="A129" s="1" t="s">
        <v>1375</v>
      </c>
      <c r="B129" s="1" t="s">
        <v>1376</v>
      </c>
      <c r="C129" s="1" t="s">
        <v>1510</v>
      </c>
      <c r="D129" s="1" t="s">
        <v>1506</v>
      </c>
      <c r="E129" s="1" t="s">
        <v>1379</v>
      </c>
      <c r="F129" s="1" t="s">
        <v>1379</v>
      </c>
      <c r="G129" s="1" t="s">
        <v>1379</v>
      </c>
      <c r="H129" s="1" t="s">
        <v>1379</v>
      </c>
    </row>
    <row r="130" spans="1:8" ht="14.25" customHeight="1">
      <c r="A130" s="1" t="s">
        <v>1375</v>
      </c>
      <c r="B130" s="1" t="s">
        <v>1376</v>
      </c>
      <c r="C130" s="1" t="s">
        <v>1511</v>
      </c>
      <c r="D130" s="1" t="s">
        <v>1506</v>
      </c>
      <c r="E130" s="1" t="s">
        <v>1379</v>
      </c>
      <c r="F130" s="1" t="s">
        <v>1379</v>
      </c>
      <c r="G130" s="1" t="s">
        <v>1379</v>
      </c>
      <c r="H130" s="1" t="s">
        <v>1379</v>
      </c>
    </row>
    <row r="131" spans="1:8" ht="14.25" customHeight="1">
      <c r="A131" s="1" t="s">
        <v>1375</v>
      </c>
      <c r="B131" s="1" t="s">
        <v>1376</v>
      </c>
      <c r="C131" s="1" t="s">
        <v>1512</v>
      </c>
      <c r="D131" s="1" t="s">
        <v>1506</v>
      </c>
      <c r="E131" s="1" t="s">
        <v>1379</v>
      </c>
      <c r="F131" s="1" t="s">
        <v>1379</v>
      </c>
      <c r="G131" s="1" t="s">
        <v>1379</v>
      </c>
      <c r="H131" s="1" t="s">
        <v>1379</v>
      </c>
    </row>
    <row r="132" spans="1:8" ht="14.25" customHeight="1">
      <c r="A132" s="1" t="s">
        <v>1375</v>
      </c>
      <c r="B132" s="1" t="s">
        <v>1376</v>
      </c>
      <c r="C132" s="1" t="s">
        <v>1513</v>
      </c>
      <c r="D132" s="1" t="s">
        <v>1506</v>
      </c>
      <c r="E132" s="1" t="s">
        <v>1379</v>
      </c>
      <c r="F132" s="1" t="s">
        <v>1379</v>
      </c>
      <c r="G132" s="1" t="s">
        <v>1379</v>
      </c>
      <c r="H132" s="1" t="s">
        <v>1379</v>
      </c>
    </row>
    <row r="133" spans="1:8" ht="14.25" customHeight="1">
      <c r="A133" s="1" t="s">
        <v>1375</v>
      </c>
      <c r="B133" s="1" t="s">
        <v>1376</v>
      </c>
      <c r="C133" s="1" t="s">
        <v>1514</v>
      </c>
      <c r="D133" s="1" t="s">
        <v>1506</v>
      </c>
      <c r="E133" s="1" t="s">
        <v>1379</v>
      </c>
      <c r="F133" s="1" t="s">
        <v>1379</v>
      </c>
      <c r="G133" s="1" t="s">
        <v>1379</v>
      </c>
      <c r="H133" s="1" t="s">
        <v>1379</v>
      </c>
    </row>
    <row r="134" spans="1:8" ht="14.25" customHeight="1">
      <c r="A134" s="1" t="s">
        <v>1375</v>
      </c>
      <c r="B134" s="1" t="s">
        <v>1376</v>
      </c>
      <c r="C134" s="1" t="s">
        <v>1515</v>
      </c>
      <c r="D134" s="1" t="s">
        <v>1506</v>
      </c>
      <c r="E134" s="1" t="s">
        <v>1379</v>
      </c>
      <c r="F134" s="1" t="s">
        <v>1379</v>
      </c>
      <c r="G134" s="1" t="s">
        <v>1379</v>
      </c>
      <c r="H134" s="1" t="s">
        <v>1379</v>
      </c>
    </row>
    <row r="135" spans="1:8" ht="14.25" customHeight="1">
      <c r="A135" s="1" t="s">
        <v>1375</v>
      </c>
      <c r="B135" s="1" t="s">
        <v>1376</v>
      </c>
      <c r="C135" s="1" t="s">
        <v>1516</v>
      </c>
      <c r="D135" s="1" t="s">
        <v>1506</v>
      </c>
      <c r="E135" s="1" t="s">
        <v>1379</v>
      </c>
      <c r="F135" s="1" t="s">
        <v>1379</v>
      </c>
      <c r="G135" s="1" t="s">
        <v>1379</v>
      </c>
      <c r="H135" s="1" t="s">
        <v>1379</v>
      </c>
    </row>
    <row r="136" spans="1:8" ht="14.25" customHeight="1">
      <c r="A136" s="1" t="s">
        <v>1375</v>
      </c>
      <c r="B136" s="1" t="s">
        <v>1376</v>
      </c>
      <c r="C136" s="1" t="s">
        <v>1517</v>
      </c>
      <c r="D136" s="1" t="s">
        <v>1506</v>
      </c>
      <c r="E136" s="1" t="s">
        <v>1379</v>
      </c>
      <c r="F136" s="1" t="s">
        <v>1379</v>
      </c>
      <c r="G136" s="1" t="s">
        <v>1379</v>
      </c>
      <c r="H136" s="1" t="s">
        <v>1379</v>
      </c>
    </row>
    <row r="137" spans="1:8" ht="14.25" customHeight="1">
      <c r="A137" s="1" t="s">
        <v>1375</v>
      </c>
      <c r="B137" s="1" t="s">
        <v>1376</v>
      </c>
      <c r="C137" s="1" t="s">
        <v>1518</v>
      </c>
      <c r="D137" s="1" t="s">
        <v>1506</v>
      </c>
      <c r="E137" s="1" t="s">
        <v>1379</v>
      </c>
      <c r="F137" s="1" t="s">
        <v>1379</v>
      </c>
      <c r="G137" s="1" t="s">
        <v>1379</v>
      </c>
      <c r="H137" s="1" t="s">
        <v>1379</v>
      </c>
    </row>
    <row r="138" spans="1:8" ht="14.25" customHeight="1">
      <c r="A138" s="1" t="s">
        <v>1375</v>
      </c>
      <c r="B138" s="1" t="s">
        <v>1376</v>
      </c>
      <c r="C138" s="1" t="s">
        <v>1519</v>
      </c>
      <c r="D138" s="1" t="s">
        <v>1506</v>
      </c>
      <c r="E138" s="1" t="s">
        <v>1379</v>
      </c>
      <c r="F138" s="1" t="s">
        <v>1379</v>
      </c>
      <c r="G138" s="1" t="s">
        <v>1379</v>
      </c>
      <c r="H138" s="1" t="s">
        <v>1379</v>
      </c>
    </row>
    <row r="139" spans="1:8" ht="14.25" customHeight="1">
      <c r="A139" s="1" t="s">
        <v>1375</v>
      </c>
      <c r="B139" s="1" t="s">
        <v>1376</v>
      </c>
      <c r="C139" s="1" t="s">
        <v>1520</v>
      </c>
      <c r="D139" s="1" t="s">
        <v>1506</v>
      </c>
      <c r="E139" s="1" t="s">
        <v>1379</v>
      </c>
      <c r="F139" s="1" t="s">
        <v>1379</v>
      </c>
      <c r="G139" s="1" t="s">
        <v>1379</v>
      </c>
      <c r="H139" s="1" t="s">
        <v>1379</v>
      </c>
    </row>
    <row r="140" spans="1:8" ht="14.25" customHeight="1">
      <c r="A140" s="1" t="s">
        <v>1375</v>
      </c>
      <c r="B140" s="1" t="s">
        <v>1376</v>
      </c>
      <c r="C140" s="1" t="s">
        <v>1521</v>
      </c>
      <c r="D140" s="1" t="s">
        <v>1506</v>
      </c>
      <c r="E140" s="1" t="s">
        <v>1379</v>
      </c>
      <c r="F140" s="1" t="s">
        <v>1379</v>
      </c>
      <c r="G140" s="1" t="s">
        <v>1379</v>
      </c>
      <c r="H140" s="1" t="s">
        <v>1379</v>
      </c>
    </row>
    <row r="141" spans="1:8" ht="14.25" customHeight="1">
      <c r="A141" s="1" t="s">
        <v>1375</v>
      </c>
      <c r="B141" s="1" t="s">
        <v>1376</v>
      </c>
      <c r="C141" s="1" t="s">
        <v>1522</v>
      </c>
      <c r="D141" s="1" t="s">
        <v>1506</v>
      </c>
      <c r="E141" s="1" t="s">
        <v>1379</v>
      </c>
      <c r="F141" s="1" t="s">
        <v>1379</v>
      </c>
      <c r="G141" s="1" t="s">
        <v>1379</v>
      </c>
      <c r="H141" s="1" t="s">
        <v>1379</v>
      </c>
    </row>
    <row r="142" spans="1:8" ht="14.25" customHeight="1">
      <c r="A142" s="1" t="s">
        <v>1375</v>
      </c>
      <c r="B142" s="1" t="s">
        <v>1376</v>
      </c>
      <c r="C142" s="1" t="s">
        <v>1523</v>
      </c>
      <c r="D142" s="1" t="s">
        <v>1506</v>
      </c>
      <c r="E142" s="1" t="s">
        <v>1379</v>
      </c>
      <c r="F142" s="1" t="s">
        <v>1379</v>
      </c>
      <c r="G142" s="1" t="s">
        <v>1379</v>
      </c>
      <c r="H142" s="1" t="s">
        <v>1379</v>
      </c>
    </row>
    <row r="143" spans="1:8" ht="14.25" customHeight="1">
      <c r="A143" s="1" t="s">
        <v>1375</v>
      </c>
      <c r="B143" s="1" t="s">
        <v>1376</v>
      </c>
      <c r="C143" s="1" t="s">
        <v>1524</v>
      </c>
      <c r="D143" s="1" t="s">
        <v>1506</v>
      </c>
      <c r="E143" s="1" t="s">
        <v>1379</v>
      </c>
      <c r="F143" s="1" t="s">
        <v>1379</v>
      </c>
      <c r="G143" s="1" t="s">
        <v>1379</v>
      </c>
      <c r="H143" s="1" t="s">
        <v>1379</v>
      </c>
    </row>
    <row r="144" spans="1:8" ht="14.25" customHeight="1">
      <c r="A144" s="1" t="s">
        <v>1375</v>
      </c>
      <c r="B144" s="1" t="s">
        <v>1376</v>
      </c>
      <c r="C144" s="1" t="s">
        <v>1525</v>
      </c>
      <c r="D144" s="1" t="s">
        <v>1506</v>
      </c>
      <c r="E144" s="1" t="s">
        <v>1379</v>
      </c>
      <c r="F144" s="1" t="s">
        <v>1379</v>
      </c>
      <c r="G144" s="1" t="s">
        <v>1379</v>
      </c>
      <c r="H144" s="1" t="s">
        <v>1379</v>
      </c>
    </row>
    <row r="145" spans="1:8" ht="14.25" customHeight="1">
      <c r="A145" s="1" t="s">
        <v>1375</v>
      </c>
      <c r="B145" s="1" t="s">
        <v>1376</v>
      </c>
      <c r="C145" s="1" t="s">
        <v>1526</v>
      </c>
      <c r="D145" s="1" t="s">
        <v>1506</v>
      </c>
      <c r="E145" s="1" t="s">
        <v>1379</v>
      </c>
      <c r="F145" s="1" t="s">
        <v>1379</v>
      </c>
      <c r="G145" s="1" t="s">
        <v>1379</v>
      </c>
      <c r="H145" s="1" t="s">
        <v>1379</v>
      </c>
    </row>
    <row r="146" spans="1:8" ht="14.25" customHeight="1">
      <c r="A146" s="1" t="s">
        <v>1375</v>
      </c>
      <c r="B146" s="1" t="s">
        <v>1376</v>
      </c>
      <c r="C146" s="1" t="s">
        <v>1527</v>
      </c>
      <c r="D146" s="1" t="s">
        <v>1506</v>
      </c>
      <c r="E146" s="1" t="s">
        <v>1379</v>
      </c>
      <c r="F146" s="1" t="s">
        <v>1379</v>
      </c>
      <c r="G146" s="1" t="s">
        <v>1379</v>
      </c>
      <c r="H146" s="1" t="s">
        <v>1379</v>
      </c>
    </row>
    <row r="147" spans="1:8" ht="14.25" customHeight="1">
      <c r="A147" s="1" t="s">
        <v>1375</v>
      </c>
      <c r="B147" s="1" t="s">
        <v>1376</v>
      </c>
      <c r="C147" s="1" t="s">
        <v>1528</v>
      </c>
      <c r="D147" s="1" t="s">
        <v>1506</v>
      </c>
      <c r="E147" s="1" t="s">
        <v>1379</v>
      </c>
      <c r="F147" s="1" t="s">
        <v>1379</v>
      </c>
      <c r="G147" s="1" t="s">
        <v>1379</v>
      </c>
      <c r="H147" s="1" t="s">
        <v>1379</v>
      </c>
    </row>
    <row r="148" spans="1:8" ht="14.25" customHeight="1">
      <c r="A148" s="1" t="s">
        <v>1375</v>
      </c>
      <c r="B148" s="1" t="s">
        <v>1376</v>
      </c>
      <c r="C148" s="1" t="s">
        <v>1529</v>
      </c>
      <c r="D148" s="1" t="s">
        <v>1506</v>
      </c>
      <c r="E148" s="1" t="s">
        <v>1379</v>
      </c>
      <c r="F148" s="1" t="s">
        <v>1379</v>
      </c>
      <c r="G148" s="1" t="s">
        <v>1379</v>
      </c>
      <c r="H148" s="1" t="s">
        <v>1379</v>
      </c>
    </row>
    <row r="149" spans="1:8" ht="14.25" customHeight="1">
      <c r="A149" s="1" t="s">
        <v>1375</v>
      </c>
      <c r="B149" s="1" t="s">
        <v>1376</v>
      </c>
      <c r="C149" s="1" t="s">
        <v>1530</v>
      </c>
      <c r="D149" s="1" t="s">
        <v>1531</v>
      </c>
      <c r="E149" s="1" t="s">
        <v>1379</v>
      </c>
      <c r="F149" s="1" t="s">
        <v>1379</v>
      </c>
      <c r="G149" s="1" t="s">
        <v>1379</v>
      </c>
      <c r="H149" s="1" t="s">
        <v>1379</v>
      </c>
    </row>
    <row r="150" spans="1:8" ht="14.25" customHeight="1">
      <c r="A150" s="1" t="s">
        <v>1375</v>
      </c>
      <c r="B150" s="1" t="s">
        <v>1376</v>
      </c>
      <c r="C150" s="1" t="s">
        <v>1532</v>
      </c>
      <c r="D150" s="1" t="s">
        <v>1531</v>
      </c>
      <c r="E150" s="1" t="s">
        <v>1379</v>
      </c>
      <c r="F150" s="1" t="s">
        <v>1379</v>
      </c>
      <c r="G150" s="1" t="s">
        <v>1379</v>
      </c>
      <c r="H150" s="1" t="s">
        <v>1379</v>
      </c>
    </row>
    <row r="151" spans="1:8" ht="14.25" customHeight="1">
      <c r="A151" s="1" t="s">
        <v>1375</v>
      </c>
      <c r="B151" s="1" t="s">
        <v>1376</v>
      </c>
      <c r="C151" s="1" t="s">
        <v>1533</v>
      </c>
      <c r="D151" s="1" t="s">
        <v>1531</v>
      </c>
      <c r="E151" s="1" t="s">
        <v>1379</v>
      </c>
      <c r="F151" s="1" t="s">
        <v>1379</v>
      </c>
      <c r="G151" s="1" t="s">
        <v>1379</v>
      </c>
      <c r="H151" s="1" t="s">
        <v>1379</v>
      </c>
    </row>
    <row r="152" spans="1:8" ht="14.25" customHeight="1">
      <c r="A152" s="1" t="s">
        <v>1375</v>
      </c>
      <c r="B152" s="1" t="s">
        <v>1376</v>
      </c>
      <c r="C152" s="1" t="s">
        <v>1534</v>
      </c>
      <c r="D152" s="1" t="s">
        <v>1531</v>
      </c>
      <c r="E152" s="1" t="s">
        <v>1379</v>
      </c>
      <c r="F152" s="1" t="s">
        <v>1379</v>
      </c>
      <c r="G152" s="1" t="s">
        <v>1379</v>
      </c>
      <c r="H152" s="1" t="s">
        <v>1379</v>
      </c>
    </row>
    <row r="153" spans="1:8" ht="14.25" customHeight="1">
      <c r="A153" s="1" t="s">
        <v>1375</v>
      </c>
      <c r="B153" s="1" t="s">
        <v>1376</v>
      </c>
      <c r="C153" s="1" t="s">
        <v>1535</v>
      </c>
      <c r="D153" s="1" t="s">
        <v>1531</v>
      </c>
      <c r="E153" s="1" t="s">
        <v>1379</v>
      </c>
      <c r="F153" s="1" t="s">
        <v>1379</v>
      </c>
      <c r="G153" s="1" t="s">
        <v>1379</v>
      </c>
      <c r="H153" s="1" t="s">
        <v>1379</v>
      </c>
    </row>
    <row r="154" spans="1:8" ht="14.25" customHeight="1">
      <c r="A154" s="1" t="s">
        <v>1375</v>
      </c>
      <c r="B154" s="1" t="s">
        <v>1376</v>
      </c>
      <c r="C154" s="1" t="s">
        <v>1536</v>
      </c>
      <c r="D154" s="1" t="s">
        <v>1531</v>
      </c>
      <c r="E154" s="1" t="s">
        <v>1379</v>
      </c>
      <c r="F154" s="1" t="s">
        <v>1379</v>
      </c>
      <c r="G154" s="1" t="s">
        <v>1379</v>
      </c>
      <c r="H154" s="1" t="s">
        <v>1379</v>
      </c>
    </row>
    <row r="155" spans="1:8" ht="14.25" customHeight="1">
      <c r="A155" s="1" t="s">
        <v>1375</v>
      </c>
      <c r="B155" s="1" t="s">
        <v>1376</v>
      </c>
      <c r="C155" s="1" t="s">
        <v>1537</v>
      </c>
      <c r="D155" s="1" t="s">
        <v>1531</v>
      </c>
      <c r="E155" s="1" t="s">
        <v>1379</v>
      </c>
      <c r="F155" s="1" t="s">
        <v>1379</v>
      </c>
      <c r="G155" s="1" t="s">
        <v>1379</v>
      </c>
      <c r="H155" s="1" t="s">
        <v>1379</v>
      </c>
    </row>
    <row r="156" spans="1:8" ht="14.25" customHeight="1">
      <c r="A156" s="1" t="s">
        <v>1375</v>
      </c>
      <c r="B156" s="1" t="s">
        <v>1376</v>
      </c>
      <c r="C156" s="1" t="s">
        <v>1538</v>
      </c>
      <c r="D156" s="1" t="s">
        <v>1531</v>
      </c>
      <c r="E156" s="1" t="s">
        <v>1379</v>
      </c>
      <c r="F156" s="1" t="s">
        <v>1379</v>
      </c>
      <c r="G156" s="1" t="s">
        <v>1379</v>
      </c>
      <c r="H156" s="1" t="s">
        <v>1379</v>
      </c>
    </row>
    <row r="157" spans="1:8" ht="14.25" customHeight="1">
      <c r="A157" s="1" t="s">
        <v>1375</v>
      </c>
      <c r="B157" s="1" t="s">
        <v>1376</v>
      </c>
      <c r="C157" s="1" t="s">
        <v>1539</v>
      </c>
      <c r="D157" s="1" t="s">
        <v>1531</v>
      </c>
      <c r="E157" s="1" t="s">
        <v>1379</v>
      </c>
      <c r="F157" s="1" t="s">
        <v>1379</v>
      </c>
      <c r="G157" s="1" t="s">
        <v>1379</v>
      </c>
      <c r="H157" s="1" t="s">
        <v>1379</v>
      </c>
    </row>
    <row r="158" spans="1:8" ht="14.25" customHeight="1">
      <c r="A158" s="1" t="s">
        <v>1375</v>
      </c>
      <c r="B158" s="1" t="s">
        <v>1376</v>
      </c>
      <c r="C158" s="1" t="s">
        <v>1540</v>
      </c>
      <c r="D158" s="1" t="s">
        <v>1531</v>
      </c>
      <c r="E158" s="1" t="s">
        <v>1379</v>
      </c>
      <c r="F158" s="1" t="s">
        <v>1379</v>
      </c>
      <c r="G158" s="1" t="s">
        <v>1379</v>
      </c>
      <c r="H158" s="1" t="s">
        <v>1379</v>
      </c>
    </row>
    <row r="159" spans="1:8" ht="14.25" customHeight="1">
      <c r="A159" s="1" t="s">
        <v>1375</v>
      </c>
      <c r="B159" s="1" t="s">
        <v>1376</v>
      </c>
      <c r="C159" s="1" t="s">
        <v>1541</v>
      </c>
      <c r="D159" s="1" t="s">
        <v>1531</v>
      </c>
      <c r="E159" s="1" t="s">
        <v>1379</v>
      </c>
      <c r="F159" s="1" t="s">
        <v>1379</v>
      </c>
      <c r="G159" s="1" t="s">
        <v>1379</v>
      </c>
      <c r="H159" s="1" t="s">
        <v>1379</v>
      </c>
    </row>
    <row r="160" spans="1:8" ht="14.25" customHeight="1">
      <c r="A160" s="1" t="s">
        <v>1375</v>
      </c>
      <c r="B160" s="1" t="s">
        <v>1376</v>
      </c>
      <c r="C160" s="1" t="s">
        <v>1542</v>
      </c>
      <c r="D160" s="1" t="s">
        <v>1531</v>
      </c>
      <c r="E160" s="1" t="s">
        <v>1379</v>
      </c>
      <c r="F160" s="1" t="s">
        <v>1379</v>
      </c>
      <c r="G160" s="1" t="s">
        <v>1379</v>
      </c>
      <c r="H160" s="1" t="s">
        <v>1379</v>
      </c>
    </row>
    <row r="161" spans="1:8" ht="14.25" customHeight="1">
      <c r="A161" s="1" t="s">
        <v>1375</v>
      </c>
      <c r="B161" s="1" t="s">
        <v>1376</v>
      </c>
      <c r="C161" s="1" t="s">
        <v>1543</v>
      </c>
      <c r="D161" s="1" t="s">
        <v>1531</v>
      </c>
      <c r="E161" s="1" t="s">
        <v>1379</v>
      </c>
      <c r="F161" s="1" t="s">
        <v>1379</v>
      </c>
      <c r="G161" s="1" t="s">
        <v>1379</v>
      </c>
      <c r="H161" s="1" t="s">
        <v>1379</v>
      </c>
    </row>
    <row r="162" spans="1:8" ht="14.25" customHeight="1">
      <c r="A162" s="1" t="s">
        <v>1375</v>
      </c>
      <c r="B162" s="1" t="s">
        <v>1376</v>
      </c>
      <c r="C162" s="1" t="s">
        <v>1544</v>
      </c>
      <c r="D162" s="1" t="s">
        <v>1531</v>
      </c>
      <c r="E162" s="1" t="s">
        <v>1379</v>
      </c>
      <c r="F162" s="1" t="s">
        <v>1379</v>
      </c>
      <c r="G162" s="1" t="s">
        <v>1379</v>
      </c>
      <c r="H162" s="1" t="s">
        <v>1379</v>
      </c>
    </row>
    <row r="163" spans="1:8" ht="14.25" customHeight="1">
      <c r="A163" s="1" t="s">
        <v>1375</v>
      </c>
      <c r="B163" s="1" t="s">
        <v>1376</v>
      </c>
      <c r="C163" s="1" t="s">
        <v>1545</v>
      </c>
      <c r="D163" s="1" t="s">
        <v>1531</v>
      </c>
      <c r="E163" s="1" t="s">
        <v>1379</v>
      </c>
      <c r="F163" s="1" t="s">
        <v>1379</v>
      </c>
      <c r="G163" s="1" t="s">
        <v>1379</v>
      </c>
      <c r="H163" s="1" t="s">
        <v>1379</v>
      </c>
    </row>
    <row r="164" spans="1:8" ht="14.25" customHeight="1">
      <c r="A164" s="1" t="s">
        <v>1375</v>
      </c>
      <c r="B164" s="1" t="s">
        <v>1376</v>
      </c>
      <c r="C164" s="1" t="s">
        <v>1546</v>
      </c>
      <c r="D164" s="1" t="s">
        <v>1531</v>
      </c>
      <c r="E164" s="1" t="s">
        <v>1379</v>
      </c>
      <c r="F164" s="1" t="s">
        <v>1379</v>
      </c>
      <c r="G164" s="1" t="s">
        <v>1379</v>
      </c>
      <c r="H164" s="1" t="s">
        <v>1379</v>
      </c>
    </row>
    <row r="165" spans="1:8" ht="14.25" customHeight="1">
      <c r="A165" s="1" t="s">
        <v>1375</v>
      </c>
      <c r="B165" s="1" t="s">
        <v>1376</v>
      </c>
      <c r="C165" s="1" t="s">
        <v>1547</v>
      </c>
      <c r="D165" s="1" t="s">
        <v>1531</v>
      </c>
      <c r="E165" s="1" t="s">
        <v>1379</v>
      </c>
      <c r="F165" s="1" t="s">
        <v>1379</v>
      </c>
      <c r="G165" s="1" t="s">
        <v>1379</v>
      </c>
      <c r="H165" s="1" t="s">
        <v>1379</v>
      </c>
    </row>
    <row r="166" spans="1:8" ht="14.25" customHeight="1">
      <c r="A166" s="1" t="s">
        <v>1375</v>
      </c>
      <c r="B166" s="1" t="s">
        <v>1376</v>
      </c>
      <c r="C166" s="1" t="s">
        <v>1548</v>
      </c>
      <c r="D166" s="1" t="s">
        <v>1531</v>
      </c>
      <c r="E166" s="1" t="s">
        <v>1379</v>
      </c>
      <c r="F166" s="1" t="s">
        <v>1379</v>
      </c>
      <c r="G166" s="1" t="s">
        <v>1379</v>
      </c>
      <c r="H166" s="1" t="s">
        <v>1379</v>
      </c>
    </row>
    <row r="167" spans="1:8" ht="14.25" customHeight="1">
      <c r="A167" s="1" t="s">
        <v>1375</v>
      </c>
      <c r="B167" s="1" t="s">
        <v>1376</v>
      </c>
      <c r="C167" s="1" t="s">
        <v>1549</v>
      </c>
      <c r="D167" s="1" t="s">
        <v>1531</v>
      </c>
      <c r="E167" s="1" t="s">
        <v>1379</v>
      </c>
      <c r="F167" s="1" t="s">
        <v>1379</v>
      </c>
      <c r="G167" s="1" t="s">
        <v>1379</v>
      </c>
      <c r="H167" s="1" t="s">
        <v>1379</v>
      </c>
    </row>
    <row r="168" spans="1:8" ht="14.25" customHeight="1">
      <c r="A168" s="1" t="s">
        <v>1375</v>
      </c>
      <c r="B168" s="1" t="s">
        <v>1376</v>
      </c>
      <c r="C168" s="1" t="s">
        <v>1550</v>
      </c>
      <c r="D168" s="1" t="s">
        <v>1531</v>
      </c>
      <c r="E168" s="1" t="s">
        <v>1379</v>
      </c>
      <c r="F168" s="1" t="s">
        <v>1379</v>
      </c>
      <c r="G168" s="1" t="s">
        <v>1379</v>
      </c>
      <c r="H168" s="1" t="s">
        <v>1379</v>
      </c>
    </row>
    <row r="169" spans="1:8" ht="14.25" customHeight="1">
      <c r="A169" s="1" t="s">
        <v>1375</v>
      </c>
      <c r="B169" s="1" t="s">
        <v>1376</v>
      </c>
      <c r="C169" s="1" t="s">
        <v>1551</v>
      </c>
      <c r="D169" s="1" t="s">
        <v>1531</v>
      </c>
      <c r="E169" s="1" t="s">
        <v>1379</v>
      </c>
      <c r="F169" s="1" t="s">
        <v>1379</v>
      </c>
      <c r="G169" s="1" t="s">
        <v>1379</v>
      </c>
      <c r="H169" s="1" t="s">
        <v>1379</v>
      </c>
    </row>
    <row r="170" spans="1:8" ht="14.25" customHeight="1">
      <c r="A170" s="1" t="s">
        <v>1375</v>
      </c>
      <c r="B170" s="1" t="s">
        <v>1376</v>
      </c>
      <c r="C170" s="1" t="s">
        <v>1552</v>
      </c>
      <c r="D170" s="1" t="s">
        <v>1531</v>
      </c>
      <c r="E170" s="1" t="s">
        <v>1379</v>
      </c>
      <c r="F170" s="1" t="s">
        <v>1379</v>
      </c>
      <c r="G170" s="1" t="s">
        <v>1379</v>
      </c>
      <c r="H170" s="1" t="s">
        <v>1379</v>
      </c>
    </row>
    <row r="171" spans="1:8" ht="14.25" customHeight="1">
      <c r="A171" s="1" t="s">
        <v>1375</v>
      </c>
      <c r="B171" s="1" t="s">
        <v>1376</v>
      </c>
      <c r="C171" s="1" t="s">
        <v>1553</v>
      </c>
      <c r="D171" s="1" t="s">
        <v>1531</v>
      </c>
      <c r="E171" s="1" t="s">
        <v>1379</v>
      </c>
      <c r="F171" s="1" t="s">
        <v>1379</v>
      </c>
      <c r="G171" s="1" t="s">
        <v>1379</v>
      </c>
      <c r="H171" s="1" t="s">
        <v>1379</v>
      </c>
    </row>
    <row r="172" spans="1:8" ht="14.25" customHeight="1">
      <c r="A172" s="1" t="s">
        <v>1375</v>
      </c>
      <c r="B172" s="1" t="s">
        <v>1376</v>
      </c>
      <c r="C172" s="1" t="s">
        <v>1554</v>
      </c>
      <c r="D172" s="1" t="s">
        <v>1531</v>
      </c>
      <c r="E172" s="1" t="s">
        <v>1379</v>
      </c>
      <c r="F172" s="1" t="s">
        <v>1379</v>
      </c>
      <c r="G172" s="1" t="s">
        <v>1379</v>
      </c>
      <c r="H172" s="1" t="s">
        <v>1379</v>
      </c>
    </row>
    <row r="173" spans="1:8" ht="14.25" customHeight="1">
      <c r="A173" s="1" t="s">
        <v>1375</v>
      </c>
      <c r="B173" s="1" t="s">
        <v>1376</v>
      </c>
      <c r="C173" s="1" t="s">
        <v>1555</v>
      </c>
      <c r="D173" s="1" t="s">
        <v>1531</v>
      </c>
      <c r="E173" s="1" t="s">
        <v>1379</v>
      </c>
      <c r="F173" s="1" t="s">
        <v>1379</v>
      </c>
      <c r="G173" s="1" t="s">
        <v>1379</v>
      </c>
      <c r="H173" s="1" t="s">
        <v>1379</v>
      </c>
    </row>
    <row r="174" spans="1:8" ht="14.25" customHeight="1">
      <c r="A174" s="1" t="s">
        <v>1375</v>
      </c>
      <c r="B174" s="1" t="s">
        <v>1376</v>
      </c>
      <c r="C174" s="1" t="s">
        <v>1556</v>
      </c>
      <c r="D174" s="1" t="s">
        <v>1531</v>
      </c>
      <c r="E174" s="1" t="s">
        <v>1379</v>
      </c>
      <c r="F174" s="1" t="s">
        <v>1379</v>
      </c>
      <c r="G174" s="1" t="s">
        <v>1379</v>
      </c>
      <c r="H174" s="1" t="s">
        <v>1379</v>
      </c>
    </row>
    <row r="175" spans="1:8" ht="14.25" customHeight="1">
      <c r="A175" s="1" t="s">
        <v>1375</v>
      </c>
      <c r="B175" s="1" t="s">
        <v>1376</v>
      </c>
      <c r="C175" s="1" t="s">
        <v>1557</v>
      </c>
      <c r="D175" s="1" t="s">
        <v>1531</v>
      </c>
      <c r="E175" s="1" t="s">
        <v>1379</v>
      </c>
      <c r="F175" s="1" t="s">
        <v>1379</v>
      </c>
      <c r="G175" s="1" t="s">
        <v>1379</v>
      </c>
      <c r="H175" s="1" t="s">
        <v>1379</v>
      </c>
    </row>
    <row r="176" spans="1:8" ht="14.25" customHeight="1">
      <c r="A176" s="1" t="s">
        <v>1375</v>
      </c>
      <c r="B176" s="1" t="s">
        <v>1376</v>
      </c>
      <c r="C176" s="1" t="s">
        <v>1558</v>
      </c>
      <c r="D176" s="1" t="s">
        <v>1531</v>
      </c>
      <c r="E176" s="1" t="s">
        <v>1379</v>
      </c>
      <c r="F176" s="1" t="s">
        <v>1379</v>
      </c>
      <c r="G176" s="1" t="s">
        <v>1379</v>
      </c>
      <c r="H176" s="1" t="s">
        <v>1379</v>
      </c>
    </row>
    <row r="177" spans="1:8" ht="14.25" customHeight="1">
      <c r="A177" s="1" t="s">
        <v>1375</v>
      </c>
      <c r="B177" s="1" t="s">
        <v>1376</v>
      </c>
      <c r="C177" s="1" t="s">
        <v>1559</v>
      </c>
      <c r="D177" s="1" t="s">
        <v>1531</v>
      </c>
      <c r="E177" s="1" t="s">
        <v>1379</v>
      </c>
      <c r="F177" s="1" t="s">
        <v>1379</v>
      </c>
      <c r="G177" s="1" t="s">
        <v>1379</v>
      </c>
      <c r="H177" s="1" t="s">
        <v>1379</v>
      </c>
    </row>
    <row r="178" spans="1:8" ht="14.25" customHeight="1">
      <c r="A178" s="1" t="s">
        <v>1375</v>
      </c>
      <c r="B178" s="1" t="s">
        <v>1376</v>
      </c>
      <c r="C178" s="1" t="s">
        <v>1560</v>
      </c>
      <c r="D178" s="1" t="s">
        <v>1531</v>
      </c>
      <c r="E178" s="1" t="s">
        <v>1379</v>
      </c>
      <c r="F178" s="1" t="s">
        <v>1379</v>
      </c>
      <c r="G178" s="1" t="s">
        <v>1379</v>
      </c>
      <c r="H178" s="1" t="s">
        <v>1379</v>
      </c>
    </row>
    <row r="179" spans="1:8" ht="14.25" customHeight="1">
      <c r="A179" s="1" t="s">
        <v>1375</v>
      </c>
      <c r="B179" s="1" t="s">
        <v>1561</v>
      </c>
      <c r="C179" s="1" t="s">
        <v>1377</v>
      </c>
      <c r="D179" s="1" t="s">
        <v>1378</v>
      </c>
      <c r="E179" s="1" t="s">
        <v>1379</v>
      </c>
      <c r="F179" s="1" t="s">
        <v>1379</v>
      </c>
      <c r="G179" s="1" t="s">
        <v>1379</v>
      </c>
      <c r="H179" s="1" t="s">
        <v>1379</v>
      </c>
    </row>
    <row r="180" spans="1:8" ht="14.25" customHeight="1">
      <c r="A180" s="1" t="s">
        <v>1375</v>
      </c>
      <c r="B180" s="1" t="s">
        <v>1561</v>
      </c>
      <c r="C180" s="1" t="s">
        <v>1380</v>
      </c>
      <c r="D180" s="1" t="s">
        <v>1378</v>
      </c>
      <c r="E180" s="1" t="s">
        <v>1379</v>
      </c>
      <c r="F180" s="1" t="s">
        <v>1379</v>
      </c>
      <c r="G180" s="1" t="s">
        <v>1379</v>
      </c>
      <c r="H180" s="1" t="s">
        <v>1379</v>
      </c>
    </row>
    <row r="181" spans="1:8" ht="14.25" customHeight="1">
      <c r="A181" s="1" t="s">
        <v>1375</v>
      </c>
      <c r="B181" s="1" t="s">
        <v>1561</v>
      </c>
      <c r="C181" s="1" t="s">
        <v>1381</v>
      </c>
      <c r="D181" s="1" t="s">
        <v>1378</v>
      </c>
      <c r="E181" s="1" t="s">
        <v>1379</v>
      </c>
      <c r="F181" s="1" t="s">
        <v>1379</v>
      </c>
      <c r="G181" s="1" t="s">
        <v>1379</v>
      </c>
      <c r="H181" s="1" t="s">
        <v>1379</v>
      </c>
    </row>
    <row r="182" spans="1:8" ht="14.25" customHeight="1">
      <c r="A182" s="1" t="s">
        <v>1375</v>
      </c>
      <c r="B182" s="1" t="s">
        <v>1561</v>
      </c>
      <c r="C182" s="1" t="s">
        <v>1382</v>
      </c>
      <c r="D182" s="1" t="s">
        <v>1378</v>
      </c>
      <c r="E182" s="1" t="s">
        <v>1379</v>
      </c>
      <c r="F182" s="1" t="s">
        <v>1379</v>
      </c>
      <c r="G182" s="1" t="s">
        <v>1379</v>
      </c>
      <c r="H182" s="1" t="s">
        <v>1379</v>
      </c>
    </row>
    <row r="183" spans="1:8" ht="14.25" customHeight="1">
      <c r="A183" s="1" t="s">
        <v>1375</v>
      </c>
      <c r="B183" s="1" t="s">
        <v>1561</v>
      </c>
      <c r="C183" s="1" t="s">
        <v>1383</v>
      </c>
      <c r="D183" s="1" t="s">
        <v>1378</v>
      </c>
      <c r="E183" s="1" t="s">
        <v>1379</v>
      </c>
      <c r="F183" s="1" t="s">
        <v>1379</v>
      </c>
      <c r="G183" s="1" t="s">
        <v>1379</v>
      </c>
      <c r="H183" s="1" t="s">
        <v>1379</v>
      </c>
    </row>
    <row r="184" spans="1:8" ht="14.25" customHeight="1">
      <c r="A184" s="1" t="s">
        <v>1375</v>
      </c>
      <c r="B184" s="1" t="s">
        <v>1561</v>
      </c>
      <c r="C184" s="1" t="s">
        <v>1384</v>
      </c>
      <c r="D184" s="1" t="s">
        <v>1378</v>
      </c>
      <c r="E184" s="1" t="s">
        <v>1379</v>
      </c>
      <c r="F184" s="1" t="s">
        <v>1379</v>
      </c>
      <c r="G184" s="1" t="s">
        <v>1379</v>
      </c>
      <c r="H184" s="1" t="s">
        <v>1379</v>
      </c>
    </row>
    <row r="185" spans="1:8" ht="14.25" customHeight="1">
      <c r="A185" s="1" t="s">
        <v>1375</v>
      </c>
      <c r="B185" s="1" t="s">
        <v>1561</v>
      </c>
      <c r="C185" s="1" t="s">
        <v>1385</v>
      </c>
      <c r="D185" s="1" t="s">
        <v>1378</v>
      </c>
      <c r="E185" s="1" t="s">
        <v>1379</v>
      </c>
      <c r="F185" s="1" t="s">
        <v>1379</v>
      </c>
      <c r="G185" s="1" t="s">
        <v>1379</v>
      </c>
      <c r="H185" s="1" t="s">
        <v>1379</v>
      </c>
    </row>
    <row r="186" spans="1:8" ht="14.25" customHeight="1">
      <c r="A186" s="1" t="s">
        <v>1375</v>
      </c>
      <c r="B186" s="1" t="s">
        <v>1561</v>
      </c>
      <c r="C186" s="1" t="s">
        <v>1386</v>
      </c>
      <c r="D186" s="1" t="s">
        <v>1378</v>
      </c>
      <c r="E186" s="1" t="s">
        <v>1379</v>
      </c>
      <c r="F186" s="1" t="s">
        <v>1379</v>
      </c>
      <c r="G186" s="1" t="s">
        <v>1379</v>
      </c>
      <c r="H186" s="1" t="s">
        <v>1379</v>
      </c>
    </row>
    <row r="187" spans="1:8" ht="14.25" customHeight="1">
      <c r="A187" s="1" t="s">
        <v>1375</v>
      </c>
      <c r="B187" s="1" t="s">
        <v>1561</v>
      </c>
      <c r="C187" s="1" t="s">
        <v>1387</v>
      </c>
      <c r="D187" s="1" t="s">
        <v>1378</v>
      </c>
      <c r="E187" s="1" t="s">
        <v>1379</v>
      </c>
      <c r="F187" s="1" t="s">
        <v>1379</v>
      </c>
      <c r="G187" s="1" t="s">
        <v>1379</v>
      </c>
      <c r="H187" s="1" t="s">
        <v>1379</v>
      </c>
    </row>
    <row r="188" spans="1:8" ht="14.25" customHeight="1">
      <c r="A188" s="1" t="s">
        <v>1375</v>
      </c>
      <c r="B188" s="1" t="s">
        <v>1561</v>
      </c>
      <c r="C188" s="1" t="s">
        <v>1388</v>
      </c>
      <c r="D188" s="1" t="s">
        <v>1378</v>
      </c>
      <c r="E188" s="1" t="s">
        <v>1379</v>
      </c>
      <c r="F188" s="1" t="s">
        <v>1379</v>
      </c>
      <c r="G188" s="1" t="s">
        <v>1379</v>
      </c>
      <c r="H188" s="1" t="s">
        <v>1379</v>
      </c>
    </row>
    <row r="189" spans="1:8" ht="14.25" customHeight="1">
      <c r="A189" s="1" t="s">
        <v>1375</v>
      </c>
      <c r="B189" s="1" t="s">
        <v>1561</v>
      </c>
      <c r="C189" s="1" t="s">
        <v>1389</v>
      </c>
      <c r="D189" s="1" t="s">
        <v>1378</v>
      </c>
      <c r="E189" s="1" t="s">
        <v>1379</v>
      </c>
      <c r="F189" s="1" t="s">
        <v>1379</v>
      </c>
      <c r="G189" s="1" t="s">
        <v>1379</v>
      </c>
      <c r="H189" s="1" t="s">
        <v>1379</v>
      </c>
    </row>
    <row r="190" spans="1:8" ht="14.25" customHeight="1">
      <c r="A190" s="1" t="s">
        <v>1375</v>
      </c>
      <c r="B190" s="1" t="s">
        <v>1561</v>
      </c>
      <c r="C190" s="1" t="s">
        <v>1390</v>
      </c>
      <c r="D190" s="1" t="s">
        <v>1378</v>
      </c>
      <c r="E190" s="1" t="s">
        <v>1379</v>
      </c>
      <c r="F190" s="1" t="s">
        <v>1379</v>
      </c>
      <c r="G190" s="1" t="s">
        <v>1379</v>
      </c>
      <c r="H190" s="1" t="s">
        <v>1379</v>
      </c>
    </row>
    <row r="191" spans="1:8" ht="14.25" customHeight="1">
      <c r="A191" s="1" t="s">
        <v>1375</v>
      </c>
      <c r="B191" s="1" t="s">
        <v>1561</v>
      </c>
      <c r="C191" s="1" t="s">
        <v>1391</v>
      </c>
      <c r="D191" s="1" t="s">
        <v>1378</v>
      </c>
      <c r="E191" s="1" t="s">
        <v>1379</v>
      </c>
      <c r="F191" s="1" t="s">
        <v>1379</v>
      </c>
      <c r="G191" s="1" t="s">
        <v>1379</v>
      </c>
      <c r="H191" s="1" t="s">
        <v>1379</v>
      </c>
    </row>
    <row r="192" spans="1:8" ht="14.25" customHeight="1">
      <c r="A192" s="1" t="s">
        <v>1375</v>
      </c>
      <c r="B192" s="1" t="s">
        <v>1561</v>
      </c>
      <c r="C192" s="1" t="s">
        <v>1392</v>
      </c>
      <c r="D192" s="1" t="s">
        <v>1378</v>
      </c>
      <c r="E192" s="1" t="s">
        <v>1379</v>
      </c>
      <c r="F192" s="1" t="s">
        <v>1379</v>
      </c>
      <c r="G192" s="1" t="s">
        <v>1379</v>
      </c>
      <c r="H192" s="1" t="s">
        <v>1379</v>
      </c>
    </row>
    <row r="193" spans="1:8" ht="14.25" customHeight="1">
      <c r="A193" s="1" t="s">
        <v>1375</v>
      </c>
      <c r="B193" s="1" t="s">
        <v>1561</v>
      </c>
      <c r="C193" s="1" t="s">
        <v>1393</v>
      </c>
      <c r="D193" s="1" t="s">
        <v>1378</v>
      </c>
      <c r="E193" s="1" t="s">
        <v>1379</v>
      </c>
      <c r="F193" s="1" t="s">
        <v>1379</v>
      </c>
      <c r="G193" s="1" t="s">
        <v>1379</v>
      </c>
      <c r="H193" s="1" t="s">
        <v>1379</v>
      </c>
    </row>
    <row r="194" spans="1:8" ht="14.25" customHeight="1">
      <c r="A194" s="1" t="s">
        <v>1375</v>
      </c>
      <c r="B194" s="1" t="s">
        <v>1561</v>
      </c>
      <c r="C194" s="1" t="s">
        <v>1394</v>
      </c>
      <c r="D194" s="1" t="s">
        <v>1378</v>
      </c>
      <c r="E194" s="1" t="s">
        <v>1379</v>
      </c>
      <c r="F194" s="1" t="s">
        <v>1379</v>
      </c>
      <c r="G194" s="1" t="s">
        <v>1379</v>
      </c>
      <c r="H194" s="1" t="s">
        <v>1379</v>
      </c>
    </row>
    <row r="195" spans="1:8" ht="14.25" customHeight="1">
      <c r="A195" s="1" t="s">
        <v>1375</v>
      </c>
      <c r="B195" s="1" t="s">
        <v>1561</v>
      </c>
      <c r="C195" s="1" t="s">
        <v>1395</v>
      </c>
      <c r="D195" s="1" t="s">
        <v>1378</v>
      </c>
      <c r="E195" s="1" t="s">
        <v>1379</v>
      </c>
      <c r="F195" s="1" t="s">
        <v>1379</v>
      </c>
      <c r="G195" s="1" t="s">
        <v>1379</v>
      </c>
      <c r="H195" s="1" t="s">
        <v>1379</v>
      </c>
    </row>
    <row r="196" spans="1:8" ht="14.25" customHeight="1">
      <c r="A196" s="1" t="s">
        <v>1375</v>
      </c>
      <c r="B196" s="1" t="s">
        <v>1561</v>
      </c>
      <c r="C196" s="1" t="s">
        <v>1396</v>
      </c>
      <c r="D196" s="1" t="s">
        <v>1378</v>
      </c>
      <c r="E196" s="1" t="s">
        <v>1379</v>
      </c>
      <c r="F196" s="1" t="s">
        <v>1379</v>
      </c>
      <c r="G196" s="1" t="s">
        <v>1379</v>
      </c>
      <c r="H196" s="1" t="s">
        <v>1379</v>
      </c>
    </row>
    <row r="197" spans="1:8" ht="14.25" customHeight="1">
      <c r="A197" s="1" t="s">
        <v>1375</v>
      </c>
      <c r="B197" s="1" t="s">
        <v>1561</v>
      </c>
      <c r="C197" s="1" t="s">
        <v>1397</v>
      </c>
      <c r="D197" s="1" t="s">
        <v>1378</v>
      </c>
      <c r="E197" s="1" t="s">
        <v>1379</v>
      </c>
      <c r="F197" s="1" t="s">
        <v>1379</v>
      </c>
      <c r="G197" s="1" t="s">
        <v>1379</v>
      </c>
      <c r="H197" s="1" t="s">
        <v>1379</v>
      </c>
    </row>
    <row r="198" spans="1:8" ht="14.25" customHeight="1">
      <c r="A198" s="1" t="s">
        <v>1375</v>
      </c>
      <c r="B198" s="1" t="s">
        <v>1561</v>
      </c>
      <c r="C198" s="1" t="s">
        <v>1398</v>
      </c>
      <c r="D198" s="1" t="s">
        <v>1378</v>
      </c>
      <c r="E198" s="1" t="s">
        <v>1379</v>
      </c>
      <c r="F198" s="1" t="s">
        <v>1379</v>
      </c>
      <c r="G198" s="1" t="s">
        <v>1379</v>
      </c>
      <c r="H198" s="1" t="s">
        <v>1379</v>
      </c>
    </row>
    <row r="199" spans="1:8" ht="14.25" customHeight="1">
      <c r="A199" s="1" t="s">
        <v>1375</v>
      </c>
      <c r="B199" s="1" t="s">
        <v>1561</v>
      </c>
      <c r="C199" s="1" t="s">
        <v>1399</v>
      </c>
      <c r="D199" s="1" t="s">
        <v>1378</v>
      </c>
      <c r="E199" s="1" t="s">
        <v>1379</v>
      </c>
      <c r="F199" s="1" t="s">
        <v>1379</v>
      </c>
      <c r="G199" s="1" t="s">
        <v>1379</v>
      </c>
      <c r="H199" s="1" t="s">
        <v>1379</v>
      </c>
    </row>
    <row r="200" spans="1:8" ht="14.25" customHeight="1">
      <c r="A200" s="1" t="s">
        <v>1375</v>
      </c>
      <c r="B200" s="1" t="s">
        <v>1561</v>
      </c>
      <c r="C200" s="1" t="s">
        <v>1400</v>
      </c>
      <c r="D200" s="1" t="s">
        <v>1378</v>
      </c>
      <c r="E200" s="1" t="s">
        <v>1379</v>
      </c>
      <c r="F200" s="1" t="s">
        <v>1379</v>
      </c>
      <c r="G200" s="1" t="s">
        <v>1379</v>
      </c>
      <c r="H200" s="1" t="s">
        <v>1379</v>
      </c>
    </row>
    <row r="201" spans="1:8" ht="14.25" customHeight="1">
      <c r="A201" s="1" t="s">
        <v>1375</v>
      </c>
      <c r="B201" s="1" t="s">
        <v>1561</v>
      </c>
      <c r="C201" s="1" t="s">
        <v>1401</v>
      </c>
      <c r="D201" s="1" t="s">
        <v>1402</v>
      </c>
      <c r="E201" s="1" t="s">
        <v>1379</v>
      </c>
      <c r="F201" s="1" t="s">
        <v>1379</v>
      </c>
      <c r="G201" s="1" t="s">
        <v>1379</v>
      </c>
      <c r="H201" s="1" t="s">
        <v>1379</v>
      </c>
    </row>
    <row r="202" spans="1:8" ht="14.25" customHeight="1">
      <c r="A202" s="1" t="s">
        <v>1375</v>
      </c>
      <c r="B202" s="1" t="s">
        <v>1561</v>
      </c>
      <c r="C202" s="1" t="s">
        <v>1403</v>
      </c>
      <c r="D202" s="1" t="s">
        <v>1402</v>
      </c>
      <c r="E202" s="1" t="s">
        <v>1379</v>
      </c>
      <c r="F202" s="1" t="s">
        <v>1379</v>
      </c>
      <c r="G202" s="1" t="s">
        <v>1379</v>
      </c>
      <c r="H202" s="1" t="s">
        <v>1379</v>
      </c>
    </row>
    <row r="203" spans="1:8" ht="14.25" customHeight="1">
      <c r="A203" s="1" t="s">
        <v>1375</v>
      </c>
      <c r="B203" s="1" t="s">
        <v>1561</v>
      </c>
      <c r="C203" s="1" t="s">
        <v>1404</v>
      </c>
      <c r="D203" s="1" t="s">
        <v>1402</v>
      </c>
      <c r="E203" s="1" t="s">
        <v>1379</v>
      </c>
      <c r="F203" s="1" t="s">
        <v>1379</v>
      </c>
      <c r="G203" s="1" t="s">
        <v>1379</v>
      </c>
      <c r="H203" s="1" t="s">
        <v>1379</v>
      </c>
    </row>
    <row r="204" spans="1:8" ht="14.25" customHeight="1">
      <c r="A204" s="1" t="s">
        <v>1375</v>
      </c>
      <c r="B204" s="1" t="s">
        <v>1561</v>
      </c>
      <c r="C204" s="1" t="s">
        <v>1405</v>
      </c>
      <c r="D204" s="1" t="s">
        <v>1402</v>
      </c>
      <c r="E204" s="1" t="s">
        <v>1379</v>
      </c>
      <c r="F204" s="1" t="s">
        <v>1379</v>
      </c>
      <c r="G204" s="1" t="s">
        <v>1379</v>
      </c>
      <c r="H204" s="1" t="s">
        <v>1379</v>
      </c>
    </row>
    <row r="205" spans="1:8" ht="14.25" customHeight="1">
      <c r="A205" s="1" t="s">
        <v>1375</v>
      </c>
      <c r="B205" s="1" t="s">
        <v>1561</v>
      </c>
      <c r="C205" s="1" t="s">
        <v>1406</v>
      </c>
      <c r="D205" s="1" t="s">
        <v>1402</v>
      </c>
      <c r="E205" s="1" t="s">
        <v>1379</v>
      </c>
      <c r="F205" s="1" t="s">
        <v>1379</v>
      </c>
      <c r="G205" s="1" t="s">
        <v>1379</v>
      </c>
      <c r="H205" s="1" t="s">
        <v>1379</v>
      </c>
    </row>
    <row r="206" spans="1:8" ht="14.25" customHeight="1">
      <c r="A206" s="1" t="s">
        <v>1375</v>
      </c>
      <c r="B206" s="1" t="s">
        <v>1561</v>
      </c>
      <c r="C206" s="1" t="s">
        <v>1407</v>
      </c>
      <c r="D206" s="1" t="s">
        <v>1402</v>
      </c>
      <c r="E206" s="1" t="s">
        <v>1379</v>
      </c>
      <c r="F206" s="1" t="s">
        <v>1379</v>
      </c>
      <c r="G206" s="1" t="s">
        <v>1379</v>
      </c>
      <c r="H206" s="1" t="s">
        <v>1379</v>
      </c>
    </row>
    <row r="207" spans="1:8" ht="14.25" customHeight="1">
      <c r="A207" s="1" t="s">
        <v>1375</v>
      </c>
      <c r="B207" s="1" t="s">
        <v>1561</v>
      </c>
      <c r="C207" s="1" t="s">
        <v>1408</v>
      </c>
      <c r="D207" s="1" t="s">
        <v>1402</v>
      </c>
      <c r="E207" s="1" t="s">
        <v>1379</v>
      </c>
      <c r="F207" s="1" t="s">
        <v>1379</v>
      </c>
      <c r="G207" s="1" t="s">
        <v>1379</v>
      </c>
      <c r="H207" s="1" t="s">
        <v>1379</v>
      </c>
    </row>
    <row r="208" spans="1:8" ht="14.25" customHeight="1">
      <c r="A208" s="1" t="s">
        <v>1375</v>
      </c>
      <c r="B208" s="1" t="s">
        <v>1561</v>
      </c>
      <c r="C208" s="1" t="s">
        <v>1409</v>
      </c>
      <c r="D208" s="1" t="s">
        <v>1402</v>
      </c>
      <c r="E208" s="1" t="s">
        <v>1379</v>
      </c>
      <c r="F208" s="1" t="s">
        <v>1379</v>
      </c>
      <c r="G208" s="1" t="s">
        <v>1379</v>
      </c>
      <c r="H208" s="1" t="s">
        <v>1379</v>
      </c>
    </row>
    <row r="209" spans="1:8" ht="14.25" customHeight="1">
      <c r="A209" s="1" t="s">
        <v>1375</v>
      </c>
      <c r="B209" s="1" t="s">
        <v>1561</v>
      </c>
      <c r="C209" s="1" t="s">
        <v>1410</v>
      </c>
      <c r="D209" s="1" t="s">
        <v>1402</v>
      </c>
      <c r="E209" s="1" t="s">
        <v>1379</v>
      </c>
      <c r="F209" s="1" t="s">
        <v>1379</v>
      </c>
      <c r="G209" s="1" t="s">
        <v>1379</v>
      </c>
      <c r="H209" s="1" t="s">
        <v>1379</v>
      </c>
    </row>
    <row r="210" spans="1:8" ht="14.25" customHeight="1">
      <c r="A210" s="1" t="s">
        <v>1375</v>
      </c>
      <c r="B210" s="1" t="s">
        <v>1561</v>
      </c>
      <c r="C210" s="1" t="s">
        <v>1411</v>
      </c>
      <c r="D210" s="1" t="s">
        <v>1402</v>
      </c>
      <c r="E210" s="1" t="s">
        <v>1379</v>
      </c>
      <c r="F210" s="1" t="s">
        <v>1379</v>
      </c>
      <c r="G210" s="1" t="s">
        <v>1379</v>
      </c>
      <c r="H210" s="1" t="s">
        <v>1379</v>
      </c>
    </row>
    <row r="211" spans="1:8" ht="14.25" customHeight="1">
      <c r="A211" s="1" t="s">
        <v>1375</v>
      </c>
      <c r="B211" s="1" t="s">
        <v>1561</v>
      </c>
      <c r="C211" s="1" t="s">
        <v>1412</v>
      </c>
      <c r="D211" s="1" t="s">
        <v>1402</v>
      </c>
      <c r="E211" s="1" t="s">
        <v>1379</v>
      </c>
      <c r="F211" s="1" t="s">
        <v>1379</v>
      </c>
      <c r="G211" s="1" t="s">
        <v>1379</v>
      </c>
      <c r="H211" s="1" t="s">
        <v>1379</v>
      </c>
    </row>
    <row r="212" spans="1:8" ht="14.25" customHeight="1">
      <c r="A212" s="1" t="s">
        <v>1375</v>
      </c>
      <c r="B212" s="1" t="s">
        <v>1561</v>
      </c>
      <c r="C212" s="1" t="s">
        <v>1413</v>
      </c>
      <c r="D212" s="1" t="s">
        <v>1402</v>
      </c>
      <c r="E212" s="1" t="s">
        <v>1379</v>
      </c>
      <c r="F212" s="1" t="s">
        <v>1379</v>
      </c>
      <c r="G212" s="1" t="s">
        <v>1379</v>
      </c>
      <c r="H212" s="1" t="s">
        <v>1379</v>
      </c>
    </row>
    <row r="213" spans="1:8" ht="14.25" customHeight="1">
      <c r="A213" s="1" t="s">
        <v>1375</v>
      </c>
      <c r="B213" s="1" t="s">
        <v>1561</v>
      </c>
      <c r="C213" s="1" t="s">
        <v>1414</v>
      </c>
      <c r="D213" s="1" t="s">
        <v>1402</v>
      </c>
      <c r="E213" s="1" t="s">
        <v>1379</v>
      </c>
      <c r="F213" s="1" t="s">
        <v>1379</v>
      </c>
      <c r="G213" s="1" t="s">
        <v>1379</v>
      </c>
      <c r="H213" s="1" t="s">
        <v>1379</v>
      </c>
    </row>
    <row r="214" spans="1:8" ht="14.25" customHeight="1">
      <c r="A214" s="1" t="s">
        <v>1375</v>
      </c>
      <c r="B214" s="1" t="s">
        <v>1561</v>
      </c>
      <c r="C214" s="1" t="s">
        <v>1415</v>
      </c>
      <c r="D214" s="1" t="s">
        <v>1402</v>
      </c>
      <c r="E214" s="1" t="s">
        <v>1379</v>
      </c>
      <c r="F214" s="1" t="s">
        <v>1379</v>
      </c>
      <c r="G214" s="1" t="s">
        <v>1379</v>
      </c>
      <c r="H214" s="1" t="s">
        <v>1379</v>
      </c>
    </row>
    <row r="215" spans="1:8" ht="14.25" customHeight="1">
      <c r="A215" s="1" t="s">
        <v>1375</v>
      </c>
      <c r="B215" s="1" t="s">
        <v>1561</v>
      </c>
      <c r="C215" s="1" t="s">
        <v>1416</v>
      </c>
      <c r="D215" s="1" t="s">
        <v>1402</v>
      </c>
      <c r="E215" s="1" t="s">
        <v>1379</v>
      </c>
      <c r="F215" s="1" t="s">
        <v>1379</v>
      </c>
      <c r="G215" s="1" t="s">
        <v>1379</v>
      </c>
      <c r="H215" s="1" t="s">
        <v>1379</v>
      </c>
    </row>
    <row r="216" spans="1:8" ht="14.25" customHeight="1">
      <c r="A216" s="1" t="s">
        <v>1375</v>
      </c>
      <c r="B216" s="1" t="s">
        <v>1561</v>
      </c>
      <c r="C216" s="1" t="s">
        <v>1417</v>
      </c>
      <c r="D216" s="1" t="s">
        <v>1402</v>
      </c>
      <c r="E216" s="1" t="s">
        <v>1379</v>
      </c>
      <c r="F216" s="1" t="s">
        <v>1379</v>
      </c>
      <c r="G216" s="1" t="s">
        <v>1379</v>
      </c>
      <c r="H216" s="1" t="s">
        <v>1379</v>
      </c>
    </row>
    <row r="217" spans="1:8" ht="14.25" customHeight="1">
      <c r="A217" s="1" t="s">
        <v>1375</v>
      </c>
      <c r="B217" s="1" t="s">
        <v>1561</v>
      </c>
      <c r="C217" s="1" t="s">
        <v>1418</v>
      </c>
      <c r="D217" s="1" t="s">
        <v>1402</v>
      </c>
      <c r="E217" s="1" t="s">
        <v>1379</v>
      </c>
      <c r="F217" s="1" t="s">
        <v>1379</v>
      </c>
      <c r="G217" s="1" t="s">
        <v>1379</v>
      </c>
      <c r="H217" s="1" t="s">
        <v>1379</v>
      </c>
    </row>
    <row r="218" spans="1:8" ht="14.25" customHeight="1">
      <c r="A218" s="1" t="s">
        <v>1375</v>
      </c>
      <c r="B218" s="1" t="s">
        <v>1561</v>
      </c>
      <c r="C218" s="1" t="s">
        <v>1419</v>
      </c>
      <c r="D218" s="1" t="s">
        <v>1402</v>
      </c>
      <c r="E218" s="1" t="s">
        <v>1379</v>
      </c>
      <c r="F218" s="1" t="s">
        <v>1379</v>
      </c>
      <c r="G218" s="1" t="s">
        <v>1379</v>
      </c>
      <c r="H218" s="1" t="s">
        <v>1379</v>
      </c>
    </row>
    <row r="219" spans="1:8" ht="14.25" customHeight="1">
      <c r="A219" s="1" t="s">
        <v>1375</v>
      </c>
      <c r="B219" s="1" t="s">
        <v>1561</v>
      </c>
      <c r="C219" s="1" t="s">
        <v>1420</v>
      </c>
      <c r="D219" s="1" t="s">
        <v>1402</v>
      </c>
      <c r="E219" s="1" t="s">
        <v>1379</v>
      </c>
      <c r="F219" s="1" t="s">
        <v>1379</v>
      </c>
      <c r="G219" s="1" t="s">
        <v>1379</v>
      </c>
      <c r="H219" s="1" t="s">
        <v>1379</v>
      </c>
    </row>
    <row r="220" spans="1:8" ht="14.25" customHeight="1">
      <c r="A220" s="1" t="s">
        <v>1375</v>
      </c>
      <c r="B220" s="1" t="s">
        <v>1561</v>
      </c>
      <c r="C220" s="1" t="s">
        <v>1421</v>
      </c>
      <c r="D220" s="1" t="s">
        <v>1402</v>
      </c>
      <c r="E220" s="1" t="s">
        <v>1379</v>
      </c>
      <c r="F220" s="1" t="s">
        <v>1379</v>
      </c>
      <c r="G220" s="1" t="s">
        <v>1379</v>
      </c>
      <c r="H220" s="1" t="s">
        <v>1379</v>
      </c>
    </row>
    <row r="221" spans="1:8" ht="14.25" customHeight="1">
      <c r="A221" s="1" t="s">
        <v>1375</v>
      </c>
      <c r="B221" s="1" t="s">
        <v>1561</v>
      </c>
      <c r="C221" s="1" t="s">
        <v>1422</v>
      </c>
      <c r="D221" s="1" t="s">
        <v>1402</v>
      </c>
      <c r="E221" s="1" t="s">
        <v>1379</v>
      </c>
      <c r="F221" s="1" t="s">
        <v>1379</v>
      </c>
      <c r="G221" s="1" t="s">
        <v>1379</v>
      </c>
      <c r="H221" s="1" t="s">
        <v>1379</v>
      </c>
    </row>
    <row r="222" spans="1:8" ht="14.25" customHeight="1">
      <c r="A222" s="1" t="s">
        <v>1375</v>
      </c>
      <c r="B222" s="1" t="s">
        <v>1561</v>
      </c>
      <c r="C222" s="1" t="s">
        <v>1423</v>
      </c>
      <c r="D222" s="1" t="s">
        <v>1402</v>
      </c>
      <c r="E222" s="1" t="s">
        <v>1379</v>
      </c>
      <c r="F222" s="1" t="s">
        <v>1379</v>
      </c>
      <c r="G222" s="1" t="s">
        <v>1379</v>
      </c>
      <c r="H222" s="1" t="s">
        <v>1379</v>
      </c>
    </row>
    <row r="223" spans="1:8" ht="14.25" customHeight="1">
      <c r="A223" s="1" t="s">
        <v>1375</v>
      </c>
      <c r="B223" s="1" t="s">
        <v>1561</v>
      </c>
      <c r="C223" s="1" t="s">
        <v>1424</v>
      </c>
      <c r="D223" s="1" t="s">
        <v>1402</v>
      </c>
      <c r="E223" s="1" t="s">
        <v>1379</v>
      </c>
      <c r="F223" s="1" t="s">
        <v>1379</v>
      </c>
      <c r="G223" s="1" t="s">
        <v>1379</v>
      </c>
      <c r="H223" s="1" t="s">
        <v>1379</v>
      </c>
    </row>
    <row r="224" spans="1:8" ht="14.25" customHeight="1">
      <c r="A224" s="1" t="s">
        <v>1375</v>
      </c>
      <c r="B224" s="1" t="s">
        <v>1561</v>
      </c>
      <c r="C224" s="1" t="s">
        <v>1425</v>
      </c>
      <c r="D224" s="1" t="s">
        <v>1402</v>
      </c>
      <c r="E224" s="1" t="s">
        <v>1379</v>
      </c>
      <c r="F224" s="1" t="s">
        <v>1379</v>
      </c>
      <c r="G224" s="1" t="s">
        <v>1379</v>
      </c>
      <c r="H224" s="1" t="s">
        <v>1379</v>
      </c>
    </row>
    <row r="225" spans="1:8" ht="14.25" customHeight="1">
      <c r="A225" s="1" t="s">
        <v>1375</v>
      </c>
      <c r="B225" s="1" t="s">
        <v>1561</v>
      </c>
      <c r="C225" s="1" t="s">
        <v>1426</v>
      </c>
      <c r="D225" s="1" t="s">
        <v>1402</v>
      </c>
      <c r="E225" s="1" t="s">
        <v>1379</v>
      </c>
      <c r="F225" s="1" t="s">
        <v>1379</v>
      </c>
      <c r="G225" s="1" t="s">
        <v>1379</v>
      </c>
      <c r="H225" s="1" t="s">
        <v>1379</v>
      </c>
    </row>
    <row r="226" spans="1:8" ht="14.25" customHeight="1">
      <c r="A226" s="1" t="s">
        <v>1375</v>
      </c>
      <c r="B226" s="1" t="s">
        <v>1561</v>
      </c>
      <c r="C226" s="1" t="s">
        <v>1427</v>
      </c>
      <c r="D226" s="1" t="s">
        <v>1402</v>
      </c>
      <c r="E226" s="1" t="s">
        <v>1379</v>
      </c>
      <c r="F226" s="1" t="s">
        <v>1379</v>
      </c>
      <c r="G226" s="1" t="s">
        <v>1379</v>
      </c>
      <c r="H226" s="1" t="s">
        <v>1379</v>
      </c>
    </row>
    <row r="227" spans="1:8" ht="14.25" customHeight="1">
      <c r="A227" s="1" t="s">
        <v>1375</v>
      </c>
      <c r="B227" s="1" t="s">
        <v>1561</v>
      </c>
      <c r="C227" s="1" t="s">
        <v>1428</v>
      </c>
      <c r="D227" s="1" t="s">
        <v>1402</v>
      </c>
      <c r="E227" s="1" t="s">
        <v>1379</v>
      </c>
      <c r="F227" s="1" t="s">
        <v>1379</v>
      </c>
      <c r="G227" s="1" t="s">
        <v>1379</v>
      </c>
      <c r="H227" s="1" t="s">
        <v>1379</v>
      </c>
    </row>
    <row r="228" spans="1:8" ht="14.25" customHeight="1">
      <c r="A228" s="1" t="s">
        <v>1375</v>
      </c>
      <c r="B228" s="1" t="s">
        <v>1561</v>
      </c>
      <c r="C228" s="1" t="s">
        <v>1429</v>
      </c>
      <c r="D228" s="1" t="s">
        <v>1402</v>
      </c>
      <c r="E228" s="1" t="s">
        <v>1379</v>
      </c>
      <c r="F228" s="1" t="s">
        <v>1379</v>
      </c>
      <c r="G228" s="1" t="s">
        <v>1379</v>
      </c>
      <c r="H228" s="1" t="s">
        <v>1379</v>
      </c>
    </row>
    <row r="229" spans="1:8" ht="14.25" customHeight="1">
      <c r="A229" s="1" t="s">
        <v>1375</v>
      </c>
      <c r="B229" s="1" t="s">
        <v>1561</v>
      </c>
      <c r="C229" s="1" t="s">
        <v>1430</v>
      </c>
      <c r="D229" s="1" t="s">
        <v>1402</v>
      </c>
      <c r="E229" s="1" t="s">
        <v>1379</v>
      </c>
      <c r="F229" s="1" t="s">
        <v>1379</v>
      </c>
      <c r="G229" s="1" t="s">
        <v>1379</v>
      </c>
      <c r="H229" s="1" t="s">
        <v>1379</v>
      </c>
    </row>
    <row r="230" spans="1:8" ht="14.25" customHeight="1">
      <c r="A230" s="1" t="s">
        <v>1375</v>
      </c>
      <c r="B230" s="1" t="s">
        <v>1561</v>
      </c>
      <c r="C230" s="1" t="s">
        <v>1431</v>
      </c>
      <c r="D230" s="1" t="s">
        <v>1402</v>
      </c>
      <c r="E230" s="1" t="s">
        <v>1379</v>
      </c>
      <c r="F230" s="1" t="s">
        <v>1379</v>
      </c>
      <c r="G230" s="1" t="s">
        <v>1379</v>
      </c>
      <c r="H230" s="1" t="s">
        <v>1379</v>
      </c>
    </row>
    <row r="231" spans="1:8" ht="14.25" customHeight="1">
      <c r="A231" s="1" t="s">
        <v>1375</v>
      </c>
      <c r="B231" s="1" t="s">
        <v>1561</v>
      </c>
      <c r="C231" s="1" t="s">
        <v>1432</v>
      </c>
      <c r="D231" s="1" t="s">
        <v>1402</v>
      </c>
      <c r="E231" s="1" t="s">
        <v>1379</v>
      </c>
      <c r="F231" s="1" t="s">
        <v>1379</v>
      </c>
      <c r="G231" s="1" t="s">
        <v>1379</v>
      </c>
      <c r="H231" s="1" t="s">
        <v>1379</v>
      </c>
    </row>
    <row r="232" spans="1:8" ht="14.25" customHeight="1">
      <c r="A232" s="1" t="s">
        <v>1375</v>
      </c>
      <c r="B232" s="1" t="s">
        <v>1561</v>
      </c>
      <c r="C232" s="1" t="s">
        <v>1433</v>
      </c>
      <c r="D232" s="1" t="s">
        <v>1402</v>
      </c>
      <c r="E232" s="1" t="s">
        <v>1379</v>
      </c>
      <c r="F232" s="1" t="s">
        <v>1379</v>
      </c>
      <c r="G232" s="1" t="s">
        <v>1379</v>
      </c>
      <c r="H232" s="1" t="s">
        <v>1379</v>
      </c>
    </row>
    <row r="233" spans="1:8" ht="14.25" customHeight="1">
      <c r="A233" s="1" t="s">
        <v>1375</v>
      </c>
      <c r="B233" s="1" t="s">
        <v>1561</v>
      </c>
      <c r="C233" s="1" t="s">
        <v>1434</v>
      </c>
      <c r="D233" s="1" t="s">
        <v>1402</v>
      </c>
      <c r="E233" s="1" t="s">
        <v>1379</v>
      </c>
      <c r="F233" s="1" t="s">
        <v>1379</v>
      </c>
      <c r="G233" s="1" t="s">
        <v>1379</v>
      </c>
      <c r="H233" s="1" t="s">
        <v>1379</v>
      </c>
    </row>
    <row r="234" spans="1:8" ht="14.25" customHeight="1">
      <c r="A234" s="1" t="s">
        <v>1375</v>
      </c>
      <c r="B234" s="1" t="s">
        <v>1561</v>
      </c>
      <c r="C234" s="1" t="s">
        <v>1435</v>
      </c>
      <c r="D234" s="1" t="s">
        <v>1402</v>
      </c>
      <c r="E234" s="1" t="s">
        <v>1379</v>
      </c>
      <c r="F234" s="1" t="s">
        <v>1379</v>
      </c>
      <c r="G234" s="1" t="s">
        <v>1379</v>
      </c>
      <c r="H234" s="1" t="s">
        <v>1379</v>
      </c>
    </row>
    <row r="235" spans="1:8" ht="14.25" customHeight="1">
      <c r="A235" s="1" t="s">
        <v>1375</v>
      </c>
      <c r="B235" s="1" t="s">
        <v>1561</v>
      </c>
      <c r="C235" s="1" t="s">
        <v>1436</v>
      </c>
      <c r="D235" s="1" t="s">
        <v>1402</v>
      </c>
      <c r="E235" s="1" t="s">
        <v>1379</v>
      </c>
      <c r="F235" s="1" t="s">
        <v>1379</v>
      </c>
      <c r="G235" s="1" t="s">
        <v>1379</v>
      </c>
      <c r="H235" s="1" t="s">
        <v>1379</v>
      </c>
    </row>
    <row r="236" spans="1:8" ht="14.25" customHeight="1">
      <c r="A236" s="1" t="s">
        <v>1375</v>
      </c>
      <c r="B236" s="1" t="s">
        <v>1561</v>
      </c>
      <c r="C236" s="1" t="s">
        <v>1437</v>
      </c>
      <c r="D236" s="1" t="s">
        <v>1402</v>
      </c>
      <c r="E236" s="1" t="s">
        <v>1379</v>
      </c>
      <c r="F236" s="1" t="s">
        <v>1379</v>
      </c>
      <c r="G236" s="1" t="s">
        <v>1379</v>
      </c>
      <c r="H236" s="1" t="s">
        <v>1379</v>
      </c>
    </row>
    <row r="237" spans="1:8" ht="14.25" customHeight="1">
      <c r="A237" s="1" t="s">
        <v>1375</v>
      </c>
      <c r="B237" s="1" t="s">
        <v>1561</v>
      </c>
      <c r="C237" s="1" t="s">
        <v>1438</v>
      </c>
      <c r="D237" s="1" t="s">
        <v>1402</v>
      </c>
      <c r="E237" s="1" t="s">
        <v>1379</v>
      </c>
      <c r="F237" s="1" t="s">
        <v>1379</v>
      </c>
      <c r="G237" s="1" t="s">
        <v>1379</v>
      </c>
      <c r="H237" s="1" t="s">
        <v>1379</v>
      </c>
    </row>
    <row r="238" spans="1:8" ht="14.25" customHeight="1">
      <c r="A238" s="1" t="s">
        <v>1375</v>
      </c>
      <c r="B238" s="1" t="s">
        <v>1561</v>
      </c>
      <c r="C238" s="1" t="s">
        <v>1439</v>
      </c>
      <c r="D238" s="1" t="s">
        <v>1402</v>
      </c>
      <c r="E238" s="1" t="s">
        <v>1379</v>
      </c>
      <c r="F238" s="1" t="s">
        <v>1379</v>
      </c>
      <c r="G238" s="1" t="s">
        <v>1379</v>
      </c>
      <c r="H238" s="1" t="s">
        <v>1379</v>
      </c>
    </row>
    <row r="239" spans="1:8" ht="14.25" customHeight="1">
      <c r="A239" s="1" t="s">
        <v>1375</v>
      </c>
      <c r="B239" s="1" t="s">
        <v>1561</v>
      </c>
      <c r="C239" s="1" t="s">
        <v>1440</v>
      </c>
      <c r="D239" s="1" t="s">
        <v>1402</v>
      </c>
      <c r="E239" s="1" t="s">
        <v>1379</v>
      </c>
      <c r="F239" s="1" t="s">
        <v>1379</v>
      </c>
      <c r="G239" s="1" t="s">
        <v>1379</v>
      </c>
      <c r="H239" s="1" t="s">
        <v>1379</v>
      </c>
    </row>
    <row r="240" spans="1:8" ht="14.25" customHeight="1">
      <c r="A240" s="1" t="s">
        <v>1375</v>
      </c>
      <c r="B240" s="1" t="s">
        <v>1561</v>
      </c>
      <c r="C240" s="1" t="s">
        <v>1441</v>
      </c>
      <c r="D240" s="1" t="s">
        <v>1402</v>
      </c>
      <c r="E240" s="1" t="s">
        <v>1379</v>
      </c>
      <c r="F240" s="1" t="s">
        <v>1379</v>
      </c>
      <c r="G240" s="1" t="s">
        <v>1379</v>
      </c>
      <c r="H240" s="1" t="s">
        <v>1379</v>
      </c>
    </row>
    <row r="241" spans="1:8" ht="14.25" customHeight="1">
      <c r="A241" s="1" t="s">
        <v>1375</v>
      </c>
      <c r="B241" s="1" t="s">
        <v>1561</v>
      </c>
      <c r="C241" s="1" t="s">
        <v>1442</v>
      </c>
      <c r="D241" s="1" t="s">
        <v>1402</v>
      </c>
      <c r="E241" s="1" t="s">
        <v>1379</v>
      </c>
      <c r="F241" s="1" t="s">
        <v>1379</v>
      </c>
      <c r="G241" s="1" t="s">
        <v>1379</v>
      </c>
      <c r="H241" s="1" t="s">
        <v>1379</v>
      </c>
    </row>
    <row r="242" spans="1:8" ht="14.25" customHeight="1">
      <c r="A242" s="1" t="s">
        <v>1375</v>
      </c>
      <c r="B242" s="1" t="s">
        <v>1561</v>
      </c>
      <c r="C242" s="1" t="s">
        <v>1443</v>
      </c>
      <c r="D242" s="1" t="s">
        <v>1402</v>
      </c>
      <c r="E242" s="1" t="s">
        <v>1379</v>
      </c>
      <c r="F242" s="1" t="s">
        <v>1379</v>
      </c>
      <c r="G242" s="1" t="s">
        <v>1379</v>
      </c>
      <c r="H242" s="1" t="s">
        <v>1379</v>
      </c>
    </row>
    <row r="243" spans="1:8" ht="14.25" customHeight="1">
      <c r="A243" s="1" t="s">
        <v>1375</v>
      </c>
      <c r="B243" s="1" t="s">
        <v>1561</v>
      </c>
      <c r="C243" s="1" t="s">
        <v>1444</v>
      </c>
      <c r="D243" s="1" t="s">
        <v>1402</v>
      </c>
      <c r="E243" s="1" t="s">
        <v>1379</v>
      </c>
      <c r="F243" s="1" t="s">
        <v>1379</v>
      </c>
      <c r="G243" s="1" t="s">
        <v>1379</v>
      </c>
      <c r="H243" s="1" t="s">
        <v>1379</v>
      </c>
    </row>
    <row r="244" spans="1:8" ht="14.25" customHeight="1">
      <c r="A244" s="1" t="s">
        <v>1375</v>
      </c>
      <c r="B244" s="1" t="s">
        <v>1561</v>
      </c>
      <c r="C244" s="1" t="s">
        <v>1445</v>
      </c>
      <c r="D244" s="1" t="s">
        <v>1402</v>
      </c>
      <c r="E244" s="1" t="s">
        <v>1379</v>
      </c>
      <c r="F244" s="1" t="s">
        <v>1379</v>
      </c>
      <c r="G244" s="1" t="s">
        <v>1379</v>
      </c>
      <c r="H244" s="1" t="s">
        <v>1379</v>
      </c>
    </row>
    <row r="245" spans="1:8" ht="14.25" customHeight="1">
      <c r="A245" s="1" t="s">
        <v>1375</v>
      </c>
      <c r="B245" s="1" t="s">
        <v>1561</v>
      </c>
      <c r="C245" s="1" t="s">
        <v>1446</v>
      </c>
      <c r="D245" s="1" t="s">
        <v>1402</v>
      </c>
      <c r="E245" s="1" t="s">
        <v>1379</v>
      </c>
      <c r="F245" s="1" t="s">
        <v>1379</v>
      </c>
      <c r="G245" s="1" t="s">
        <v>1379</v>
      </c>
      <c r="H245" s="1" t="s">
        <v>1379</v>
      </c>
    </row>
    <row r="246" spans="1:8" ht="14.25" customHeight="1">
      <c r="A246" s="1" t="s">
        <v>1375</v>
      </c>
      <c r="B246" s="1" t="s">
        <v>1561</v>
      </c>
      <c r="C246" s="1" t="s">
        <v>1447</v>
      </c>
      <c r="D246" s="1" t="s">
        <v>1402</v>
      </c>
      <c r="E246" s="1" t="s">
        <v>1379</v>
      </c>
      <c r="F246" s="1" t="s">
        <v>1379</v>
      </c>
      <c r="G246" s="1" t="s">
        <v>1379</v>
      </c>
      <c r="H246" s="1" t="s">
        <v>1379</v>
      </c>
    </row>
    <row r="247" spans="1:8" ht="14.25" customHeight="1">
      <c r="A247" s="1" t="s">
        <v>1375</v>
      </c>
      <c r="B247" s="1" t="s">
        <v>1561</v>
      </c>
      <c r="C247" s="1" t="s">
        <v>1448</v>
      </c>
      <c r="D247" s="1" t="s">
        <v>1402</v>
      </c>
      <c r="E247" s="1" t="s">
        <v>1379</v>
      </c>
      <c r="F247" s="1" t="s">
        <v>1379</v>
      </c>
      <c r="G247" s="1" t="s">
        <v>1379</v>
      </c>
      <c r="H247" s="1" t="s">
        <v>1379</v>
      </c>
    </row>
    <row r="248" spans="1:8" ht="14.25" customHeight="1">
      <c r="A248" s="1" t="s">
        <v>1375</v>
      </c>
      <c r="B248" s="1" t="s">
        <v>1561</v>
      </c>
      <c r="C248" s="1" t="s">
        <v>1449</v>
      </c>
      <c r="D248" s="1" t="s">
        <v>1402</v>
      </c>
      <c r="E248" s="1" t="s">
        <v>1379</v>
      </c>
      <c r="F248" s="1" t="s">
        <v>1379</v>
      </c>
      <c r="G248" s="1" t="s">
        <v>1379</v>
      </c>
      <c r="H248" s="1" t="s">
        <v>1379</v>
      </c>
    </row>
    <row r="249" spans="1:8" ht="14.25" customHeight="1">
      <c r="A249" s="1" t="s">
        <v>1375</v>
      </c>
      <c r="B249" s="1" t="s">
        <v>1561</v>
      </c>
      <c r="C249" s="1" t="s">
        <v>1450</v>
      </c>
      <c r="D249" s="1" t="s">
        <v>1402</v>
      </c>
      <c r="E249" s="1" t="s">
        <v>1379</v>
      </c>
      <c r="F249" s="1" t="s">
        <v>1379</v>
      </c>
      <c r="G249" s="1" t="s">
        <v>1379</v>
      </c>
      <c r="H249" s="1" t="s">
        <v>1379</v>
      </c>
    </row>
    <row r="250" spans="1:8" ht="14.25" customHeight="1">
      <c r="A250" s="1" t="s">
        <v>1375</v>
      </c>
      <c r="B250" s="1" t="s">
        <v>1561</v>
      </c>
      <c r="C250" s="1" t="s">
        <v>1451</v>
      </c>
      <c r="D250" s="1" t="s">
        <v>1402</v>
      </c>
      <c r="E250" s="1" t="s">
        <v>1379</v>
      </c>
      <c r="F250" s="1" t="s">
        <v>1379</v>
      </c>
      <c r="G250" s="1" t="s">
        <v>1379</v>
      </c>
      <c r="H250" s="1" t="s">
        <v>1379</v>
      </c>
    </row>
    <row r="251" spans="1:8" ht="14.25" customHeight="1">
      <c r="A251" s="1" t="s">
        <v>1375</v>
      </c>
      <c r="B251" s="1" t="s">
        <v>1561</v>
      </c>
      <c r="C251" s="1" t="s">
        <v>1452</v>
      </c>
      <c r="D251" s="1" t="s">
        <v>1402</v>
      </c>
      <c r="E251" s="1" t="s">
        <v>1379</v>
      </c>
      <c r="F251" s="1" t="s">
        <v>1379</v>
      </c>
      <c r="G251" s="1" t="s">
        <v>1379</v>
      </c>
      <c r="H251" s="1" t="s">
        <v>1379</v>
      </c>
    </row>
    <row r="252" spans="1:8" ht="14.25" customHeight="1">
      <c r="A252" s="1" t="s">
        <v>1375</v>
      </c>
      <c r="B252" s="1" t="s">
        <v>1561</v>
      </c>
      <c r="C252" s="1" t="s">
        <v>1453</v>
      </c>
      <c r="D252" s="1" t="s">
        <v>1402</v>
      </c>
      <c r="E252" s="1" t="s">
        <v>1379</v>
      </c>
      <c r="F252" s="1" t="s">
        <v>1379</v>
      </c>
      <c r="G252" s="1" t="s">
        <v>1379</v>
      </c>
      <c r="H252" s="1" t="s">
        <v>1379</v>
      </c>
    </row>
    <row r="253" spans="1:8" ht="14.25" customHeight="1">
      <c r="A253" s="1" t="s">
        <v>1375</v>
      </c>
      <c r="B253" s="1" t="s">
        <v>1561</v>
      </c>
      <c r="C253" s="1" t="s">
        <v>1454</v>
      </c>
      <c r="D253" s="1" t="s">
        <v>1402</v>
      </c>
      <c r="E253" s="1" t="s">
        <v>1379</v>
      </c>
      <c r="F253" s="1" t="s">
        <v>1379</v>
      </c>
      <c r="G253" s="1" t="s">
        <v>1379</v>
      </c>
      <c r="H253" s="1" t="s">
        <v>1379</v>
      </c>
    </row>
    <row r="254" spans="1:8" ht="14.25" customHeight="1">
      <c r="A254" s="1" t="s">
        <v>1375</v>
      </c>
      <c r="B254" s="1" t="s">
        <v>1561</v>
      </c>
      <c r="C254" s="1" t="s">
        <v>1455</v>
      </c>
      <c r="D254" s="1" t="s">
        <v>1402</v>
      </c>
      <c r="E254" s="1" t="s">
        <v>1379</v>
      </c>
      <c r="F254" s="1" t="s">
        <v>1379</v>
      </c>
      <c r="G254" s="1" t="s">
        <v>1379</v>
      </c>
      <c r="H254" s="1" t="s">
        <v>1379</v>
      </c>
    </row>
    <row r="255" spans="1:8" ht="14.25" customHeight="1">
      <c r="A255" s="1" t="s">
        <v>1375</v>
      </c>
      <c r="B255" s="1" t="s">
        <v>1561</v>
      </c>
      <c r="C255" s="1" t="s">
        <v>1456</v>
      </c>
      <c r="D255" s="1" t="s">
        <v>1402</v>
      </c>
      <c r="E255" s="1" t="s">
        <v>1379</v>
      </c>
      <c r="F255" s="1" t="s">
        <v>1379</v>
      </c>
      <c r="G255" s="1" t="s">
        <v>1379</v>
      </c>
      <c r="H255" s="1" t="s">
        <v>1379</v>
      </c>
    </row>
    <row r="256" spans="1:8" ht="14.25" customHeight="1">
      <c r="A256" s="1" t="s">
        <v>1375</v>
      </c>
      <c r="B256" s="1" t="s">
        <v>1561</v>
      </c>
      <c r="C256" s="1" t="s">
        <v>1457</v>
      </c>
      <c r="D256" s="1" t="s">
        <v>1402</v>
      </c>
      <c r="E256" s="1" t="s">
        <v>1379</v>
      </c>
      <c r="F256" s="1" t="s">
        <v>1379</v>
      </c>
      <c r="G256" s="1" t="s">
        <v>1379</v>
      </c>
      <c r="H256" s="1" t="s">
        <v>1379</v>
      </c>
    </row>
    <row r="257" spans="1:8" ht="14.25" customHeight="1">
      <c r="A257" s="1" t="s">
        <v>1375</v>
      </c>
      <c r="B257" s="1" t="s">
        <v>1561</v>
      </c>
      <c r="C257" s="1" t="s">
        <v>1458</v>
      </c>
      <c r="D257" s="1" t="s">
        <v>1402</v>
      </c>
      <c r="E257" s="1" t="s">
        <v>1379</v>
      </c>
      <c r="F257" s="1" t="s">
        <v>1379</v>
      </c>
      <c r="G257" s="1" t="s">
        <v>1379</v>
      </c>
      <c r="H257" s="1" t="s">
        <v>1379</v>
      </c>
    </row>
    <row r="258" spans="1:8" ht="14.25" customHeight="1">
      <c r="A258" s="1" t="s">
        <v>1375</v>
      </c>
      <c r="B258" s="1" t="s">
        <v>1561</v>
      </c>
      <c r="C258" s="1" t="s">
        <v>1459</v>
      </c>
      <c r="D258" s="1" t="s">
        <v>1402</v>
      </c>
      <c r="E258" s="1" t="s">
        <v>1379</v>
      </c>
      <c r="F258" s="1" t="s">
        <v>1379</v>
      </c>
      <c r="G258" s="1" t="s">
        <v>1379</v>
      </c>
      <c r="H258" s="1" t="s">
        <v>1379</v>
      </c>
    </row>
    <row r="259" spans="1:8" ht="14.25" customHeight="1">
      <c r="A259" s="1" t="s">
        <v>1375</v>
      </c>
      <c r="B259" s="1" t="s">
        <v>1561</v>
      </c>
      <c r="C259" s="1" t="s">
        <v>1460</v>
      </c>
      <c r="D259" s="1" t="s">
        <v>1402</v>
      </c>
      <c r="E259" s="1" t="s">
        <v>1379</v>
      </c>
      <c r="F259" s="1" t="s">
        <v>1379</v>
      </c>
      <c r="G259" s="1" t="s">
        <v>1379</v>
      </c>
      <c r="H259" s="1" t="s">
        <v>1379</v>
      </c>
    </row>
    <row r="260" spans="1:8" ht="14.25" customHeight="1">
      <c r="A260" s="1" t="s">
        <v>1375</v>
      </c>
      <c r="B260" s="1" t="s">
        <v>1561</v>
      </c>
      <c r="C260" s="1" t="s">
        <v>1461</v>
      </c>
      <c r="D260" s="1" t="s">
        <v>1402</v>
      </c>
      <c r="E260" s="1" t="s">
        <v>1379</v>
      </c>
      <c r="F260" s="1" t="s">
        <v>1379</v>
      </c>
      <c r="G260" s="1" t="s">
        <v>1379</v>
      </c>
      <c r="H260" s="1" t="s">
        <v>1379</v>
      </c>
    </row>
    <row r="261" spans="1:8" ht="14.25" customHeight="1">
      <c r="A261" s="1" t="s">
        <v>1375</v>
      </c>
      <c r="B261" s="1" t="s">
        <v>1561</v>
      </c>
      <c r="C261" s="1" t="s">
        <v>1462</v>
      </c>
      <c r="D261" s="1" t="s">
        <v>1402</v>
      </c>
      <c r="E261" s="1" t="s">
        <v>1379</v>
      </c>
      <c r="F261" s="1" t="s">
        <v>1379</v>
      </c>
      <c r="G261" s="1" t="s">
        <v>1379</v>
      </c>
      <c r="H261" s="1" t="s">
        <v>1379</v>
      </c>
    </row>
    <row r="262" spans="1:8" ht="14.25" customHeight="1">
      <c r="A262" s="1" t="s">
        <v>1375</v>
      </c>
      <c r="B262" s="1" t="s">
        <v>1561</v>
      </c>
      <c r="C262" s="1" t="s">
        <v>1463</v>
      </c>
      <c r="D262" s="1" t="s">
        <v>1402</v>
      </c>
      <c r="E262" s="1" t="s">
        <v>1379</v>
      </c>
      <c r="F262" s="1" t="s">
        <v>1379</v>
      </c>
      <c r="G262" s="1" t="s">
        <v>1379</v>
      </c>
      <c r="H262" s="1" t="s">
        <v>1379</v>
      </c>
    </row>
    <row r="263" spans="1:8" ht="14.25" customHeight="1">
      <c r="A263" s="1" t="s">
        <v>1375</v>
      </c>
      <c r="B263" s="1" t="s">
        <v>1561</v>
      </c>
      <c r="C263" s="1" t="s">
        <v>1464</v>
      </c>
      <c r="D263" s="1" t="s">
        <v>1402</v>
      </c>
      <c r="E263" s="1" t="s">
        <v>1379</v>
      </c>
      <c r="F263" s="1" t="s">
        <v>1379</v>
      </c>
      <c r="G263" s="1" t="s">
        <v>1379</v>
      </c>
      <c r="H263" s="1" t="s">
        <v>1379</v>
      </c>
    </row>
    <row r="264" spans="1:8" ht="14.25" customHeight="1">
      <c r="A264" s="1" t="s">
        <v>1375</v>
      </c>
      <c r="B264" s="1" t="s">
        <v>1561</v>
      </c>
      <c r="C264" s="1" t="s">
        <v>1465</v>
      </c>
      <c r="D264" s="1" t="s">
        <v>1402</v>
      </c>
      <c r="E264" s="1" t="s">
        <v>1379</v>
      </c>
      <c r="F264" s="1" t="s">
        <v>1379</v>
      </c>
      <c r="G264" s="1" t="s">
        <v>1379</v>
      </c>
      <c r="H264" s="1" t="s">
        <v>1379</v>
      </c>
    </row>
    <row r="265" spans="1:8" ht="14.25" customHeight="1">
      <c r="A265" s="1" t="s">
        <v>1375</v>
      </c>
      <c r="B265" s="1" t="s">
        <v>1561</v>
      </c>
      <c r="C265" s="1" t="s">
        <v>1466</v>
      </c>
      <c r="D265" s="1" t="s">
        <v>1402</v>
      </c>
      <c r="E265" s="1" t="s">
        <v>1379</v>
      </c>
      <c r="F265" s="1" t="s">
        <v>1379</v>
      </c>
      <c r="G265" s="1" t="s">
        <v>1379</v>
      </c>
      <c r="H265" s="1" t="s">
        <v>1379</v>
      </c>
    </row>
    <row r="266" spans="1:8" ht="14.25" customHeight="1">
      <c r="A266" s="1" t="s">
        <v>1375</v>
      </c>
      <c r="B266" s="1" t="s">
        <v>1561</v>
      </c>
      <c r="C266" s="1" t="s">
        <v>1467</v>
      </c>
      <c r="D266" s="1" t="s">
        <v>1402</v>
      </c>
      <c r="E266" s="1" t="s">
        <v>1379</v>
      </c>
      <c r="F266" s="1" t="s">
        <v>1379</v>
      </c>
      <c r="G266" s="1" t="s">
        <v>1379</v>
      </c>
      <c r="H266" s="1" t="s">
        <v>1379</v>
      </c>
    </row>
    <row r="267" spans="1:8" ht="14.25" customHeight="1">
      <c r="A267" s="1" t="s">
        <v>1375</v>
      </c>
      <c r="B267" s="1" t="s">
        <v>1561</v>
      </c>
      <c r="C267" s="1" t="s">
        <v>1468</v>
      </c>
      <c r="D267" s="1" t="s">
        <v>1402</v>
      </c>
      <c r="E267" s="1" t="s">
        <v>1379</v>
      </c>
      <c r="F267" s="1" t="s">
        <v>1379</v>
      </c>
      <c r="G267" s="1" t="s">
        <v>1379</v>
      </c>
      <c r="H267" s="1" t="s">
        <v>1379</v>
      </c>
    </row>
    <row r="268" spans="1:8" ht="14.25" customHeight="1">
      <c r="A268" s="1" t="s">
        <v>1375</v>
      </c>
      <c r="B268" s="1" t="s">
        <v>1561</v>
      </c>
      <c r="C268" s="1" t="s">
        <v>1469</v>
      </c>
      <c r="D268" s="1" t="s">
        <v>1402</v>
      </c>
      <c r="E268" s="1" t="s">
        <v>1379</v>
      </c>
      <c r="F268" s="1" t="s">
        <v>1379</v>
      </c>
      <c r="G268" s="1" t="s">
        <v>1379</v>
      </c>
      <c r="H268" s="1" t="s">
        <v>1379</v>
      </c>
    </row>
    <row r="269" spans="1:8" ht="14.25" customHeight="1">
      <c r="A269" s="1" t="s">
        <v>1375</v>
      </c>
      <c r="B269" s="1" t="s">
        <v>1561</v>
      </c>
      <c r="C269" s="1" t="s">
        <v>1470</v>
      </c>
      <c r="D269" s="1" t="s">
        <v>1402</v>
      </c>
      <c r="E269" s="1" t="s">
        <v>1379</v>
      </c>
      <c r="F269" s="1" t="s">
        <v>1379</v>
      </c>
      <c r="G269" s="1" t="s">
        <v>1379</v>
      </c>
      <c r="H269" s="1" t="s">
        <v>1379</v>
      </c>
    </row>
    <row r="270" spans="1:8" ht="14.25" customHeight="1">
      <c r="A270" s="1" t="s">
        <v>1375</v>
      </c>
      <c r="B270" s="1" t="s">
        <v>1561</v>
      </c>
      <c r="C270" s="1" t="s">
        <v>1471</v>
      </c>
      <c r="D270" s="1" t="s">
        <v>1402</v>
      </c>
      <c r="E270" s="1" t="s">
        <v>1379</v>
      </c>
      <c r="F270" s="1" t="s">
        <v>1379</v>
      </c>
      <c r="G270" s="1" t="s">
        <v>1379</v>
      </c>
      <c r="H270" s="1" t="s">
        <v>1379</v>
      </c>
    </row>
    <row r="271" spans="1:8" ht="14.25" customHeight="1">
      <c r="A271" s="1" t="s">
        <v>1375</v>
      </c>
      <c r="B271" s="1" t="s">
        <v>1561</v>
      </c>
      <c r="C271" s="1" t="s">
        <v>1472</v>
      </c>
      <c r="D271" s="1" t="s">
        <v>1402</v>
      </c>
      <c r="E271" s="1" t="s">
        <v>1379</v>
      </c>
      <c r="F271" s="1" t="s">
        <v>1379</v>
      </c>
      <c r="G271" s="1" t="s">
        <v>1379</v>
      </c>
      <c r="H271" s="1" t="s">
        <v>1379</v>
      </c>
    </row>
    <row r="272" spans="1:8" ht="14.25" customHeight="1">
      <c r="A272" s="1" t="s">
        <v>1375</v>
      </c>
      <c r="B272" s="1" t="s">
        <v>1561</v>
      </c>
      <c r="C272" s="1" t="s">
        <v>1473</v>
      </c>
      <c r="D272" s="1" t="s">
        <v>1402</v>
      </c>
      <c r="E272" s="1" t="s">
        <v>1379</v>
      </c>
      <c r="F272" s="1" t="s">
        <v>1379</v>
      </c>
      <c r="G272" s="1" t="s">
        <v>1379</v>
      </c>
      <c r="H272" s="1" t="s">
        <v>1379</v>
      </c>
    </row>
    <row r="273" spans="1:8" ht="14.25" customHeight="1">
      <c r="A273" s="1" t="s">
        <v>1375</v>
      </c>
      <c r="B273" s="1" t="s">
        <v>1561</v>
      </c>
      <c r="C273" s="1" t="s">
        <v>1474</v>
      </c>
      <c r="D273" s="1" t="s">
        <v>1402</v>
      </c>
      <c r="E273" s="1" t="s">
        <v>1379</v>
      </c>
      <c r="F273" s="1" t="s">
        <v>1379</v>
      </c>
      <c r="G273" s="1" t="s">
        <v>1379</v>
      </c>
      <c r="H273" s="1" t="s">
        <v>1379</v>
      </c>
    </row>
    <row r="274" spans="1:8" ht="14.25" customHeight="1">
      <c r="A274" s="1" t="s">
        <v>1375</v>
      </c>
      <c r="B274" s="1" t="s">
        <v>1561</v>
      </c>
      <c r="C274" s="1" t="s">
        <v>1475</v>
      </c>
      <c r="D274" s="1" t="s">
        <v>1402</v>
      </c>
      <c r="E274" s="1" t="s">
        <v>1379</v>
      </c>
      <c r="F274" s="1" t="s">
        <v>1379</v>
      </c>
      <c r="G274" s="1" t="s">
        <v>1379</v>
      </c>
      <c r="H274" s="1" t="s">
        <v>1379</v>
      </c>
    </row>
    <row r="275" spans="1:8" ht="14.25" customHeight="1">
      <c r="A275" s="1" t="s">
        <v>1375</v>
      </c>
      <c r="B275" s="1" t="s">
        <v>1561</v>
      </c>
      <c r="C275" s="1" t="s">
        <v>1476</v>
      </c>
      <c r="D275" s="1" t="s">
        <v>1402</v>
      </c>
      <c r="E275" s="1" t="s">
        <v>1379</v>
      </c>
      <c r="F275" s="1" t="s">
        <v>1379</v>
      </c>
      <c r="G275" s="1" t="s">
        <v>1379</v>
      </c>
      <c r="H275" s="1" t="s">
        <v>1379</v>
      </c>
    </row>
    <row r="276" spans="1:8" ht="14.25" customHeight="1">
      <c r="A276" s="1" t="s">
        <v>1375</v>
      </c>
      <c r="B276" s="1" t="s">
        <v>1561</v>
      </c>
      <c r="C276" s="1" t="s">
        <v>1477</v>
      </c>
      <c r="D276" s="1" t="s">
        <v>1402</v>
      </c>
      <c r="E276" s="1" t="s">
        <v>1379</v>
      </c>
      <c r="F276" s="1" t="s">
        <v>1379</v>
      </c>
      <c r="G276" s="1" t="s">
        <v>1379</v>
      </c>
      <c r="H276" s="1" t="s">
        <v>1379</v>
      </c>
    </row>
    <row r="277" spans="1:8" ht="14.25" customHeight="1">
      <c r="A277" s="1" t="s">
        <v>1375</v>
      </c>
      <c r="B277" s="1" t="s">
        <v>1561</v>
      </c>
      <c r="C277" s="1" t="s">
        <v>1478</v>
      </c>
      <c r="D277" s="1" t="s">
        <v>1402</v>
      </c>
      <c r="E277" s="1" t="s">
        <v>1379</v>
      </c>
      <c r="F277" s="1" t="s">
        <v>1379</v>
      </c>
      <c r="G277" s="1" t="s">
        <v>1379</v>
      </c>
      <c r="H277" s="1" t="s">
        <v>1379</v>
      </c>
    </row>
    <row r="278" spans="1:8" ht="14.25" customHeight="1">
      <c r="A278" s="1" t="s">
        <v>1375</v>
      </c>
      <c r="B278" s="1" t="s">
        <v>1561</v>
      </c>
      <c r="C278" s="1" t="s">
        <v>1479</v>
      </c>
      <c r="D278" s="1" t="s">
        <v>1402</v>
      </c>
      <c r="E278" s="1" t="s">
        <v>1379</v>
      </c>
      <c r="F278" s="1" t="s">
        <v>1379</v>
      </c>
      <c r="G278" s="1" t="s">
        <v>1379</v>
      </c>
      <c r="H278" s="1" t="s">
        <v>1379</v>
      </c>
    </row>
    <row r="279" spans="1:8" ht="14.25" customHeight="1">
      <c r="A279" s="1" t="s">
        <v>1375</v>
      </c>
      <c r="B279" s="1" t="s">
        <v>1561</v>
      </c>
      <c r="C279" s="1" t="s">
        <v>1480</v>
      </c>
      <c r="D279" s="1" t="s">
        <v>1402</v>
      </c>
      <c r="E279" s="1" t="s">
        <v>1379</v>
      </c>
      <c r="F279" s="1" t="s">
        <v>1379</v>
      </c>
      <c r="G279" s="1" t="s">
        <v>1379</v>
      </c>
      <c r="H279" s="1" t="s">
        <v>1379</v>
      </c>
    </row>
    <row r="280" spans="1:8" ht="14.25" customHeight="1">
      <c r="A280" s="1" t="s">
        <v>1375</v>
      </c>
      <c r="B280" s="1" t="s">
        <v>1561</v>
      </c>
      <c r="C280" s="1" t="s">
        <v>1481</v>
      </c>
      <c r="D280" s="1" t="s">
        <v>1402</v>
      </c>
      <c r="E280" s="1" t="s">
        <v>1379</v>
      </c>
      <c r="F280" s="1" t="s">
        <v>1379</v>
      </c>
      <c r="G280" s="1" t="s">
        <v>1379</v>
      </c>
      <c r="H280" s="1" t="s">
        <v>1379</v>
      </c>
    </row>
    <row r="281" spans="1:8" ht="14.25" customHeight="1">
      <c r="A281" s="1" t="s">
        <v>1375</v>
      </c>
      <c r="B281" s="1" t="s">
        <v>1561</v>
      </c>
      <c r="C281" s="1" t="s">
        <v>1482</v>
      </c>
      <c r="D281" s="1" t="s">
        <v>1402</v>
      </c>
      <c r="E281" s="1" t="s">
        <v>1379</v>
      </c>
      <c r="F281" s="1" t="s">
        <v>1379</v>
      </c>
      <c r="G281" s="1" t="s">
        <v>1379</v>
      </c>
      <c r="H281" s="1" t="s">
        <v>1379</v>
      </c>
    </row>
    <row r="282" spans="1:8" ht="14.25" customHeight="1">
      <c r="A282" s="1" t="s">
        <v>1375</v>
      </c>
      <c r="B282" s="1" t="s">
        <v>1561</v>
      </c>
      <c r="C282" s="1" t="s">
        <v>1483</v>
      </c>
      <c r="D282" s="1" t="s">
        <v>1402</v>
      </c>
      <c r="E282" s="1" t="s">
        <v>1379</v>
      </c>
      <c r="F282" s="1" t="s">
        <v>1379</v>
      </c>
      <c r="G282" s="1" t="s">
        <v>1379</v>
      </c>
      <c r="H282" s="1" t="s">
        <v>1379</v>
      </c>
    </row>
    <row r="283" spans="1:8" ht="14.25" customHeight="1">
      <c r="A283" s="1" t="s">
        <v>1375</v>
      </c>
      <c r="B283" s="1" t="s">
        <v>1561</v>
      </c>
      <c r="C283" s="1" t="s">
        <v>1484</v>
      </c>
      <c r="D283" s="1" t="s">
        <v>1402</v>
      </c>
      <c r="E283" s="1" t="s">
        <v>1379</v>
      </c>
      <c r="F283" s="1" t="s">
        <v>1379</v>
      </c>
      <c r="G283" s="1" t="s">
        <v>1379</v>
      </c>
      <c r="H283" s="1" t="s">
        <v>1379</v>
      </c>
    </row>
    <row r="284" spans="1:8" ht="14.25" customHeight="1">
      <c r="A284" s="1" t="s">
        <v>1375</v>
      </c>
      <c r="B284" s="1" t="s">
        <v>1561</v>
      </c>
      <c r="C284" s="1" t="s">
        <v>1485</v>
      </c>
      <c r="D284" s="1" t="s">
        <v>1402</v>
      </c>
      <c r="E284" s="1" t="s">
        <v>1379</v>
      </c>
      <c r="F284" s="1" t="s">
        <v>1379</v>
      </c>
      <c r="G284" s="1" t="s">
        <v>1379</v>
      </c>
      <c r="H284" s="1" t="s">
        <v>1379</v>
      </c>
    </row>
    <row r="285" spans="1:8" ht="14.25" customHeight="1">
      <c r="A285" s="1" t="s">
        <v>1375</v>
      </c>
      <c r="B285" s="1" t="s">
        <v>1561</v>
      </c>
      <c r="C285" s="1" t="s">
        <v>1486</v>
      </c>
      <c r="D285" s="1" t="s">
        <v>1402</v>
      </c>
      <c r="E285" s="1" t="s">
        <v>1379</v>
      </c>
      <c r="F285" s="1" t="s">
        <v>1379</v>
      </c>
      <c r="G285" s="1" t="s">
        <v>1379</v>
      </c>
      <c r="H285" s="1" t="s">
        <v>1379</v>
      </c>
    </row>
    <row r="286" spans="1:8" ht="14.25" customHeight="1">
      <c r="A286" s="1" t="s">
        <v>1375</v>
      </c>
      <c r="B286" s="1" t="s">
        <v>1561</v>
      </c>
      <c r="C286" s="1" t="s">
        <v>1487</v>
      </c>
      <c r="D286" s="1" t="s">
        <v>1402</v>
      </c>
      <c r="E286" s="1" t="s">
        <v>1379</v>
      </c>
      <c r="F286" s="1" t="s">
        <v>1379</v>
      </c>
      <c r="G286" s="1" t="s">
        <v>1379</v>
      </c>
      <c r="H286" s="1" t="s">
        <v>1379</v>
      </c>
    </row>
    <row r="287" spans="1:8" ht="14.25" customHeight="1">
      <c r="A287" s="1" t="s">
        <v>1375</v>
      </c>
      <c r="B287" s="1" t="s">
        <v>1561</v>
      </c>
      <c r="C287" s="1" t="s">
        <v>1488</v>
      </c>
      <c r="D287" s="1" t="s">
        <v>1402</v>
      </c>
      <c r="E287" s="1" t="s">
        <v>1379</v>
      </c>
      <c r="F287" s="1" t="s">
        <v>1379</v>
      </c>
      <c r="G287" s="1" t="s">
        <v>1379</v>
      </c>
      <c r="H287" s="1" t="s">
        <v>1379</v>
      </c>
    </row>
    <row r="288" spans="1:8" ht="14.25" customHeight="1">
      <c r="A288" s="1" t="s">
        <v>1375</v>
      </c>
      <c r="B288" s="1" t="s">
        <v>1561</v>
      </c>
      <c r="C288" s="1" t="s">
        <v>1489</v>
      </c>
      <c r="D288" s="1" t="s">
        <v>1490</v>
      </c>
      <c r="E288" s="1" t="s">
        <v>1379</v>
      </c>
      <c r="F288" s="1" t="s">
        <v>1379</v>
      </c>
      <c r="G288" s="1" t="s">
        <v>1379</v>
      </c>
      <c r="H288" s="1" t="s">
        <v>1379</v>
      </c>
    </row>
    <row r="289" spans="1:8" ht="14.25" customHeight="1">
      <c r="A289" s="1" t="s">
        <v>1375</v>
      </c>
      <c r="B289" s="1" t="s">
        <v>1561</v>
      </c>
      <c r="C289" s="1" t="s">
        <v>1491</v>
      </c>
      <c r="D289" s="1" t="s">
        <v>1490</v>
      </c>
      <c r="E289" s="1" t="s">
        <v>1379</v>
      </c>
      <c r="F289" s="1" t="s">
        <v>1379</v>
      </c>
      <c r="G289" s="1" t="s">
        <v>1379</v>
      </c>
      <c r="H289" s="1" t="s">
        <v>1379</v>
      </c>
    </row>
    <row r="290" spans="1:8" ht="14.25" customHeight="1">
      <c r="A290" s="1" t="s">
        <v>1375</v>
      </c>
      <c r="B290" s="1" t="s">
        <v>1561</v>
      </c>
      <c r="C290" s="1" t="s">
        <v>1492</v>
      </c>
      <c r="D290" s="1" t="s">
        <v>1490</v>
      </c>
      <c r="E290" s="1" t="s">
        <v>1379</v>
      </c>
      <c r="F290" s="1" t="s">
        <v>1379</v>
      </c>
      <c r="G290" s="1" t="s">
        <v>1379</v>
      </c>
      <c r="H290" s="1" t="s">
        <v>1379</v>
      </c>
    </row>
    <row r="291" spans="1:8" ht="14.25" customHeight="1">
      <c r="A291" s="1" t="s">
        <v>1375</v>
      </c>
      <c r="B291" s="1" t="s">
        <v>1561</v>
      </c>
      <c r="C291" s="1" t="s">
        <v>1493</v>
      </c>
      <c r="D291" s="1" t="s">
        <v>1494</v>
      </c>
      <c r="E291" s="1" t="s">
        <v>1379</v>
      </c>
      <c r="F291" s="1" t="s">
        <v>1379</v>
      </c>
      <c r="G291" s="1" t="s">
        <v>1379</v>
      </c>
      <c r="H291" s="1" t="s">
        <v>1379</v>
      </c>
    </row>
    <row r="292" spans="1:8" ht="14.25" customHeight="1">
      <c r="A292" s="1" t="s">
        <v>1375</v>
      </c>
      <c r="B292" s="1" t="s">
        <v>1561</v>
      </c>
      <c r="C292" s="1" t="s">
        <v>1495</v>
      </c>
      <c r="D292" s="1" t="s">
        <v>1494</v>
      </c>
      <c r="E292" s="1" t="s">
        <v>1379</v>
      </c>
      <c r="F292" s="1" t="s">
        <v>1379</v>
      </c>
      <c r="G292" s="1" t="s">
        <v>1379</v>
      </c>
      <c r="H292" s="1" t="s">
        <v>1379</v>
      </c>
    </row>
    <row r="293" spans="1:8" ht="14.25" customHeight="1">
      <c r="A293" s="1" t="s">
        <v>1375</v>
      </c>
      <c r="B293" s="1" t="s">
        <v>1561</v>
      </c>
      <c r="C293" s="1" t="s">
        <v>1496</v>
      </c>
      <c r="D293" s="1" t="s">
        <v>1494</v>
      </c>
      <c r="E293" s="1" t="s">
        <v>1379</v>
      </c>
      <c r="F293" s="1" t="s">
        <v>1379</v>
      </c>
      <c r="G293" s="1" t="s">
        <v>1379</v>
      </c>
      <c r="H293" s="1" t="s">
        <v>1379</v>
      </c>
    </row>
    <row r="294" spans="1:8" ht="14.25" customHeight="1">
      <c r="A294" s="1" t="s">
        <v>1375</v>
      </c>
      <c r="B294" s="1" t="s">
        <v>1561</v>
      </c>
      <c r="C294" s="1" t="s">
        <v>1497</v>
      </c>
      <c r="D294" s="1" t="s">
        <v>1494</v>
      </c>
      <c r="E294" s="1" t="s">
        <v>1379</v>
      </c>
      <c r="F294" s="1" t="s">
        <v>1379</v>
      </c>
      <c r="G294" s="1" t="s">
        <v>1379</v>
      </c>
      <c r="H294" s="1" t="s">
        <v>1379</v>
      </c>
    </row>
    <row r="295" spans="1:8" ht="14.25" customHeight="1">
      <c r="A295" s="1" t="s">
        <v>1375</v>
      </c>
      <c r="B295" s="1" t="s">
        <v>1561</v>
      </c>
      <c r="C295" s="1" t="s">
        <v>1498</v>
      </c>
      <c r="D295" s="1" t="s">
        <v>1494</v>
      </c>
      <c r="E295" s="1" t="s">
        <v>1379</v>
      </c>
      <c r="F295" s="1" t="s">
        <v>1379</v>
      </c>
      <c r="G295" s="1" t="s">
        <v>1379</v>
      </c>
      <c r="H295" s="1" t="s">
        <v>1379</v>
      </c>
    </row>
    <row r="296" spans="1:8" ht="14.25" customHeight="1">
      <c r="A296" s="1" t="s">
        <v>1375</v>
      </c>
      <c r="B296" s="1" t="s">
        <v>1561</v>
      </c>
      <c r="C296" s="1" t="s">
        <v>1499</v>
      </c>
      <c r="D296" s="1" t="s">
        <v>1494</v>
      </c>
      <c r="E296" s="1" t="s">
        <v>1379</v>
      </c>
      <c r="F296" s="1" t="s">
        <v>1379</v>
      </c>
      <c r="G296" s="1" t="s">
        <v>1379</v>
      </c>
      <c r="H296" s="1" t="s">
        <v>1379</v>
      </c>
    </row>
    <row r="297" spans="1:8" ht="14.25" customHeight="1">
      <c r="A297" s="1" t="s">
        <v>1375</v>
      </c>
      <c r="B297" s="1" t="s">
        <v>1561</v>
      </c>
      <c r="C297" s="1" t="s">
        <v>1500</v>
      </c>
      <c r="D297" s="1" t="s">
        <v>1494</v>
      </c>
      <c r="E297" s="1" t="s">
        <v>1379</v>
      </c>
      <c r="F297" s="1" t="s">
        <v>1379</v>
      </c>
      <c r="G297" s="1" t="s">
        <v>1379</v>
      </c>
      <c r="H297" s="1" t="s">
        <v>1379</v>
      </c>
    </row>
    <row r="298" spans="1:8" ht="14.25" customHeight="1">
      <c r="A298" s="1" t="s">
        <v>1375</v>
      </c>
      <c r="B298" s="1" t="s">
        <v>1561</v>
      </c>
      <c r="C298" s="1" t="s">
        <v>1501</v>
      </c>
      <c r="D298" s="1" t="s">
        <v>1494</v>
      </c>
      <c r="E298" s="1" t="s">
        <v>1379</v>
      </c>
      <c r="F298" s="1" t="s">
        <v>1379</v>
      </c>
      <c r="G298" s="1" t="s">
        <v>1379</v>
      </c>
      <c r="H298" s="1" t="s">
        <v>1379</v>
      </c>
    </row>
    <row r="299" spans="1:8" ht="14.25" customHeight="1">
      <c r="A299" s="1" t="s">
        <v>1375</v>
      </c>
      <c r="B299" s="1" t="s">
        <v>1561</v>
      </c>
      <c r="C299" s="1" t="s">
        <v>1502</v>
      </c>
      <c r="D299" s="1" t="s">
        <v>1494</v>
      </c>
      <c r="E299" s="1" t="s">
        <v>1379</v>
      </c>
      <c r="F299" s="1" t="s">
        <v>1379</v>
      </c>
      <c r="G299" s="1" t="s">
        <v>1379</v>
      </c>
      <c r="H299" s="1" t="s">
        <v>1379</v>
      </c>
    </row>
    <row r="300" spans="1:8" ht="14.25" customHeight="1">
      <c r="A300" s="1" t="s">
        <v>1375</v>
      </c>
      <c r="B300" s="1" t="s">
        <v>1561</v>
      </c>
      <c r="C300" s="1" t="s">
        <v>1503</v>
      </c>
      <c r="D300" s="1" t="s">
        <v>1494</v>
      </c>
      <c r="E300" s="1" t="s">
        <v>1379</v>
      </c>
      <c r="F300" s="1" t="s">
        <v>1379</v>
      </c>
      <c r="G300" s="1" t="s">
        <v>1379</v>
      </c>
      <c r="H300" s="1" t="s">
        <v>1379</v>
      </c>
    </row>
    <row r="301" spans="1:8" ht="14.25" customHeight="1">
      <c r="A301" s="1" t="s">
        <v>1375</v>
      </c>
      <c r="B301" s="1" t="s">
        <v>1561</v>
      </c>
      <c r="C301" s="1" t="s">
        <v>1504</v>
      </c>
      <c r="D301" s="1" t="s">
        <v>1494</v>
      </c>
      <c r="E301" s="1" t="s">
        <v>1379</v>
      </c>
      <c r="F301" s="1" t="s">
        <v>1379</v>
      </c>
      <c r="G301" s="1" t="s">
        <v>1379</v>
      </c>
      <c r="H301" s="1" t="s">
        <v>1379</v>
      </c>
    </row>
    <row r="302" spans="1:8" ht="14.25" customHeight="1">
      <c r="A302" s="1" t="s">
        <v>1375</v>
      </c>
      <c r="B302" s="1" t="s">
        <v>1561</v>
      </c>
      <c r="C302" s="1" t="s">
        <v>1530</v>
      </c>
      <c r="D302" s="1" t="s">
        <v>1531</v>
      </c>
      <c r="E302" s="1" t="s">
        <v>1379</v>
      </c>
      <c r="F302" s="1" t="s">
        <v>1379</v>
      </c>
      <c r="G302" s="1" t="s">
        <v>1379</v>
      </c>
      <c r="H302" s="1" t="s">
        <v>1379</v>
      </c>
    </row>
    <row r="303" spans="1:8" ht="14.25" customHeight="1">
      <c r="A303" s="1" t="s">
        <v>1375</v>
      </c>
      <c r="B303" s="1" t="s">
        <v>1561</v>
      </c>
      <c r="C303" s="1" t="s">
        <v>1532</v>
      </c>
      <c r="D303" s="1" t="s">
        <v>1531</v>
      </c>
      <c r="E303" s="1" t="s">
        <v>1379</v>
      </c>
      <c r="F303" s="1" t="s">
        <v>1379</v>
      </c>
      <c r="G303" s="1" t="s">
        <v>1379</v>
      </c>
      <c r="H303" s="1" t="s">
        <v>1379</v>
      </c>
    </row>
    <row r="304" spans="1:8" ht="14.25" customHeight="1">
      <c r="A304" s="1" t="s">
        <v>1375</v>
      </c>
      <c r="B304" s="1" t="s">
        <v>1561</v>
      </c>
      <c r="C304" s="1" t="s">
        <v>1533</v>
      </c>
      <c r="D304" s="1" t="s">
        <v>1531</v>
      </c>
      <c r="E304" s="1" t="s">
        <v>1379</v>
      </c>
      <c r="F304" s="1" t="s">
        <v>1379</v>
      </c>
      <c r="G304" s="1" t="s">
        <v>1379</v>
      </c>
      <c r="H304" s="1" t="s">
        <v>1379</v>
      </c>
    </row>
    <row r="305" spans="1:8" ht="14.25" customHeight="1">
      <c r="A305" s="1" t="s">
        <v>1375</v>
      </c>
      <c r="B305" s="1" t="s">
        <v>1561</v>
      </c>
      <c r="C305" s="1" t="s">
        <v>1534</v>
      </c>
      <c r="D305" s="1" t="s">
        <v>1531</v>
      </c>
      <c r="E305" s="1" t="s">
        <v>1379</v>
      </c>
      <c r="F305" s="1" t="s">
        <v>1379</v>
      </c>
      <c r="G305" s="1" t="s">
        <v>1379</v>
      </c>
      <c r="H305" s="1" t="s">
        <v>1379</v>
      </c>
    </row>
    <row r="306" spans="1:8" ht="14.25" customHeight="1">
      <c r="A306" s="1" t="s">
        <v>1375</v>
      </c>
      <c r="B306" s="1" t="s">
        <v>1561</v>
      </c>
      <c r="C306" s="1" t="s">
        <v>1535</v>
      </c>
      <c r="D306" s="1" t="s">
        <v>1531</v>
      </c>
      <c r="E306" s="1" t="s">
        <v>1379</v>
      </c>
      <c r="F306" s="1" t="s">
        <v>1379</v>
      </c>
      <c r="G306" s="1" t="s">
        <v>1379</v>
      </c>
      <c r="H306" s="1" t="s">
        <v>1379</v>
      </c>
    </row>
    <row r="307" spans="1:8" ht="14.25" customHeight="1">
      <c r="A307" s="1" t="s">
        <v>1375</v>
      </c>
      <c r="B307" s="1" t="s">
        <v>1561</v>
      </c>
      <c r="C307" s="1" t="s">
        <v>1536</v>
      </c>
      <c r="D307" s="1" t="s">
        <v>1531</v>
      </c>
      <c r="E307" s="1" t="s">
        <v>1379</v>
      </c>
      <c r="F307" s="1" t="s">
        <v>1379</v>
      </c>
      <c r="G307" s="1" t="s">
        <v>1379</v>
      </c>
      <c r="H307" s="1" t="s">
        <v>1379</v>
      </c>
    </row>
    <row r="308" spans="1:8" ht="14.25" customHeight="1">
      <c r="A308" s="1" t="s">
        <v>1375</v>
      </c>
      <c r="B308" s="1" t="s">
        <v>1561</v>
      </c>
      <c r="C308" s="1" t="s">
        <v>1537</v>
      </c>
      <c r="D308" s="1" t="s">
        <v>1531</v>
      </c>
      <c r="E308" s="1" t="s">
        <v>1379</v>
      </c>
      <c r="F308" s="1" t="s">
        <v>1379</v>
      </c>
      <c r="G308" s="1" t="s">
        <v>1379</v>
      </c>
      <c r="H308" s="1" t="s">
        <v>1379</v>
      </c>
    </row>
    <row r="309" spans="1:8" ht="14.25" customHeight="1">
      <c r="A309" s="1" t="s">
        <v>1375</v>
      </c>
      <c r="B309" s="1" t="s">
        <v>1561</v>
      </c>
      <c r="C309" s="1" t="s">
        <v>1538</v>
      </c>
      <c r="D309" s="1" t="s">
        <v>1531</v>
      </c>
      <c r="E309" s="1" t="s">
        <v>1379</v>
      </c>
      <c r="F309" s="1" t="s">
        <v>1379</v>
      </c>
      <c r="G309" s="1" t="s">
        <v>1379</v>
      </c>
      <c r="H309" s="1" t="s">
        <v>1379</v>
      </c>
    </row>
    <row r="310" spans="1:8" ht="14.25" customHeight="1">
      <c r="A310" s="1" t="s">
        <v>1375</v>
      </c>
      <c r="B310" s="1" t="s">
        <v>1561</v>
      </c>
      <c r="C310" s="1" t="s">
        <v>1539</v>
      </c>
      <c r="D310" s="1" t="s">
        <v>1531</v>
      </c>
      <c r="E310" s="1" t="s">
        <v>1379</v>
      </c>
      <c r="F310" s="1" t="s">
        <v>1379</v>
      </c>
      <c r="G310" s="1" t="s">
        <v>1379</v>
      </c>
      <c r="H310" s="1" t="s">
        <v>1379</v>
      </c>
    </row>
    <row r="311" spans="1:8" ht="14.25" customHeight="1">
      <c r="A311" s="1" t="s">
        <v>1375</v>
      </c>
      <c r="B311" s="1" t="s">
        <v>1561</v>
      </c>
      <c r="C311" s="1" t="s">
        <v>1540</v>
      </c>
      <c r="D311" s="1" t="s">
        <v>1531</v>
      </c>
      <c r="E311" s="1" t="s">
        <v>1379</v>
      </c>
      <c r="F311" s="1" t="s">
        <v>1379</v>
      </c>
      <c r="G311" s="1" t="s">
        <v>1379</v>
      </c>
      <c r="H311" s="1" t="s">
        <v>1379</v>
      </c>
    </row>
    <row r="312" spans="1:8" ht="14.25" customHeight="1">
      <c r="A312" s="1" t="s">
        <v>1375</v>
      </c>
      <c r="B312" s="1" t="s">
        <v>1561</v>
      </c>
      <c r="C312" s="1" t="s">
        <v>1541</v>
      </c>
      <c r="D312" s="1" t="s">
        <v>1531</v>
      </c>
      <c r="E312" s="1" t="s">
        <v>1379</v>
      </c>
      <c r="F312" s="1" t="s">
        <v>1379</v>
      </c>
      <c r="G312" s="1" t="s">
        <v>1379</v>
      </c>
      <c r="H312" s="1" t="s">
        <v>1379</v>
      </c>
    </row>
    <row r="313" spans="1:8" ht="14.25" customHeight="1">
      <c r="A313" s="1" t="s">
        <v>1375</v>
      </c>
      <c r="B313" s="1" t="s">
        <v>1561</v>
      </c>
      <c r="C313" s="1" t="s">
        <v>1542</v>
      </c>
      <c r="D313" s="1" t="s">
        <v>1531</v>
      </c>
      <c r="E313" s="1" t="s">
        <v>1379</v>
      </c>
      <c r="F313" s="1" t="s">
        <v>1379</v>
      </c>
      <c r="G313" s="1" t="s">
        <v>1379</v>
      </c>
      <c r="H313" s="1" t="s">
        <v>1379</v>
      </c>
    </row>
    <row r="314" spans="1:8" ht="14.25" customHeight="1">
      <c r="A314" s="1" t="s">
        <v>1375</v>
      </c>
      <c r="B314" s="1" t="s">
        <v>1561</v>
      </c>
      <c r="C314" s="1" t="s">
        <v>1543</v>
      </c>
      <c r="D314" s="1" t="s">
        <v>1531</v>
      </c>
      <c r="E314" s="1" t="s">
        <v>1379</v>
      </c>
      <c r="F314" s="1" t="s">
        <v>1379</v>
      </c>
      <c r="G314" s="1" t="s">
        <v>1379</v>
      </c>
      <c r="H314" s="1" t="s">
        <v>1379</v>
      </c>
    </row>
    <row r="315" spans="1:8" ht="14.25" customHeight="1">
      <c r="A315" s="1" t="s">
        <v>1375</v>
      </c>
      <c r="B315" s="1" t="s">
        <v>1561</v>
      </c>
      <c r="C315" s="1" t="s">
        <v>1544</v>
      </c>
      <c r="D315" s="1" t="s">
        <v>1531</v>
      </c>
      <c r="E315" s="1" t="s">
        <v>1379</v>
      </c>
      <c r="F315" s="1" t="s">
        <v>1379</v>
      </c>
      <c r="G315" s="1" t="s">
        <v>1379</v>
      </c>
      <c r="H315" s="1" t="s">
        <v>1379</v>
      </c>
    </row>
    <row r="316" spans="1:8" ht="14.25" customHeight="1">
      <c r="A316" s="1" t="s">
        <v>1375</v>
      </c>
      <c r="B316" s="1" t="s">
        <v>1561</v>
      </c>
      <c r="C316" s="1" t="s">
        <v>1545</v>
      </c>
      <c r="D316" s="1" t="s">
        <v>1531</v>
      </c>
      <c r="E316" s="1" t="s">
        <v>1379</v>
      </c>
      <c r="F316" s="1" t="s">
        <v>1379</v>
      </c>
      <c r="G316" s="1" t="s">
        <v>1379</v>
      </c>
      <c r="H316" s="1" t="s">
        <v>1379</v>
      </c>
    </row>
    <row r="317" spans="1:8" ht="14.25" customHeight="1">
      <c r="A317" s="1" t="s">
        <v>1375</v>
      </c>
      <c r="B317" s="1" t="s">
        <v>1561</v>
      </c>
      <c r="C317" s="1" t="s">
        <v>1546</v>
      </c>
      <c r="D317" s="1" t="s">
        <v>1531</v>
      </c>
      <c r="E317" s="1" t="s">
        <v>1379</v>
      </c>
      <c r="F317" s="1" t="s">
        <v>1379</v>
      </c>
      <c r="G317" s="1" t="s">
        <v>1379</v>
      </c>
      <c r="H317" s="1" t="s">
        <v>1379</v>
      </c>
    </row>
    <row r="318" spans="1:8" ht="14.25" customHeight="1">
      <c r="A318" s="1" t="s">
        <v>1375</v>
      </c>
      <c r="B318" s="1" t="s">
        <v>1561</v>
      </c>
      <c r="C318" s="1" t="s">
        <v>1547</v>
      </c>
      <c r="D318" s="1" t="s">
        <v>1531</v>
      </c>
      <c r="E318" s="1" t="s">
        <v>1379</v>
      </c>
      <c r="F318" s="1" t="s">
        <v>1379</v>
      </c>
      <c r="G318" s="1" t="s">
        <v>1379</v>
      </c>
      <c r="H318" s="1" t="s">
        <v>1379</v>
      </c>
    </row>
    <row r="319" spans="1:8" ht="14.25" customHeight="1">
      <c r="A319" s="1" t="s">
        <v>1375</v>
      </c>
      <c r="B319" s="1" t="s">
        <v>1561</v>
      </c>
      <c r="C319" s="1" t="s">
        <v>1548</v>
      </c>
      <c r="D319" s="1" t="s">
        <v>1531</v>
      </c>
      <c r="E319" s="1" t="s">
        <v>1379</v>
      </c>
      <c r="F319" s="1" t="s">
        <v>1379</v>
      </c>
      <c r="G319" s="1" t="s">
        <v>1379</v>
      </c>
      <c r="H319" s="1" t="s">
        <v>1379</v>
      </c>
    </row>
    <row r="320" spans="1:8" ht="14.25" customHeight="1">
      <c r="A320" s="1" t="s">
        <v>1375</v>
      </c>
      <c r="B320" s="1" t="s">
        <v>1561</v>
      </c>
      <c r="C320" s="1" t="s">
        <v>1549</v>
      </c>
      <c r="D320" s="1" t="s">
        <v>1531</v>
      </c>
      <c r="E320" s="1" t="s">
        <v>1379</v>
      </c>
      <c r="F320" s="1" t="s">
        <v>1379</v>
      </c>
      <c r="G320" s="1" t="s">
        <v>1379</v>
      </c>
      <c r="H320" s="1" t="s">
        <v>1379</v>
      </c>
    </row>
    <row r="321" spans="1:8" ht="14.25" customHeight="1">
      <c r="A321" s="1" t="s">
        <v>1375</v>
      </c>
      <c r="B321" s="1" t="s">
        <v>1561</v>
      </c>
      <c r="C321" s="1" t="s">
        <v>1550</v>
      </c>
      <c r="D321" s="1" t="s">
        <v>1531</v>
      </c>
      <c r="E321" s="1" t="s">
        <v>1379</v>
      </c>
      <c r="F321" s="1" t="s">
        <v>1379</v>
      </c>
      <c r="G321" s="1" t="s">
        <v>1379</v>
      </c>
      <c r="H321" s="1" t="s">
        <v>1379</v>
      </c>
    </row>
    <row r="322" spans="1:8" ht="14.25" customHeight="1">
      <c r="A322" s="1" t="s">
        <v>1375</v>
      </c>
      <c r="B322" s="1" t="s">
        <v>1561</v>
      </c>
      <c r="C322" s="1" t="s">
        <v>1551</v>
      </c>
      <c r="D322" s="1" t="s">
        <v>1531</v>
      </c>
      <c r="E322" s="1" t="s">
        <v>1379</v>
      </c>
      <c r="F322" s="1" t="s">
        <v>1379</v>
      </c>
      <c r="G322" s="1" t="s">
        <v>1379</v>
      </c>
      <c r="H322" s="1" t="s">
        <v>1379</v>
      </c>
    </row>
    <row r="323" spans="1:8" ht="14.25" customHeight="1">
      <c r="A323" s="1" t="s">
        <v>1375</v>
      </c>
      <c r="B323" s="1" t="s">
        <v>1561</v>
      </c>
      <c r="C323" s="1" t="s">
        <v>1552</v>
      </c>
      <c r="D323" s="1" t="s">
        <v>1531</v>
      </c>
      <c r="E323" s="1" t="s">
        <v>1379</v>
      </c>
      <c r="F323" s="1" t="s">
        <v>1379</v>
      </c>
      <c r="G323" s="1" t="s">
        <v>1379</v>
      </c>
      <c r="H323" s="1" t="s">
        <v>1379</v>
      </c>
    </row>
    <row r="324" spans="1:8" ht="14.25" customHeight="1">
      <c r="A324" s="1" t="s">
        <v>1375</v>
      </c>
      <c r="B324" s="1" t="s">
        <v>1561</v>
      </c>
      <c r="C324" s="1" t="s">
        <v>1553</v>
      </c>
      <c r="D324" s="1" t="s">
        <v>1531</v>
      </c>
      <c r="E324" s="1" t="s">
        <v>1379</v>
      </c>
      <c r="F324" s="1" t="s">
        <v>1379</v>
      </c>
      <c r="G324" s="1" t="s">
        <v>1379</v>
      </c>
      <c r="H324" s="1" t="s">
        <v>1379</v>
      </c>
    </row>
    <row r="325" spans="1:8" ht="14.25" customHeight="1">
      <c r="A325" s="1" t="s">
        <v>1375</v>
      </c>
      <c r="B325" s="1" t="s">
        <v>1561</v>
      </c>
      <c r="C325" s="1" t="s">
        <v>1554</v>
      </c>
      <c r="D325" s="1" t="s">
        <v>1531</v>
      </c>
      <c r="E325" s="1" t="s">
        <v>1379</v>
      </c>
      <c r="F325" s="1" t="s">
        <v>1379</v>
      </c>
      <c r="G325" s="1" t="s">
        <v>1379</v>
      </c>
      <c r="H325" s="1" t="s">
        <v>1379</v>
      </c>
    </row>
    <row r="326" spans="1:8" ht="14.25" customHeight="1">
      <c r="A326" s="1" t="s">
        <v>1375</v>
      </c>
      <c r="B326" s="1" t="s">
        <v>1561</v>
      </c>
      <c r="C326" s="1" t="s">
        <v>1555</v>
      </c>
      <c r="D326" s="1" t="s">
        <v>1531</v>
      </c>
      <c r="E326" s="1" t="s">
        <v>1379</v>
      </c>
      <c r="F326" s="1" t="s">
        <v>1379</v>
      </c>
      <c r="G326" s="1" t="s">
        <v>1379</v>
      </c>
      <c r="H326" s="1" t="s">
        <v>1379</v>
      </c>
    </row>
    <row r="327" spans="1:8" ht="14.25" customHeight="1">
      <c r="A327" s="1" t="s">
        <v>1375</v>
      </c>
      <c r="B327" s="1" t="s">
        <v>1561</v>
      </c>
      <c r="C327" s="1" t="s">
        <v>1556</v>
      </c>
      <c r="D327" s="1" t="s">
        <v>1531</v>
      </c>
      <c r="E327" s="1" t="s">
        <v>1379</v>
      </c>
      <c r="F327" s="1" t="s">
        <v>1379</v>
      </c>
      <c r="G327" s="1" t="s">
        <v>1379</v>
      </c>
      <c r="H327" s="1" t="s">
        <v>1379</v>
      </c>
    </row>
    <row r="328" spans="1:8" ht="14.25" customHeight="1">
      <c r="A328" s="1" t="s">
        <v>1375</v>
      </c>
      <c r="B328" s="1" t="s">
        <v>1561</v>
      </c>
      <c r="C328" s="1" t="s">
        <v>1557</v>
      </c>
      <c r="D328" s="1" t="s">
        <v>1531</v>
      </c>
      <c r="E328" s="1" t="s">
        <v>1379</v>
      </c>
      <c r="F328" s="1" t="s">
        <v>1379</v>
      </c>
      <c r="G328" s="1" t="s">
        <v>1379</v>
      </c>
      <c r="H328" s="1" t="s">
        <v>1379</v>
      </c>
    </row>
    <row r="329" spans="1:8" ht="14.25" customHeight="1">
      <c r="A329" s="1" t="s">
        <v>1375</v>
      </c>
      <c r="B329" s="1" t="s">
        <v>1561</v>
      </c>
      <c r="C329" s="1" t="s">
        <v>1558</v>
      </c>
      <c r="D329" s="1" t="s">
        <v>1531</v>
      </c>
      <c r="E329" s="1" t="s">
        <v>1379</v>
      </c>
      <c r="F329" s="1" t="s">
        <v>1379</v>
      </c>
      <c r="G329" s="1" t="s">
        <v>1379</v>
      </c>
      <c r="H329" s="1" t="s">
        <v>1379</v>
      </c>
    </row>
    <row r="330" spans="1:8" ht="14.25" customHeight="1">
      <c r="A330" s="1" t="s">
        <v>1375</v>
      </c>
      <c r="B330" s="1" t="s">
        <v>1561</v>
      </c>
      <c r="C330" s="1" t="s">
        <v>1559</v>
      </c>
      <c r="D330" s="1" t="s">
        <v>1531</v>
      </c>
      <c r="E330" s="1" t="s">
        <v>1379</v>
      </c>
      <c r="F330" s="1" t="s">
        <v>1379</v>
      </c>
      <c r="G330" s="1" t="s">
        <v>1379</v>
      </c>
      <c r="H330" s="1" t="s">
        <v>1379</v>
      </c>
    </row>
    <row r="331" spans="1:8" ht="14.25" customHeight="1">
      <c r="A331" s="1" t="s">
        <v>1375</v>
      </c>
      <c r="B331" s="1" t="s">
        <v>1561</v>
      </c>
      <c r="C331" s="1" t="s">
        <v>1560</v>
      </c>
      <c r="D331" s="1" t="s">
        <v>1531</v>
      </c>
      <c r="E331" s="1" t="s">
        <v>1379</v>
      </c>
      <c r="F331" s="1" t="s">
        <v>1379</v>
      </c>
      <c r="G331" s="1" t="s">
        <v>1379</v>
      </c>
      <c r="H331" s="1" t="s">
        <v>1379</v>
      </c>
    </row>
    <row r="332" spans="1:8" ht="14.25" customHeight="1"/>
    <row r="333" spans="1:8" ht="14.25" customHeight="1"/>
    <row r="334" spans="1:8" ht="14.25" customHeight="1"/>
    <row r="335" spans="1:8" ht="14.25" customHeight="1"/>
    <row r="336" spans="1:8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ProductCatalog</vt:lpstr>
      <vt:lpstr>validate master</vt:lpstr>
      <vt:lpstr>EstoreProductCatalog</vt:lpstr>
      <vt:lpstr>Validate Estore</vt:lpstr>
      <vt:lpstr>AEM register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2022-07-19T07:54:26Z</dcterms:created>
  <dcterms:modified xsi:type="dcterms:W3CDTF">2023-01-13T03:18:27Z</dcterms:modified>
</cp:coreProperties>
</file>