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report\template\"/>
    </mc:Choice>
  </mc:AlternateContent>
  <bookViews>
    <workbookView xWindow="0" yWindow="0" windowWidth="20490" windowHeight="9045" activeTab="4"/>
  </bookViews>
  <sheets>
    <sheet name="集計" sheetId="1" r:id="rId1"/>
    <sheet name="齋藤" sheetId="2" r:id="rId2"/>
    <sheet name="村松" sheetId="4" r:id="rId3"/>
    <sheet name="ThinhPQ" sheetId="3" r:id="rId4"/>
    <sheet name="HuongLH" sheetId="5" r:id="rId5"/>
    <sheet name="ChinhLV" sheetId="6" r:id="rId6"/>
    <sheet name="HienTQ" sheetId="7" r:id="rId7"/>
    <sheet name="Sample" sheetId="8" state="hidden" r:id="rId8"/>
  </sheets>
  <calcPr calcId="152511"/>
</workbook>
</file>

<file path=xl/calcChain.xml><?xml version="1.0" encoding="utf-8"?>
<calcChain xmlns="http://schemas.openxmlformats.org/spreadsheetml/2006/main">
  <c r="J19" i="6" l="1"/>
  <c r="K19" i="6" s="1"/>
  <c r="J20" i="6"/>
  <c r="K20" i="6" s="1"/>
  <c r="J26" i="6"/>
  <c r="K26" i="6" s="1"/>
  <c r="J27" i="6"/>
  <c r="K27" i="6" s="1"/>
  <c r="J33" i="6"/>
  <c r="K33" i="6"/>
  <c r="J34" i="6"/>
  <c r="K34" i="6" s="1"/>
  <c r="J37" i="6"/>
  <c r="K37" i="6"/>
  <c r="J40" i="6"/>
  <c r="K40" i="6" s="1"/>
  <c r="J41" i="6"/>
  <c r="K41" i="6" s="1"/>
  <c r="J42" i="6"/>
  <c r="K42" i="6" s="1"/>
  <c r="J43" i="6"/>
  <c r="K43" i="6" s="1"/>
  <c r="J19" i="7"/>
  <c r="K19" i="7" s="1"/>
  <c r="J20" i="7"/>
  <c r="K20" i="7" s="1"/>
  <c r="J26" i="7"/>
  <c r="K26" i="7" s="1"/>
  <c r="J27" i="7"/>
  <c r="K27" i="7" s="1"/>
  <c r="J33" i="7"/>
  <c r="K33" i="7" s="1"/>
  <c r="J34" i="7"/>
  <c r="K34" i="7" s="1"/>
  <c r="J35" i="7"/>
  <c r="K35" i="7" s="1"/>
  <c r="J36" i="7"/>
  <c r="K36" i="7" s="1"/>
  <c r="J37" i="7"/>
  <c r="K37" i="7" s="1"/>
  <c r="J40" i="7"/>
  <c r="K40" i="7" s="1"/>
  <c r="J41" i="7"/>
  <c r="K41" i="7" s="1"/>
  <c r="J42" i="7"/>
  <c r="K42" i="7" s="1"/>
  <c r="J43" i="7"/>
  <c r="K43" i="7"/>
  <c r="S43" i="7"/>
  <c r="R43" i="7"/>
  <c r="Q43" i="7"/>
  <c r="P43" i="7"/>
  <c r="O43" i="7"/>
  <c r="S43" i="6"/>
  <c r="R43" i="6"/>
  <c r="Q43" i="6"/>
  <c r="P43" i="6"/>
  <c r="O43" i="6"/>
  <c r="S43" i="5"/>
  <c r="R43" i="5"/>
  <c r="Q43" i="5"/>
  <c r="P43" i="5"/>
  <c r="O43" i="5"/>
  <c r="J43" i="5"/>
  <c r="K43" i="5" s="1"/>
  <c r="S43" i="3"/>
  <c r="R43" i="3"/>
  <c r="Q43" i="3"/>
  <c r="P43" i="3"/>
  <c r="O43" i="3"/>
  <c r="J43" i="3"/>
  <c r="K43" i="3" s="1"/>
  <c r="D42" i="8" l="1"/>
  <c r="S41" i="8"/>
  <c r="R41" i="8"/>
  <c r="Q41" i="8"/>
  <c r="P41" i="8"/>
  <c r="O41" i="8"/>
  <c r="J41" i="8"/>
  <c r="K41" i="8" s="1"/>
  <c r="C41" i="8"/>
  <c r="S40" i="8"/>
  <c r="R40" i="8"/>
  <c r="Q40" i="8"/>
  <c r="P40" i="8"/>
  <c r="O40" i="8"/>
  <c r="J40" i="8"/>
  <c r="K40" i="8" s="1"/>
  <c r="C40" i="8"/>
  <c r="Q39" i="8"/>
  <c r="O39" i="8"/>
  <c r="P39" i="8" s="1"/>
  <c r="R39" i="8" s="1"/>
  <c r="C39" i="8"/>
  <c r="Q38" i="8"/>
  <c r="P38" i="8"/>
  <c r="R38" i="8" s="1"/>
  <c r="O38" i="8"/>
  <c r="C38" i="8"/>
  <c r="Q37" i="8"/>
  <c r="O37" i="8"/>
  <c r="P37" i="8" s="1"/>
  <c r="C37" i="8"/>
  <c r="S36" i="8"/>
  <c r="Q36" i="8"/>
  <c r="P36" i="8"/>
  <c r="R36" i="8" s="1"/>
  <c r="O36" i="8"/>
  <c r="C36" i="8"/>
  <c r="Q35" i="8"/>
  <c r="O35" i="8"/>
  <c r="P35" i="8" s="1"/>
  <c r="C35" i="8"/>
  <c r="S34" i="8"/>
  <c r="R34" i="8"/>
  <c r="Q34" i="8"/>
  <c r="P34" i="8"/>
  <c r="O34" i="8"/>
  <c r="J34" i="8"/>
  <c r="K34" i="8" s="1"/>
  <c r="C34" i="8"/>
  <c r="S33" i="8"/>
  <c r="R33" i="8"/>
  <c r="Q33" i="8"/>
  <c r="P33" i="8"/>
  <c r="O33" i="8"/>
  <c r="J33" i="8"/>
  <c r="K33" i="8" s="1"/>
  <c r="C33" i="8"/>
  <c r="S32" i="8"/>
  <c r="R32" i="8"/>
  <c r="Q32" i="8"/>
  <c r="P32" i="8"/>
  <c r="O32" i="8"/>
  <c r="J32" i="8"/>
  <c r="K32" i="8" s="1"/>
  <c r="C32" i="8"/>
  <c r="Q31" i="8"/>
  <c r="O31" i="8"/>
  <c r="P31" i="8" s="1"/>
  <c r="C31" i="8"/>
  <c r="Q30" i="8"/>
  <c r="O30" i="8"/>
  <c r="P30" i="8" s="1"/>
  <c r="C30" i="8"/>
  <c r="Q29" i="8"/>
  <c r="O29" i="8"/>
  <c r="P29" i="8" s="1"/>
  <c r="C29" i="8"/>
  <c r="Q28" i="8"/>
  <c r="P28" i="8"/>
  <c r="R28" i="8" s="1"/>
  <c r="O28" i="8"/>
  <c r="C28" i="8"/>
  <c r="S27" i="8"/>
  <c r="R27" i="8"/>
  <c r="Q27" i="8"/>
  <c r="P27" i="8"/>
  <c r="O27" i="8"/>
  <c r="J27" i="8"/>
  <c r="K27" i="8" s="1"/>
  <c r="C27" i="8"/>
  <c r="S26" i="8"/>
  <c r="R26" i="8"/>
  <c r="Q26" i="8"/>
  <c r="P26" i="8"/>
  <c r="O26" i="8"/>
  <c r="J26" i="8"/>
  <c r="K26" i="8" s="1"/>
  <c r="C26" i="8"/>
  <c r="Q25" i="8"/>
  <c r="O25" i="8"/>
  <c r="P25" i="8" s="1"/>
  <c r="C25" i="8"/>
  <c r="Q24" i="8"/>
  <c r="P24" i="8"/>
  <c r="R24" i="8" s="1"/>
  <c r="O24" i="8"/>
  <c r="C24" i="8"/>
  <c r="Q23" i="8"/>
  <c r="O23" i="8"/>
  <c r="P23" i="8" s="1"/>
  <c r="C23" i="8"/>
  <c r="S22" i="8"/>
  <c r="Q22" i="8"/>
  <c r="P22" i="8"/>
  <c r="R22" i="8" s="1"/>
  <c r="O22" i="8"/>
  <c r="C22" i="8"/>
  <c r="Q21" i="8"/>
  <c r="O21" i="8"/>
  <c r="P21" i="8" s="1"/>
  <c r="C21" i="8"/>
  <c r="S20" i="8"/>
  <c r="R20" i="8"/>
  <c r="Q20" i="8"/>
  <c r="P20" i="8"/>
  <c r="O20" i="8"/>
  <c r="J20" i="8"/>
  <c r="K20" i="8" s="1"/>
  <c r="C20" i="8"/>
  <c r="S19" i="8"/>
  <c r="R19" i="8"/>
  <c r="Q19" i="8"/>
  <c r="P19" i="8"/>
  <c r="O19" i="8"/>
  <c r="J19" i="8"/>
  <c r="K19" i="8" s="1"/>
  <c r="C19" i="8"/>
  <c r="Q18" i="8"/>
  <c r="O18" i="8"/>
  <c r="P18" i="8" s="1"/>
  <c r="C18" i="8"/>
  <c r="Q17" i="8"/>
  <c r="O17" i="8"/>
  <c r="P17" i="8" s="1"/>
  <c r="C17" i="8"/>
  <c r="Q16" i="8"/>
  <c r="P16" i="8"/>
  <c r="R16" i="8" s="1"/>
  <c r="O16" i="8"/>
  <c r="C16" i="8"/>
  <c r="Q15" i="8"/>
  <c r="P15" i="8"/>
  <c r="R15" i="8" s="1"/>
  <c r="O15" i="8"/>
  <c r="C15" i="8"/>
  <c r="Q14" i="8"/>
  <c r="O14" i="8"/>
  <c r="P14" i="8" s="1"/>
  <c r="C14" i="8"/>
  <c r="S13" i="8"/>
  <c r="R13" i="8"/>
  <c r="Q13" i="8"/>
  <c r="P13" i="8"/>
  <c r="O13" i="8"/>
  <c r="J13" i="8"/>
  <c r="K13" i="8" s="1"/>
  <c r="C13" i="8"/>
  <c r="S12" i="8"/>
  <c r="R12" i="8"/>
  <c r="Q12" i="8"/>
  <c r="P12" i="8"/>
  <c r="O12" i="8"/>
  <c r="J12" i="8"/>
  <c r="K12" i="8" s="1"/>
  <c r="C12" i="8"/>
  <c r="C5" i="8"/>
  <c r="W4" i="8"/>
  <c r="D44" i="7"/>
  <c r="S42" i="7"/>
  <c r="R42" i="7"/>
  <c r="Q42" i="7"/>
  <c r="P42" i="7"/>
  <c r="O42" i="7"/>
  <c r="S41" i="7"/>
  <c r="R41" i="7"/>
  <c r="Q41" i="7"/>
  <c r="P41" i="7"/>
  <c r="O41" i="7"/>
  <c r="S40" i="7"/>
  <c r="R40" i="7"/>
  <c r="Q40" i="7"/>
  <c r="P40" i="7"/>
  <c r="O40" i="7"/>
  <c r="Q39" i="7"/>
  <c r="P39" i="7" s="1"/>
  <c r="O39" i="7"/>
  <c r="Q38" i="7"/>
  <c r="P38" i="7" s="1"/>
  <c r="O38" i="7"/>
  <c r="S37" i="7"/>
  <c r="R37" i="7"/>
  <c r="Q37" i="7"/>
  <c r="P37" i="7"/>
  <c r="O37" i="7"/>
  <c r="S36" i="7"/>
  <c r="R36" i="7"/>
  <c r="Q36" i="7"/>
  <c r="P36" i="7"/>
  <c r="O36" i="7"/>
  <c r="S35" i="7"/>
  <c r="R35" i="7"/>
  <c r="Q35" i="7"/>
  <c r="P35" i="7"/>
  <c r="O35" i="7"/>
  <c r="S34" i="7"/>
  <c r="R34" i="7"/>
  <c r="Q34" i="7"/>
  <c r="P34" i="7"/>
  <c r="O34" i="7"/>
  <c r="S33" i="7"/>
  <c r="R33" i="7"/>
  <c r="Q33" i="7"/>
  <c r="P33" i="7"/>
  <c r="O33" i="7"/>
  <c r="Q32" i="7"/>
  <c r="O32" i="7"/>
  <c r="Q31" i="7"/>
  <c r="P31" i="7"/>
  <c r="O31" i="7"/>
  <c r="Q30" i="7"/>
  <c r="P30" i="7" s="1"/>
  <c r="O30" i="7"/>
  <c r="Q29" i="7"/>
  <c r="O29" i="7"/>
  <c r="Q28" i="7"/>
  <c r="O28" i="7"/>
  <c r="S27" i="7"/>
  <c r="R27" i="7"/>
  <c r="Q27" i="7"/>
  <c r="P27" i="7"/>
  <c r="O27" i="7"/>
  <c r="S26" i="7"/>
  <c r="R26" i="7"/>
  <c r="Q26" i="7"/>
  <c r="P26" i="7"/>
  <c r="O26" i="7"/>
  <c r="Q25" i="7"/>
  <c r="O25" i="7"/>
  <c r="P25" i="7" s="1"/>
  <c r="Q24" i="7"/>
  <c r="O24" i="7"/>
  <c r="Q23" i="7"/>
  <c r="O23" i="7"/>
  <c r="P23" i="7" s="1"/>
  <c r="Q22" i="7"/>
  <c r="O22" i="7"/>
  <c r="Q21" i="7"/>
  <c r="O21" i="7"/>
  <c r="P21" i="7" s="1"/>
  <c r="S20" i="7"/>
  <c r="R20" i="7"/>
  <c r="Q20" i="7"/>
  <c r="P20" i="7"/>
  <c r="O20" i="7"/>
  <c r="S19" i="7"/>
  <c r="R19" i="7"/>
  <c r="Q19" i="7"/>
  <c r="P19" i="7"/>
  <c r="O19" i="7"/>
  <c r="Q18" i="7"/>
  <c r="O18" i="7"/>
  <c r="Q17" i="7"/>
  <c r="P17" i="7" s="1"/>
  <c r="O17" i="7"/>
  <c r="Q16" i="7"/>
  <c r="O16" i="7"/>
  <c r="Q15" i="7"/>
  <c r="O15" i="7"/>
  <c r="Q14" i="7"/>
  <c r="O14" i="7"/>
  <c r="S13" i="7"/>
  <c r="R13" i="7"/>
  <c r="Q13" i="7"/>
  <c r="P13" i="7"/>
  <c r="O13" i="7"/>
  <c r="J13" i="7"/>
  <c r="K13" i="7" s="1"/>
  <c r="W4" i="7"/>
  <c r="D44" i="6"/>
  <c r="S42" i="6"/>
  <c r="R42" i="6"/>
  <c r="Q42" i="6"/>
  <c r="P42" i="6"/>
  <c r="O42" i="6"/>
  <c r="S41" i="6"/>
  <c r="R41" i="6"/>
  <c r="Q41" i="6"/>
  <c r="P41" i="6"/>
  <c r="O41" i="6"/>
  <c r="S40" i="6"/>
  <c r="R40" i="6"/>
  <c r="Q40" i="6"/>
  <c r="P40" i="6"/>
  <c r="O40" i="6"/>
  <c r="O39" i="6"/>
  <c r="O38" i="6"/>
  <c r="S37" i="6"/>
  <c r="R37" i="6"/>
  <c r="Q37" i="6"/>
  <c r="P37" i="6"/>
  <c r="O37" i="6"/>
  <c r="O36" i="6"/>
  <c r="O35" i="6"/>
  <c r="S34" i="6"/>
  <c r="R34" i="6"/>
  <c r="Q34" i="6"/>
  <c r="P34" i="6"/>
  <c r="O34" i="6"/>
  <c r="S33" i="6"/>
  <c r="R33" i="6"/>
  <c r="Q33" i="6"/>
  <c r="P33" i="6"/>
  <c r="O33" i="6"/>
  <c r="O32" i="6"/>
  <c r="O31" i="6"/>
  <c r="O30" i="6"/>
  <c r="O29" i="6"/>
  <c r="O28" i="6"/>
  <c r="S27" i="6"/>
  <c r="R27" i="6"/>
  <c r="Q27" i="6"/>
  <c r="P27" i="6"/>
  <c r="O27" i="6"/>
  <c r="S26" i="6"/>
  <c r="R26" i="6"/>
  <c r="Q26" i="6"/>
  <c r="P26" i="6"/>
  <c r="O26" i="6"/>
  <c r="O25" i="6"/>
  <c r="O24" i="6"/>
  <c r="O23" i="6"/>
  <c r="O22" i="6"/>
  <c r="O21" i="6"/>
  <c r="S20" i="6"/>
  <c r="R20" i="6"/>
  <c r="Q20" i="6"/>
  <c r="P20" i="6"/>
  <c r="O20" i="6"/>
  <c r="S19" i="6"/>
  <c r="R19" i="6"/>
  <c r="Q19" i="6"/>
  <c r="P19" i="6"/>
  <c r="O19" i="6"/>
  <c r="O18" i="6"/>
  <c r="Q17" i="6"/>
  <c r="O17" i="6"/>
  <c r="Q16" i="6"/>
  <c r="O16" i="6"/>
  <c r="Q15" i="6"/>
  <c r="O15" i="6"/>
  <c r="Q14" i="6"/>
  <c r="O14" i="6"/>
  <c r="S13" i="6"/>
  <c r="R13" i="6"/>
  <c r="Q13" i="6"/>
  <c r="P13" i="6"/>
  <c r="O13" i="6"/>
  <c r="J13" i="6"/>
  <c r="W4" i="6"/>
  <c r="Q30" i="6" s="1"/>
  <c r="P30" i="6" s="1"/>
  <c r="D44" i="5"/>
  <c r="O42" i="5"/>
  <c r="S41" i="5"/>
  <c r="R41" i="5"/>
  <c r="Q41" i="5"/>
  <c r="P41" i="5"/>
  <c r="O41" i="5"/>
  <c r="J41" i="5"/>
  <c r="K41" i="5" s="1"/>
  <c r="S40" i="5"/>
  <c r="R40" i="5"/>
  <c r="Q40" i="5"/>
  <c r="P40" i="5"/>
  <c r="O40" i="5"/>
  <c r="J40" i="5"/>
  <c r="K40" i="5" s="1"/>
  <c r="O39" i="5"/>
  <c r="O38" i="5"/>
  <c r="S37" i="5"/>
  <c r="R37" i="5"/>
  <c r="Q37" i="5"/>
  <c r="P37" i="5"/>
  <c r="O37" i="5"/>
  <c r="J37" i="5"/>
  <c r="K37" i="5" s="1"/>
  <c r="O36" i="5"/>
  <c r="O35" i="5"/>
  <c r="S34" i="5"/>
  <c r="R34" i="5"/>
  <c r="Q34" i="5"/>
  <c r="P34" i="5"/>
  <c r="O34" i="5"/>
  <c r="J34" i="5"/>
  <c r="K34" i="5" s="1"/>
  <c r="S33" i="5"/>
  <c r="R33" i="5"/>
  <c r="Q33" i="5"/>
  <c r="P33" i="5"/>
  <c r="O33" i="5"/>
  <c r="J33" i="5"/>
  <c r="K33" i="5" s="1"/>
  <c r="O32" i="5"/>
  <c r="O31" i="5"/>
  <c r="O30" i="5"/>
  <c r="O29" i="5"/>
  <c r="O28" i="5"/>
  <c r="S27" i="5"/>
  <c r="R27" i="5"/>
  <c r="Q27" i="5"/>
  <c r="P27" i="5"/>
  <c r="O27" i="5"/>
  <c r="J27" i="5"/>
  <c r="K27" i="5" s="1"/>
  <c r="S26" i="5"/>
  <c r="R26" i="5"/>
  <c r="Q26" i="5"/>
  <c r="P26" i="5"/>
  <c r="O26" i="5"/>
  <c r="J26" i="5"/>
  <c r="K26" i="5" s="1"/>
  <c r="Q25" i="5"/>
  <c r="O25" i="5"/>
  <c r="Q24" i="5"/>
  <c r="O24" i="5"/>
  <c r="Q23" i="5"/>
  <c r="O23" i="5"/>
  <c r="Q22" i="5"/>
  <c r="O22" i="5"/>
  <c r="Q21" i="5"/>
  <c r="O21" i="5"/>
  <c r="S20" i="5"/>
  <c r="R20" i="5"/>
  <c r="Q20" i="5"/>
  <c r="P20" i="5"/>
  <c r="O20" i="5"/>
  <c r="J20" i="5"/>
  <c r="K20" i="5" s="1"/>
  <c r="S19" i="5"/>
  <c r="R19" i="5"/>
  <c r="Q19" i="5"/>
  <c r="P19" i="5"/>
  <c r="O19" i="5"/>
  <c r="J19" i="5"/>
  <c r="K19" i="5" s="1"/>
  <c r="Q18" i="5"/>
  <c r="O18" i="5"/>
  <c r="S17" i="5"/>
  <c r="R17" i="5"/>
  <c r="Q17" i="5"/>
  <c r="P17" i="5"/>
  <c r="O17" i="5"/>
  <c r="J17" i="5"/>
  <c r="K17" i="5" s="1"/>
  <c r="Q16" i="5"/>
  <c r="O16" i="5"/>
  <c r="Q15" i="5"/>
  <c r="O15" i="5"/>
  <c r="Q14" i="5"/>
  <c r="O14" i="5"/>
  <c r="S13" i="5"/>
  <c r="R13" i="5"/>
  <c r="Q13" i="5"/>
  <c r="P13" i="5"/>
  <c r="O13" i="5"/>
  <c r="J13" i="5"/>
  <c r="W4" i="5"/>
  <c r="Q42" i="5" s="1"/>
  <c r="D43" i="4"/>
  <c r="S42" i="4"/>
  <c r="R42" i="4"/>
  <c r="Q42" i="4"/>
  <c r="P42" i="4"/>
  <c r="O42" i="4"/>
  <c r="J42" i="4"/>
  <c r="K42" i="4" s="1"/>
  <c r="S41" i="4"/>
  <c r="R41" i="4"/>
  <c r="Q41" i="4"/>
  <c r="P41" i="4"/>
  <c r="O41" i="4"/>
  <c r="J41" i="4"/>
  <c r="K41" i="4" s="1"/>
  <c r="S40" i="4"/>
  <c r="R40" i="4"/>
  <c r="Q40" i="4"/>
  <c r="P40" i="4"/>
  <c r="O40" i="4"/>
  <c r="J40" i="4"/>
  <c r="K40" i="4" s="1"/>
  <c r="O39" i="4"/>
  <c r="O38" i="4"/>
  <c r="O37" i="4"/>
  <c r="O36" i="4"/>
  <c r="O35" i="4"/>
  <c r="S34" i="4"/>
  <c r="R34" i="4"/>
  <c r="Q34" i="4"/>
  <c r="P34" i="4"/>
  <c r="O34" i="4"/>
  <c r="J34" i="4"/>
  <c r="K34" i="4" s="1"/>
  <c r="S33" i="4"/>
  <c r="R33" i="4"/>
  <c r="Q33" i="4"/>
  <c r="P33" i="4"/>
  <c r="O33" i="4"/>
  <c r="J33" i="4"/>
  <c r="K33" i="4" s="1"/>
  <c r="O32" i="4"/>
  <c r="O31" i="4"/>
  <c r="O30" i="4"/>
  <c r="O29" i="4"/>
  <c r="O28" i="4"/>
  <c r="S27" i="4"/>
  <c r="R27" i="4"/>
  <c r="Q27" i="4"/>
  <c r="P27" i="4"/>
  <c r="O27" i="4"/>
  <c r="J27" i="4"/>
  <c r="K27" i="4" s="1"/>
  <c r="S26" i="4"/>
  <c r="R26" i="4"/>
  <c r="Q26" i="4"/>
  <c r="P26" i="4"/>
  <c r="O26" i="4"/>
  <c r="J26" i="4"/>
  <c r="K26" i="4" s="1"/>
  <c r="O25" i="4"/>
  <c r="O24" i="4"/>
  <c r="O23" i="4"/>
  <c r="O22" i="4"/>
  <c r="O21" i="4"/>
  <c r="S20" i="4"/>
  <c r="R20" i="4"/>
  <c r="Q20" i="4"/>
  <c r="P20" i="4"/>
  <c r="O20" i="4"/>
  <c r="J20" i="4"/>
  <c r="K20" i="4" s="1"/>
  <c r="S19" i="4"/>
  <c r="R19" i="4"/>
  <c r="Q19" i="4"/>
  <c r="P19" i="4"/>
  <c r="O19" i="4"/>
  <c r="J19" i="4"/>
  <c r="K19" i="4" s="1"/>
  <c r="O18" i="4"/>
  <c r="O17" i="4"/>
  <c r="O16" i="4"/>
  <c r="O15" i="4"/>
  <c r="Q14" i="4"/>
  <c r="O14" i="4"/>
  <c r="P14" i="4" s="1"/>
  <c r="S13" i="4"/>
  <c r="R13" i="4"/>
  <c r="Q13" i="4"/>
  <c r="P13" i="4"/>
  <c r="O13" i="4"/>
  <c r="J13" i="4"/>
  <c r="W4" i="4"/>
  <c r="Q28" i="4" s="1"/>
  <c r="D44" i="3"/>
  <c r="S42" i="3"/>
  <c r="R42" i="3"/>
  <c r="Q42" i="3"/>
  <c r="P42" i="3"/>
  <c r="O42" i="3"/>
  <c r="J42" i="3"/>
  <c r="K42" i="3" s="1"/>
  <c r="S41" i="3"/>
  <c r="R41" i="3"/>
  <c r="Q41" i="3"/>
  <c r="P41" i="3"/>
  <c r="O41" i="3"/>
  <c r="J41" i="3"/>
  <c r="K41" i="3" s="1"/>
  <c r="S40" i="3"/>
  <c r="R40" i="3"/>
  <c r="Q40" i="3"/>
  <c r="P40" i="3"/>
  <c r="O40" i="3"/>
  <c r="J40" i="3"/>
  <c r="K40" i="3" s="1"/>
  <c r="O39" i="3"/>
  <c r="O38" i="3"/>
  <c r="S37" i="3"/>
  <c r="R37" i="3"/>
  <c r="Q37" i="3"/>
  <c r="P37" i="3"/>
  <c r="O37" i="3"/>
  <c r="J37" i="3"/>
  <c r="K37" i="3" s="1"/>
  <c r="O36" i="3"/>
  <c r="O35" i="3"/>
  <c r="S34" i="3"/>
  <c r="R34" i="3"/>
  <c r="Q34" i="3"/>
  <c r="P34" i="3"/>
  <c r="O34" i="3"/>
  <c r="J34" i="3"/>
  <c r="K34" i="3" s="1"/>
  <c r="S33" i="3"/>
  <c r="R33" i="3"/>
  <c r="Q33" i="3"/>
  <c r="P33" i="3"/>
  <c r="O33" i="3"/>
  <c r="J33" i="3"/>
  <c r="K33" i="3" s="1"/>
  <c r="O32" i="3"/>
  <c r="O31" i="3"/>
  <c r="O30" i="3"/>
  <c r="O29" i="3"/>
  <c r="O28" i="3"/>
  <c r="S27" i="3"/>
  <c r="R27" i="3"/>
  <c r="Q27" i="3"/>
  <c r="P27" i="3"/>
  <c r="O27" i="3"/>
  <c r="J27" i="3"/>
  <c r="K27" i="3" s="1"/>
  <c r="S26" i="3"/>
  <c r="R26" i="3"/>
  <c r="Q26" i="3"/>
  <c r="P26" i="3"/>
  <c r="O26" i="3"/>
  <c r="J26" i="3"/>
  <c r="K26" i="3" s="1"/>
  <c r="O25" i="3"/>
  <c r="O24" i="3"/>
  <c r="O23" i="3"/>
  <c r="O22" i="3"/>
  <c r="O21" i="3"/>
  <c r="S20" i="3"/>
  <c r="R20" i="3"/>
  <c r="Q20" i="3"/>
  <c r="P20" i="3"/>
  <c r="O20" i="3"/>
  <c r="J20" i="3"/>
  <c r="K20" i="3" s="1"/>
  <c r="S19" i="3"/>
  <c r="R19" i="3"/>
  <c r="Q19" i="3"/>
  <c r="P19" i="3"/>
  <c r="O19" i="3"/>
  <c r="J19" i="3"/>
  <c r="K19" i="3" s="1"/>
  <c r="O18" i="3"/>
  <c r="O17" i="3"/>
  <c r="O16" i="3"/>
  <c r="O15" i="3"/>
  <c r="O14" i="3"/>
  <c r="S13" i="3"/>
  <c r="R13" i="3"/>
  <c r="Q13" i="3"/>
  <c r="P13" i="3"/>
  <c r="O13" i="3"/>
  <c r="J13" i="3"/>
  <c r="W4" i="3"/>
  <c r="Q39" i="3" s="1"/>
  <c r="D43" i="2"/>
  <c r="S42" i="2"/>
  <c r="R42" i="2"/>
  <c r="Q42" i="2"/>
  <c r="P42" i="2"/>
  <c r="O42" i="2"/>
  <c r="J42" i="2"/>
  <c r="K42" i="2" s="1"/>
  <c r="S41" i="2"/>
  <c r="R41" i="2"/>
  <c r="Q41" i="2"/>
  <c r="P41" i="2"/>
  <c r="O41" i="2"/>
  <c r="J41" i="2"/>
  <c r="K41" i="2" s="1"/>
  <c r="S40" i="2"/>
  <c r="R40" i="2"/>
  <c r="Q40" i="2"/>
  <c r="P40" i="2"/>
  <c r="O40" i="2"/>
  <c r="J40" i="2"/>
  <c r="K40" i="2" s="1"/>
  <c r="O39" i="2"/>
  <c r="O38" i="2"/>
  <c r="K37" i="2"/>
  <c r="J37" i="2"/>
  <c r="O36" i="2"/>
  <c r="O35" i="2"/>
  <c r="S34" i="2"/>
  <c r="R34" i="2"/>
  <c r="Q34" i="2"/>
  <c r="P34" i="2"/>
  <c r="O34" i="2"/>
  <c r="K34" i="2"/>
  <c r="J34" i="2"/>
  <c r="S33" i="2"/>
  <c r="R33" i="2"/>
  <c r="Q33" i="2"/>
  <c r="P33" i="2"/>
  <c r="O33" i="2"/>
  <c r="K33" i="2"/>
  <c r="J33" i="2"/>
  <c r="O32" i="2"/>
  <c r="O31" i="2"/>
  <c r="O30" i="2"/>
  <c r="O29" i="2"/>
  <c r="O28" i="2"/>
  <c r="S27" i="2"/>
  <c r="R27" i="2"/>
  <c r="Q27" i="2"/>
  <c r="P27" i="2"/>
  <c r="O27" i="2"/>
  <c r="K27" i="2"/>
  <c r="J27" i="2"/>
  <c r="S26" i="2"/>
  <c r="R26" i="2"/>
  <c r="Q26" i="2"/>
  <c r="P26" i="2"/>
  <c r="O26" i="2"/>
  <c r="K26" i="2"/>
  <c r="J26" i="2"/>
  <c r="O25" i="2"/>
  <c r="O24" i="2"/>
  <c r="O23" i="2"/>
  <c r="O22" i="2"/>
  <c r="O21" i="2"/>
  <c r="S20" i="2"/>
  <c r="R20" i="2"/>
  <c r="Q20" i="2"/>
  <c r="P20" i="2"/>
  <c r="O20" i="2"/>
  <c r="K20" i="2"/>
  <c r="J20" i="2"/>
  <c r="S19" i="2"/>
  <c r="R19" i="2"/>
  <c r="Q19" i="2"/>
  <c r="P19" i="2"/>
  <c r="O19" i="2"/>
  <c r="K19" i="2"/>
  <c r="J19" i="2"/>
  <c r="O18" i="2"/>
  <c r="O17" i="2"/>
  <c r="O16" i="2"/>
  <c r="O15" i="2"/>
  <c r="O14" i="2"/>
  <c r="S13" i="2"/>
  <c r="R13" i="2"/>
  <c r="Q13" i="2"/>
  <c r="P13" i="2"/>
  <c r="O13" i="2"/>
  <c r="J13" i="2"/>
  <c r="W4" i="2"/>
  <c r="Q21" i="2" s="1"/>
  <c r="P21" i="2" s="1"/>
  <c r="F17" i="1"/>
  <c r="D17" i="1"/>
  <c r="F16" i="1"/>
  <c r="D16" i="1"/>
  <c r="F15" i="1"/>
  <c r="D15" i="1"/>
  <c r="F14" i="1"/>
  <c r="D14" i="1"/>
  <c r="F13" i="1"/>
  <c r="D13" i="1"/>
  <c r="F12" i="1"/>
  <c r="D12" i="1"/>
  <c r="J11" i="1"/>
  <c r="K11" i="1" s="1"/>
  <c r="I11" i="1"/>
  <c r="I10" i="1" s="1"/>
  <c r="J10" i="1"/>
  <c r="H10" i="1"/>
  <c r="H12" i="1"/>
  <c r="N14" i="1"/>
  <c r="AF13" i="1"/>
  <c r="U12" i="1"/>
  <c r="L1" i="6"/>
  <c r="AE16" i="1"/>
  <c r="H13" i="1"/>
  <c r="AK14" i="1"/>
  <c r="AJ16" i="1"/>
  <c r="L1" i="5"/>
  <c r="U15" i="1"/>
  <c r="O17" i="1"/>
  <c r="N15" i="1"/>
  <c r="V15" i="1"/>
  <c r="AJ17" i="1"/>
  <c r="AC13" i="1"/>
  <c r="AI15" i="1"/>
  <c r="AI16" i="1"/>
  <c r="AB14" i="1"/>
  <c r="V17" i="1"/>
  <c r="AB16" i="1"/>
  <c r="AK16" i="1"/>
  <c r="AD16" i="1"/>
  <c r="AF15" i="1"/>
  <c r="AK13" i="1"/>
  <c r="H17" i="1"/>
  <c r="C5" i="2"/>
  <c r="U14" i="1"/>
  <c r="O12" i="1"/>
  <c r="AJ12" i="1"/>
  <c r="AJ15" i="1"/>
  <c r="H15" i="1"/>
  <c r="AC12" i="1"/>
  <c r="C5" i="6"/>
  <c r="U17" i="1"/>
  <c r="V14" i="1"/>
  <c r="AC16" i="1"/>
  <c r="N17" i="1"/>
  <c r="C5" i="4"/>
  <c r="AK15" i="1"/>
  <c r="AB13" i="1"/>
  <c r="L1" i="2"/>
  <c r="H16" i="1"/>
  <c r="C5" i="3"/>
  <c r="O14" i="1"/>
  <c r="L1" i="4"/>
  <c r="V12" i="1"/>
  <c r="U13" i="1"/>
  <c r="AJ14" i="1"/>
  <c r="L1" i="7"/>
  <c r="AB12" i="1"/>
  <c r="AI13" i="1"/>
  <c r="AI17" i="1"/>
  <c r="H14" i="1"/>
  <c r="AF14" i="1"/>
  <c r="AB17" i="1"/>
  <c r="AI12" i="1"/>
  <c r="U16" i="1"/>
  <c r="AC15" i="1"/>
  <c r="N13" i="1"/>
  <c r="V16" i="1"/>
  <c r="L1" i="3"/>
  <c r="AC14" i="1"/>
  <c r="C5" i="7"/>
  <c r="AC17" i="1"/>
  <c r="AB15" i="1"/>
  <c r="L17" i="1"/>
  <c r="AK12" i="1"/>
  <c r="C5" i="5"/>
  <c r="O16" i="1"/>
  <c r="AJ13" i="1"/>
  <c r="N12" i="1"/>
  <c r="AI14" i="1"/>
  <c r="O13" i="1"/>
  <c r="AF17" i="1"/>
  <c r="AF16" i="1"/>
  <c r="O15" i="1"/>
  <c r="V13" i="1"/>
  <c r="N16" i="1"/>
  <c r="P14" i="6" l="1"/>
  <c r="P16" i="6"/>
  <c r="P15" i="6"/>
  <c r="P17" i="6"/>
  <c r="P24" i="7"/>
  <c r="P29" i="7"/>
  <c r="P16" i="7"/>
  <c r="P18" i="7"/>
  <c r="P15" i="7"/>
  <c r="P32" i="7"/>
  <c r="P14" i="7"/>
  <c r="P22" i="7"/>
  <c r="P28" i="7"/>
  <c r="P21" i="5"/>
  <c r="R21" i="5" s="1"/>
  <c r="J21" i="5" s="1"/>
  <c r="P23" i="5"/>
  <c r="S23" i="5" s="1"/>
  <c r="P25" i="5"/>
  <c r="S25" i="5" s="1"/>
  <c r="P14" i="5"/>
  <c r="C43" i="7"/>
  <c r="C43" i="6"/>
  <c r="C43" i="5"/>
  <c r="C43" i="3"/>
  <c r="Q14" i="3"/>
  <c r="Q16" i="3"/>
  <c r="P16" i="3" s="1"/>
  <c r="Q18" i="3"/>
  <c r="P18" i="3" s="1"/>
  <c r="Q22" i="3"/>
  <c r="P22" i="3" s="1"/>
  <c r="Q24" i="3"/>
  <c r="Q15" i="3"/>
  <c r="P15" i="3" s="1"/>
  <c r="Q17" i="3"/>
  <c r="P17" i="3" s="1"/>
  <c r="Q21" i="3"/>
  <c r="P21" i="3" s="1"/>
  <c r="Q23" i="3"/>
  <c r="P23" i="3" s="1"/>
  <c r="Q25" i="3"/>
  <c r="P25" i="3" s="1"/>
  <c r="P14" i="3"/>
  <c r="S14" i="3" s="1"/>
  <c r="P24" i="3"/>
  <c r="S24" i="3" s="1"/>
  <c r="O18" i="1"/>
  <c r="AI18" i="1"/>
  <c r="H18" i="1"/>
  <c r="AB18" i="1"/>
  <c r="AJ18" i="1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42" i="2"/>
  <c r="C41" i="2"/>
  <c r="C40" i="2"/>
  <c r="C39" i="2"/>
  <c r="C38" i="2"/>
  <c r="C18" i="2"/>
  <c r="C14" i="2"/>
  <c r="C13" i="2"/>
  <c r="C20" i="2"/>
  <c r="C19" i="2"/>
  <c r="C15" i="2"/>
  <c r="C16" i="2"/>
  <c r="C17" i="2"/>
  <c r="U18" i="1"/>
  <c r="AC18" i="1"/>
  <c r="N18" i="1"/>
  <c r="V18" i="1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6" i="4"/>
  <c r="C24" i="4"/>
  <c r="C22" i="4"/>
  <c r="C19" i="4"/>
  <c r="C27" i="4"/>
  <c r="C20" i="4"/>
  <c r="C28" i="4"/>
  <c r="C25" i="4"/>
  <c r="C23" i="4"/>
  <c r="C21" i="4"/>
  <c r="C18" i="4"/>
  <c r="C17" i="4"/>
  <c r="C16" i="4"/>
  <c r="C15" i="4"/>
  <c r="C14" i="4"/>
  <c r="C13" i="4"/>
  <c r="C42" i="5"/>
  <c r="C41" i="5"/>
  <c r="C40" i="5"/>
  <c r="C39" i="5"/>
  <c r="C34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37" i="5"/>
  <c r="C35" i="5"/>
  <c r="C32" i="5"/>
  <c r="C38" i="5"/>
  <c r="C36" i="5"/>
  <c r="C33" i="5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40" i="7"/>
  <c r="C36" i="7"/>
  <c r="C30" i="7"/>
  <c r="C26" i="7"/>
  <c r="C22" i="7"/>
  <c r="C20" i="7"/>
  <c r="C18" i="7"/>
  <c r="C14" i="7"/>
  <c r="C41" i="7"/>
  <c r="C39" i="7"/>
  <c r="C37" i="7"/>
  <c r="C33" i="7"/>
  <c r="C29" i="7"/>
  <c r="C27" i="7"/>
  <c r="C25" i="7"/>
  <c r="C21" i="7"/>
  <c r="C17" i="7"/>
  <c r="C42" i="7"/>
  <c r="C38" i="7"/>
  <c r="C34" i="7"/>
  <c r="C32" i="7"/>
  <c r="C28" i="7"/>
  <c r="C24" i="7"/>
  <c r="C16" i="7"/>
  <c r="C35" i="7"/>
  <c r="C31" i="7"/>
  <c r="C23" i="7"/>
  <c r="C19" i="7"/>
  <c r="C15" i="7"/>
  <c r="C13" i="7"/>
  <c r="S21" i="2"/>
  <c r="R21" i="2"/>
  <c r="K10" i="1"/>
  <c r="L11" i="1"/>
  <c r="Q14" i="2"/>
  <c r="P14" i="2" s="1"/>
  <c r="Q18" i="2"/>
  <c r="P18" i="2" s="1"/>
  <c r="S14" i="4"/>
  <c r="R14" i="4"/>
  <c r="J14" i="4" s="1"/>
  <c r="K13" i="2"/>
  <c r="Q17" i="2"/>
  <c r="P17" i="2" s="1"/>
  <c r="P39" i="3"/>
  <c r="Q36" i="2"/>
  <c r="P36" i="2" s="1"/>
  <c r="Q35" i="2"/>
  <c r="P35" i="2" s="1"/>
  <c r="Q32" i="2"/>
  <c r="P32" i="2" s="1"/>
  <c r="Q31" i="2"/>
  <c r="P31" i="2" s="1"/>
  <c r="Q30" i="2"/>
  <c r="P30" i="2" s="1"/>
  <c r="Q29" i="2"/>
  <c r="P29" i="2" s="1"/>
  <c r="Q28" i="2"/>
  <c r="P28" i="2" s="1"/>
  <c r="Q25" i="2"/>
  <c r="P25" i="2" s="1"/>
  <c r="Q24" i="2"/>
  <c r="P24" i="2" s="1"/>
  <c r="Q23" i="2"/>
  <c r="P23" i="2" s="1"/>
  <c r="Q39" i="2"/>
  <c r="P39" i="2" s="1"/>
  <c r="Q38" i="2"/>
  <c r="Q16" i="2"/>
  <c r="P16" i="2" s="1"/>
  <c r="Q22" i="2"/>
  <c r="P22" i="2" s="1"/>
  <c r="P15" i="4"/>
  <c r="P21" i="4"/>
  <c r="Q15" i="2"/>
  <c r="P15" i="2" s="1"/>
  <c r="P38" i="2"/>
  <c r="P16" i="4"/>
  <c r="P28" i="4"/>
  <c r="K13" i="3"/>
  <c r="K13" i="5"/>
  <c r="P22" i="5"/>
  <c r="Q15" i="4"/>
  <c r="Q16" i="4"/>
  <c r="Q17" i="4"/>
  <c r="P17" i="4" s="1"/>
  <c r="Q18" i="4"/>
  <c r="P18" i="4" s="1"/>
  <c r="Q21" i="4"/>
  <c r="Q23" i="4"/>
  <c r="P23" i="4" s="1"/>
  <c r="Q25" i="4"/>
  <c r="P25" i="4" s="1"/>
  <c r="P29" i="4"/>
  <c r="P35" i="4"/>
  <c r="P37" i="4"/>
  <c r="P16" i="5"/>
  <c r="S21" i="5"/>
  <c r="Q39" i="4"/>
  <c r="P39" i="4" s="1"/>
  <c r="Q38" i="4"/>
  <c r="Q37" i="4"/>
  <c r="Q36" i="4"/>
  <c r="P36" i="4" s="1"/>
  <c r="Q35" i="4"/>
  <c r="Q32" i="4"/>
  <c r="P32" i="4" s="1"/>
  <c r="Q31" i="4"/>
  <c r="P31" i="4" s="1"/>
  <c r="K13" i="4"/>
  <c r="Q29" i="4"/>
  <c r="Q30" i="4"/>
  <c r="P30" i="4" s="1"/>
  <c r="P15" i="5"/>
  <c r="P18" i="5"/>
  <c r="P24" i="5"/>
  <c r="Q28" i="3"/>
  <c r="P28" i="3" s="1"/>
  <c r="Q29" i="3"/>
  <c r="P29" i="3" s="1"/>
  <c r="Q30" i="3"/>
  <c r="P30" i="3" s="1"/>
  <c r="Q31" i="3"/>
  <c r="P31" i="3" s="1"/>
  <c r="Q32" i="3"/>
  <c r="P32" i="3" s="1"/>
  <c r="Q35" i="3"/>
  <c r="P35" i="3" s="1"/>
  <c r="Q36" i="3"/>
  <c r="P36" i="3" s="1"/>
  <c r="Q38" i="3"/>
  <c r="P38" i="3" s="1"/>
  <c r="Q22" i="4"/>
  <c r="P22" i="4" s="1"/>
  <c r="Q24" i="4"/>
  <c r="P24" i="4" s="1"/>
  <c r="P38" i="4"/>
  <c r="S14" i="5"/>
  <c r="R14" i="5"/>
  <c r="R23" i="5"/>
  <c r="Q28" i="5"/>
  <c r="P28" i="5" s="1"/>
  <c r="Q29" i="5"/>
  <c r="P29" i="5" s="1"/>
  <c r="Q30" i="5"/>
  <c r="P30" i="5" s="1"/>
  <c r="Q31" i="5"/>
  <c r="P31" i="5" s="1"/>
  <c r="Q36" i="5"/>
  <c r="P36" i="5" s="1"/>
  <c r="Q38" i="5"/>
  <c r="Q39" i="5"/>
  <c r="P39" i="5" s="1"/>
  <c r="S30" i="6"/>
  <c r="R30" i="6"/>
  <c r="S22" i="7"/>
  <c r="R22" i="7"/>
  <c r="S32" i="7"/>
  <c r="R32" i="7"/>
  <c r="S38" i="7"/>
  <c r="R38" i="7"/>
  <c r="J38" i="7" s="1"/>
  <c r="K38" i="7" s="1"/>
  <c r="R31" i="8"/>
  <c r="S31" i="8"/>
  <c r="R35" i="8"/>
  <c r="S35" i="8"/>
  <c r="R37" i="8"/>
  <c r="S37" i="8"/>
  <c r="S15" i="6"/>
  <c r="R15" i="6"/>
  <c r="J15" i="6" s="1"/>
  <c r="K15" i="6" s="1"/>
  <c r="S17" i="6"/>
  <c r="R17" i="6"/>
  <c r="S17" i="7"/>
  <c r="R17" i="7"/>
  <c r="J17" i="7" s="1"/>
  <c r="K17" i="7" s="1"/>
  <c r="S24" i="7"/>
  <c r="R24" i="7"/>
  <c r="R18" i="8"/>
  <c r="S18" i="8"/>
  <c r="R25" i="8"/>
  <c r="J25" i="8" s="1"/>
  <c r="K25" i="8" s="1"/>
  <c r="S25" i="8"/>
  <c r="R30" i="8"/>
  <c r="S30" i="8"/>
  <c r="Q32" i="5"/>
  <c r="P32" i="5" s="1"/>
  <c r="Q35" i="5"/>
  <c r="P35" i="5" s="1"/>
  <c r="P42" i="5"/>
  <c r="S14" i="7"/>
  <c r="R14" i="7"/>
  <c r="S28" i="7"/>
  <c r="R28" i="7"/>
  <c r="J28" i="7" s="1"/>
  <c r="K28" i="7" s="1"/>
  <c r="S39" i="7"/>
  <c r="R39" i="7"/>
  <c r="R17" i="8"/>
  <c r="S17" i="8"/>
  <c r="R21" i="8"/>
  <c r="J21" i="8" s="1"/>
  <c r="K21" i="8" s="1"/>
  <c r="S21" i="8"/>
  <c r="R23" i="8"/>
  <c r="S23" i="8"/>
  <c r="R29" i="8"/>
  <c r="J29" i="8" s="1"/>
  <c r="K29" i="8" s="1"/>
  <c r="S29" i="8"/>
  <c r="P38" i="5"/>
  <c r="S14" i="6"/>
  <c r="R14" i="6"/>
  <c r="J14" i="6" s="1"/>
  <c r="K14" i="6" s="1"/>
  <c r="S16" i="6"/>
  <c r="R16" i="6"/>
  <c r="P24" i="6"/>
  <c r="S16" i="7"/>
  <c r="R16" i="7"/>
  <c r="S18" i="7"/>
  <c r="R18" i="7"/>
  <c r="J18" i="7" s="1"/>
  <c r="K18" i="7" s="1"/>
  <c r="S30" i="7"/>
  <c r="R30" i="7"/>
  <c r="R14" i="8"/>
  <c r="J14" i="8" s="1"/>
  <c r="K14" i="8" s="1"/>
  <c r="S14" i="8"/>
  <c r="Q31" i="6"/>
  <c r="Q36" i="6"/>
  <c r="S16" i="8"/>
  <c r="J22" i="8"/>
  <c r="K22" i="8" s="1"/>
  <c r="S24" i="8"/>
  <c r="J24" i="8" s="1"/>
  <c r="K24" i="8" s="1"/>
  <c r="S28" i="8"/>
  <c r="J28" i="8" s="1"/>
  <c r="K28" i="8" s="1"/>
  <c r="J36" i="8"/>
  <c r="K36" i="8" s="1"/>
  <c r="S38" i="8"/>
  <c r="S39" i="8"/>
  <c r="J39" i="8" s="1"/>
  <c r="K39" i="8" s="1"/>
  <c r="Q18" i="6"/>
  <c r="P18" i="6" s="1"/>
  <c r="Q21" i="6"/>
  <c r="P21" i="6" s="1"/>
  <c r="Q22" i="6"/>
  <c r="P22" i="6" s="1"/>
  <c r="Q23" i="6"/>
  <c r="P23" i="6" s="1"/>
  <c r="Q24" i="6"/>
  <c r="Q25" i="6"/>
  <c r="P25" i="6" s="1"/>
  <c r="Q28" i="6"/>
  <c r="P28" i="6" s="1"/>
  <c r="Q29" i="6"/>
  <c r="P29" i="6" s="1"/>
  <c r="S21" i="7"/>
  <c r="R21" i="7"/>
  <c r="J21" i="7" s="1"/>
  <c r="K21" i="7" s="1"/>
  <c r="S25" i="7"/>
  <c r="R25" i="7"/>
  <c r="S29" i="7"/>
  <c r="R29" i="7"/>
  <c r="J29" i="7" s="1"/>
  <c r="K29" i="7" s="1"/>
  <c r="J15" i="8"/>
  <c r="K15" i="8" s="1"/>
  <c r="Q39" i="6"/>
  <c r="P39" i="6" s="1"/>
  <c r="Q38" i="6"/>
  <c r="P38" i="6" s="1"/>
  <c r="K13" i="6"/>
  <c r="Q32" i="6"/>
  <c r="P32" i="6" s="1"/>
  <c r="Q35" i="6"/>
  <c r="P35" i="6" s="1"/>
  <c r="J16" i="8"/>
  <c r="K16" i="8" s="1"/>
  <c r="J38" i="8"/>
  <c r="K38" i="8" s="1"/>
  <c r="P31" i="6"/>
  <c r="P36" i="6"/>
  <c r="S15" i="7"/>
  <c r="R15" i="7"/>
  <c r="J15" i="7" s="1"/>
  <c r="K15" i="7" s="1"/>
  <c r="S23" i="7"/>
  <c r="R23" i="7"/>
  <c r="S31" i="7"/>
  <c r="R31" i="7"/>
  <c r="J31" i="7" s="1"/>
  <c r="K31" i="7" s="1"/>
  <c r="S15" i="8"/>
  <c r="J15" i="1"/>
  <c r="W16" i="1"/>
  <c r="AG16" i="1"/>
  <c r="I12" i="1"/>
  <c r="L16" i="1"/>
  <c r="P17" i="1"/>
  <c r="R25" i="5" l="1"/>
  <c r="J14" i="5"/>
  <c r="J23" i="5"/>
  <c r="K23" i="5" s="1"/>
  <c r="J25" i="5"/>
  <c r="K25" i="5" s="1"/>
  <c r="J30" i="6"/>
  <c r="J16" i="6"/>
  <c r="J17" i="6"/>
  <c r="J39" i="7"/>
  <c r="K39" i="7" s="1"/>
  <c r="J14" i="7"/>
  <c r="K14" i="7" s="1"/>
  <c r="J23" i="7"/>
  <c r="J25" i="7"/>
  <c r="J30" i="7"/>
  <c r="J16" i="7"/>
  <c r="J24" i="7"/>
  <c r="K24" i="7" s="1"/>
  <c r="J32" i="7"/>
  <c r="J22" i="7"/>
  <c r="S22" i="3"/>
  <c r="R22" i="3"/>
  <c r="J22" i="3" s="1"/>
  <c r="S18" i="3"/>
  <c r="R18" i="3"/>
  <c r="J18" i="3" s="1"/>
  <c r="S16" i="3"/>
  <c r="R16" i="3"/>
  <c r="J16" i="3" s="1"/>
  <c r="K16" i="3" s="1"/>
  <c r="R23" i="3"/>
  <c r="S23" i="3"/>
  <c r="R24" i="3"/>
  <c r="R14" i="3"/>
  <c r="S17" i="3"/>
  <c r="R17" i="3"/>
  <c r="R25" i="3"/>
  <c r="S25" i="3"/>
  <c r="R15" i="3"/>
  <c r="S15" i="3"/>
  <c r="R21" i="3"/>
  <c r="S21" i="3"/>
  <c r="R35" i="6"/>
  <c r="J35" i="6" s="1"/>
  <c r="K35" i="6" s="1"/>
  <c r="S35" i="6"/>
  <c r="R32" i="6"/>
  <c r="J32" i="6" s="1"/>
  <c r="K32" i="6" s="1"/>
  <c r="S32" i="6"/>
  <c r="S22" i="6"/>
  <c r="R22" i="6"/>
  <c r="R32" i="5"/>
  <c r="S32" i="5"/>
  <c r="S32" i="3"/>
  <c r="R32" i="3"/>
  <c r="S28" i="3"/>
  <c r="R28" i="3"/>
  <c r="R31" i="4"/>
  <c r="S31" i="4"/>
  <c r="R25" i="4"/>
  <c r="J25" i="4" s="1"/>
  <c r="S25" i="4"/>
  <c r="S17" i="4"/>
  <c r="R17" i="4"/>
  <c r="J17" i="4" s="1"/>
  <c r="S21" i="6"/>
  <c r="R21" i="6"/>
  <c r="S38" i="3"/>
  <c r="R38" i="3"/>
  <c r="S31" i="3"/>
  <c r="R31" i="3"/>
  <c r="R30" i="4"/>
  <c r="S30" i="4"/>
  <c r="R32" i="4"/>
  <c r="J32" i="4" s="1"/>
  <c r="S32" i="4"/>
  <c r="R23" i="4"/>
  <c r="S23" i="4"/>
  <c r="R39" i="5"/>
  <c r="S39" i="5"/>
  <c r="S30" i="5"/>
  <c r="R30" i="5"/>
  <c r="S36" i="3"/>
  <c r="R36" i="3"/>
  <c r="R39" i="4"/>
  <c r="S39" i="4"/>
  <c r="S39" i="2"/>
  <c r="R39" i="2"/>
  <c r="S39" i="6"/>
  <c r="R39" i="6"/>
  <c r="S23" i="6"/>
  <c r="R23" i="6"/>
  <c r="S29" i="5"/>
  <c r="R29" i="5"/>
  <c r="S35" i="3"/>
  <c r="R35" i="3"/>
  <c r="S29" i="3"/>
  <c r="R29" i="3"/>
  <c r="R36" i="4"/>
  <c r="J36" i="4" s="1"/>
  <c r="S36" i="4"/>
  <c r="R18" i="4"/>
  <c r="S18" i="4"/>
  <c r="S38" i="6"/>
  <c r="R38" i="6"/>
  <c r="R24" i="4"/>
  <c r="J24" i="4" s="1"/>
  <c r="S24" i="4"/>
  <c r="R36" i="5"/>
  <c r="S36" i="5"/>
  <c r="R37" i="4"/>
  <c r="J37" i="4" s="1"/>
  <c r="S37" i="4"/>
  <c r="R21" i="4"/>
  <c r="J21" i="4" s="1"/>
  <c r="S21" i="4"/>
  <c r="R30" i="2"/>
  <c r="J30" i="2" s="1"/>
  <c r="S30" i="2"/>
  <c r="K14" i="4"/>
  <c r="S36" i="6"/>
  <c r="R36" i="6"/>
  <c r="J36" i="6" s="1"/>
  <c r="K36" i="6" s="1"/>
  <c r="J37" i="8"/>
  <c r="K37" i="8" s="1"/>
  <c r="J31" i="8"/>
  <c r="K31" i="8" s="1"/>
  <c r="R38" i="4"/>
  <c r="S38" i="4"/>
  <c r="R22" i="4"/>
  <c r="S22" i="4"/>
  <c r="S15" i="5"/>
  <c r="R15" i="5"/>
  <c r="J15" i="5" s="1"/>
  <c r="R35" i="4"/>
  <c r="J35" i="4" s="1"/>
  <c r="S35" i="4"/>
  <c r="R35" i="5"/>
  <c r="S35" i="5"/>
  <c r="K22" i="3"/>
  <c r="S38" i="2"/>
  <c r="R38" i="2"/>
  <c r="J38" i="2" s="1"/>
  <c r="S15" i="4"/>
  <c r="R15" i="4"/>
  <c r="R25" i="2"/>
  <c r="S25" i="2"/>
  <c r="R31" i="2"/>
  <c r="J31" i="2" s="1"/>
  <c r="S31" i="2"/>
  <c r="L10" i="1"/>
  <c r="M11" i="1"/>
  <c r="S18" i="5"/>
  <c r="R18" i="5"/>
  <c r="K21" i="5"/>
  <c r="R29" i="4"/>
  <c r="J29" i="4" s="1"/>
  <c r="S29" i="4"/>
  <c r="S16" i="4"/>
  <c r="R16" i="4"/>
  <c r="S16" i="2"/>
  <c r="R16" i="2"/>
  <c r="R36" i="2"/>
  <c r="J36" i="2" s="1"/>
  <c r="S36" i="2"/>
  <c r="S30" i="3"/>
  <c r="R30" i="3"/>
  <c r="S17" i="2"/>
  <c r="R17" i="2"/>
  <c r="S31" i="6"/>
  <c r="R31" i="6"/>
  <c r="R38" i="5"/>
  <c r="S38" i="5"/>
  <c r="J23" i="8"/>
  <c r="K23" i="8" s="1"/>
  <c r="J17" i="8"/>
  <c r="K17" i="8" s="1"/>
  <c r="S42" i="5"/>
  <c r="R42" i="5"/>
  <c r="J30" i="8"/>
  <c r="K30" i="8" s="1"/>
  <c r="J18" i="8"/>
  <c r="K18" i="8" s="1"/>
  <c r="R31" i="5"/>
  <c r="S31" i="5"/>
  <c r="S16" i="5"/>
  <c r="R16" i="5"/>
  <c r="S15" i="2"/>
  <c r="R15" i="2"/>
  <c r="J15" i="2" s="1"/>
  <c r="R28" i="2"/>
  <c r="J28" i="2" s="1"/>
  <c r="S28" i="2"/>
  <c r="R32" i="2"/>
  <c r="S32" i="2"/>
  <c r="S39" i="3"/>
  <c r="R39" i="3"/>
  <c r="S18" i="2"/>
  <c r="R18" i="2"/>
  <c r="J18" i="2" s="1"/>
  <c r="S28" i="6"/>
  <c r="R28" i="6"/>
  <c r="S29" i="6"/>
  <c r="R29" i="6"/>
  <c r="J29" i="6" s="1"/>
  <c r="K29" i="6" s="1"/>
  <c r="S24" i="6"/>
  <c r="R24" i="6"/>
  <c r="J24" i="6" s="1"/>
  <c r="K24" i="6" s="1"/>
  <c r="J35" i="8"/>
  <c r="K35" i="8" s="1"/>
  <c r="S24" i="5"/>
  <c r="R24" i="5"/>
  <c r="J24" i="5" s="1"/>
  <c r="S22" i="5"/>
  <c r="R22" i="5"/>
  <c r="R28" i="4"/>
  <c r="S28" i="4"/>
  <c r="J24" i="3"/>
  <c r="J14" i="3"/>
  <c r="S22" i="2"/>
  <c r="R22" i="2"/>
  <c r="J22" i="2" s="1"/>
  <c r="S23" i="2"/>
  <c r="R23" i="2"/>
  <c r="R29" i="2"/>
  <c r="S29" i="2"/>
  <c r="R35" i="2"/>
  <c r="J35" i="2" s="1"/>
  <c r="S35" i="2"/>
  <c r="J23" i="3"/>
  <c r="S14" i="2"/>
  <c r="R14" i="2"/>
  <c r="J21" i="2"/>
  <c r="S18" i="6"/>
  <c r="R18" i="6"/>
  <c r="S25" i="6"/>
  <c r="R25" i="6"/>
  <c r="S28" i="5"/>
  <c r="R28" i="5"/>
  <c r="R24" i="2"/>
  <c r="S24" i="2"/>
  <c r="R17" i="1"/>
  <c r="L15" i="1"/>
  <c r="Y16" i="1"/>
  <c r="K14" i="1"/>
  <c r="S12" i="1"/>
  <c r="AF12" i="1"/>
  <c r="P13" i="1"/>
  <c r="Y13" i="1"/>
  <c r="T12" i="1"/>
  <c r="R14" i="1"/>
  <c r="M13" i="1"/>
  <c r="AD13" i="1"/>
  <c r="I16" i="1"/>
  <c r="T17" i="1"/>
  <c r="R16" i="1"/>
  <c r="Q16" i="1"/>
  <c r="Z13" i="1"/>
  <c r="I14" i="1"/>
  <c r="S16" i="1"/>
  <c r="J17" i="1"/>
  <c r="W13" i="1"/>
  <c r="M14" i="1"/>
  <c r="AA15" i="1"/>
  <c r="AD12" i="1"/>
  <c r="Q13" i="1"/>
  <c r="X15" i="1"/>
  <c r="Y15" i="1"/>
  <c r="T16" i="1"/>
  <c r="K16" i="1"/>
  <c r="S17" i="1"/>
  <c r="P12" i="1"/>
  <c r="X16" i="1"/>
  <c r="J13" i="1"/>
  <c r="J16" i="1"/>
  <c r="M16" i="1"/>
  <c r="AH16" i="1"/>
  <c r="L12" i="1"/>
  <c r="P16" i="1"/>
  <c r="I15" i="1"/>
  <c r="K15" i="1"/>
  <c r="AA16" i="1"/>
  <c r="Q14" i="1"/>
  <c r="Z16" i="1"/>
  <c r="S15" i="1"/>
  <c r="AE13" i="1"/>
  <c r="AG13" i="1"/>
  <c r="X12" i="1"/>
  <c r="S14" i="1"/>
  <c r="I17" i="1"/>
  <c r="AA12" i="1"/>
  <c r="AE12" i="1"/>
  <c r="J39" i="5" l="1"/>
  <c r="J42" i="5"/>
  <c r="K42" i="5" s="1"/>
  <c r="J18" i="5"/>
  <c r="K18" i="5" s="1"/>
  <c r="J32" i="5"/>
  <c r="K32" i="5" s="1"/>
  <c r="J18" i="6"/>
  <c r="K18" i="6" s="1"/>
  <c r="J31" i="6"/>
  <c r="J39" i="6"/>
  <c r="J22" i="6"/>
  <c r="K17" i="6"/>
  <c r="J25" i="6"/>
  <c r="J38" i="6"/>
  <c r="K38" i="6" s="1"/>
  <c r="J23" i="6"/>
  <c r="K23" i="6" s="1"/>
  <c r="J21" i="6"/>
  <c r="K21" i="6" s="1"/>
  <c r="K16" i="6"/>
  <c r="J28" i="6"/>
  <c r="K28" i="6" s="1"/>
  <c r="K30" i="6"/>
  <c r="K16" i="7"/>
  <c r="K22" i="7"/>
  <c r="K30" i="7"/>
  <c r="K32" i="7"/>
  <c r="K25" i="7"/>
  <c r="K23" i="7"/>
  <c r="J29" i="5"/>
  <c r="K29" i="5" s="1"/>
  <c r="J30" i="5"/>
  <c r="K30" i="5" s="1"/>
  <c r="J36" i="5"/>
  <c r="K36" i="5" s="1"/>
  <c r="J15" i="3"/>
  <c r="J21" i="3"/>
  <c r="J25" i="3"/>
  <c r="J29" i="3"/>
  <c r="J38" i="3"/>
  <c r="J32" i="3"/>
  <c r="J17" i="3"/>
  <c r="AF18" i="1"/>
  <c r="AL16" i="1"/>
  <c r="G16" i="1" s="1"/>
  <c r="K17" i="3"/>
  <c r="K22" i="2"/>
  <c r="K18" i="2"/>
  <c r="K23" i="3"/>
  <c r="K29" i="4"/>
  <c r="K38" i="2"/>
  <c r="K15" i="5"/>
  <c r="K30" i="2"/>
  <c r="K37" i="4"/>
  <c r="K24" i="4"/>
  <c r="K29" i="3"/>
  <c r="K38" i="3"/>
  <c r="K17" i="4"/>
  <c r="K32" i="3"/>
  <c r="K24" i="3"/>
  <c r="K15" i="2"/>
  <c r="K21" i="2"/>
  <c r="J29" i="2"/>
  <c r="K24" i="5"/>
  <c r="J32" i="2"/>
  <c r="J24" i="2"/>
  <c r="J14" i="2"/>
  <c r="J23" i="2"/>
  <c r="K14" i="3"/>
  <c r="J28" i="4"/>
  <c r="J44" i="7"/>
  <c r="K44" i="7" s="1"/>
  <c r="J39" i="3"/>
  <c r="J16" i="5"/>
  <c r="J31" i="5"/>
  <c r="J38" i="5"/>
  <c r="J17" i="2"/>
  <c r="J16" i="4"/>
  <c r="M10" i="1"/>
  <c r="N11" i="1"/>
  <c r="J25" i="2"/>
  <c r="J35" i="5"/>
  <c r="J38" i="4"/>
  <c r="J42" i="8"/>
  <c r="K42" i="8" s="1"/>
  <c r="J18" i="4"/>
  <c r="J39" i="4"/>
  <c r="J23" i="4"/>
  <c r="J30" i="4"/>
  <c r="J31" i="4"/>
  <c r="J28" i="5"/>
  <c r="J44" i="6"/>
  <c r="K44" i="6" s="1"/>
  <c r="K35" i="2"/>
  <c r="K18" i="3"/>
  <c r="J22" i="5"/>
  <c r="K14" i="5"/>
  <c r="K28" i="2"/>
  <c r="K36" i="2"/>
  <c r="J15" i="4"/>
  <c r="K21" i="4"/>
  <c r="J35" i="3"/>
  <c r="J39" i="2"/>
  <c r="J36" i="3"/>
  <c r="J31" i="3"/>
  <c r="J28" i="3"/>
  <c r="J30" i="3"/>
  <c r="J16" i="2"/>
  <c r="K31" i="2"/>
  <c r="K35" i="4"/>
  <c r="J22" i="4"/>
  <c r="K36" i="4"/>
  <c r="K39" i="5"/>
  <c r="K32" i="4"/>
  <c r="K25" i="4"/>
  <c r="AA17" i="1"/>
  <c r="Q15" i="1"/>
  <c r="J14" i="1"/>
  <c r="L14" i="1"/>
  <c r="K17" i="1"/>
  <c r="Y12" i="1"/>
  <c r="AH14" i="1"/>
  <c r="K12" i="1"/>
  <c r="Z17" i="1"/>
  <c r="S13" i="1"/>
  <c r="Q12" i="1"/>
  <c r="K13" i="1"/>
  <c r="W14" i="1"/>
  <c r="R12" i="1"/>
  <c r="AH17" i="1"/>
  <c r="Z15" i="1"/>
  <c r="X17" i="1"/>
  <c r="P14" i="1"/>
  <c r="X14" i="1"/>
  <c r="T13" i="1"/>
  <c r="W12" i="1"/>
  <c r="AD15" i="1"/>
  <c r="AA13" i="1"/>
  <c r="W15" i="1"/>
  <c r="L13" i="1"/>
  <c r="Q17" i="1"/>
  <c r="I13" i="1"/>
  <c r="P15" i="1"/>
  <c r="T15" i="1"/>
  <c r="Y17" i="1"/>
  <c r="AA14" i="1"/>
  <c r="AG14" i="1"/>
  <c r="AE14" i="1"/>
  <c r="AD17" i="1"/>
  <c r="M15" i="1"/>
  <c r="Z12" i="1"/>
  <c r="R15" i="1"/>
  <c r="AG17" i="1"/>
  <c r="R13" i="1"/>
  <c r="AH12" i="1"/>
  <c r="AK17" i="1"/>
  <c r="M12" i="1"/>
  <c r="Y14" i="1"/>
  <c r="M17" i="1"/>
  <c r="AH15" i="1"/>
  <c r="AE17" i="1"/>
  <c r="T14" i="1"/>
  <c r="AH13" i="1"/>
  <c r="AE15" i="1"/>
  <c r="AG12" i="1"/>
  <c r="X13" i="1"/>
  <c r="Z14" i="1"/>
  <c r="W17" i="1"/>
  <c r="AD14" i="1"/>
  <c r="AG15" i="1"/>
  <c r="J12" i="1"/>
  <c r="AK18" i="1" l="1"/>
  <c r="K22" i="6"/>
  <c r="K39" i="6"/>
  <c r="K25" i="6"/>
  <c r="K31" i="6"/>
  <c r="K15" i="3"/>
  <c r="J44" i="3"/>
  <c r="K44" i="3" s="1"/>
  <c r="K25" i="3"/>
  <c r="K21" i="3"/>
  <c r="S18" i="1"/>
  <c r="AL14" i="1"/>
  <c r="G14" i="1" s="1"/>
  <c r="AG18" i="1"/>
  <c r="P18" i="1"/>
  <c r="AH18" i="1"/>
  <c r="K18" i="1"/>
  <c r="AL17" i="1"/>
  <c r="G17" i="1" s="1"/>
  <c r="R18" i="1"/>
  <c r="AD18" i="1"/>
  <c r="J18" i="1"/>
  <c r="AL12" i="1"/>
  <c r="Z18" i="1"/>
  <c r="M18" i="1"/>
  <c r="T18" i="1"/>
  <c r="L18" i="1"/>
  <c r="AA18" i="1"/>
  <c r="X18" i="1"/>
  <c r="Q18" i="1"/>
  <c r="AE18" i="1"/>
  <c r="AL15" i="1"/>
  <c r="G15" i="1" s="1"/>
  <c r="Y18" i="1"/>
  <c r="W18" i="1"/>
  <c r="AL13" i="1"/>
  <c r="G13" i="1" s="1"/>
  <c r="I18" i="1"/>
  <c r="K31" i="5"/>
  <c r="K24" i="2"/>
  <c r="K28" i="3"/>
  <c r="K28" i="5"/>
  <c r="K38" i="4"/>
  <c r="K39" i="4"/>
  <c r="K35" i="5"/>
  <c r="K16" i="4"/>
  <c r="K16" i="5"/>
  <c r="K22" i="5"/>
  <c r="K23" i="4"/>
  <c r="K16" i="2"/>
  <c r="K31" i="3"/>
  <c r="K35" i="3"/>
  <c r="K15" i="4"/>
  <c r="J43" i="4"/>
  <c r="K43" i="4" s="1"/>
  <c r="J44" i="5"/>
  <c r="K44" i="5" s="1"/>
  <c r="K31" i="4"/>
  <c r="K18" i="4"/>
  <c r="K25" i="2"/>
  <c r="K17" i="2"/>
  <c r="K39" i="3"/>
  <c r="K23" i="2"/>
  <c r="K32" i="2"/>
  <c r="K29" i="2"/>
  <c r="K39" i="2"/>
  <c r="K22" i="4"/>
  <c r="K30" i="3"/>
  <c r="K36" i="3"/>
  <c r="K30" i="4"/>
  <c r="O11" i="1"/>
  <c r="N10" i="1"/>
  <c r="K38" i="5"/>
  <c r="K28" i="4"/>
  <c r="K14" i="2"/>
  <c r="J43" i="2"/>
  <c r="K43" i="2" s="1"/>
  <c r="P11" i="1" l="1"/>
  <c r="O10" i="1"/>
  <c r="AL19" i="1"/>
  <c r="G12" i="1"/>
  <c r="P10" i="1" l="1"/>
  <c r="Q11" i="1"/>
  <c r="R11" i="1" l="1"/>
  <c r="Q10" i="1"/>
  <c r="S11" i="1" l="1"/>
  <c r="R10" i="1"/>
  <c r="T11" i="1" l="1"/>
  <c r="S10" i="1"/>
  <c r="T10" i="1" l="1"/>
  <c r="U11" i="1"/>
  <c r="U10" i="1" l="1"/>
  <c r="V11" i="1"/>
  <c r="W11" i="1" l="1"/>
  <c r="V10" i="1"/>
  <c r="W10" i="1" l="1"/>
  <c r="X11" i="1"/>
  <c r="X10" i="1" l="1"/>
  <c r="Y11" i="1"/>
  <c r="Z11" i="1" l="1"/>
  <c r="Y10" i="1"/>
  <c r="AA11" i="1" l="1"/>
  <c r="Z10" i="1"/>
  <c r="AB11" i="1" l="1"/>
  <c r="AA10" i="1"/>
  <c r="AB10" i="1" l="1"/>
  <c r="AC11" i="1"/>
  <c r="AD11" i="1" l="1"/>
  <c r="AC10" i="1"/>
  <c r="AE11" i="1" l="1"/>
  <c r="AD10" i="1"/>
  <c r="AF11" i="1" l="1"/>
  <c r="AE10" i="1"/>
  <c r="AF10" i="1" l="1"/>
  <c r="AG11" i="1"/>
  <c r="AH11" i="1" l="1"/>
  <c r="AG10" i="1"/>
  <c r="AI11" i="1" l="1"/>
  <c r="AH10" i="1"/>
  <c r="AJ11" i="1" l="1"/>
  <c r="AI10" i="1"/>
  <c r="AJ10" i="1" l="1"/>
  <c r="AK11" i="1"/>
  <c r="AK10" i="1" s="1"/>
</calcChain>
</file>

<file path=xl/sharedStrings.xml><?xml version="1.0" encoding="utf-8"?>
<sst xmlns="http://schemas.openxmlformats.org/spreadsheetml/2006/main" count="319" uniqueCount="78">
  <si>
    <t>ダイアモンドヘッド株式会社 殿</t>
  </si>
  <si>
    <t>　殿</t>
  </si>
  <si>
    <t>検収印</t>
  </si>
  <si>
    <t>報告者印</t>
  </si>
  <si>
    <t>2018年04月度 作業報告書（兼納品書）</t>
  </si>
  <si>
    <t>＜昼休みの規定＞</t>
  </si>
  <si>
    <t>昼休み 開始時間　===&gt;</t>
  </si>
  <si>
    <t>合計</t>
  </si>
  <si>
    <t>&lt;= 変更可</t>
  </si>
  <si>
    <t>名前</t>
  </si>
  <si>
    <t>昼休み 終了時間　===&gt;</t>
  </si>
  <si>
    <t>役割</t>
  </si>
  <si>
    <t>契約時間下限(h)</t>
  </si>
  <si>
    <t>契約時間標準(h)</t>
  </si>
  <si>
    <t>契約時間上限(h)</t>
  </si>
  <si>
    <t>契約時間消化状況(h)</t>
  </si>
  <si>
    <t>　　 昼休み時間　===&gt;</t>
  </si>
  <si>
    <t>村松</t>
  </si>
  <si>
    <t>PMO</t>
  </si>
  <si>
    <t>齋藤</t>
  </si>
  <si>
    <t>PM</t>
  </si>
  <si>
    <t xml:space="preserve">会社名  </t>
  </si>
  <si>
    <t>株式会社コウェル</t>
  </si>
  <si>
    <t>作業場所</t>
  </si>
  <si>
    <t>ThinhPQ</t>
  </si>
  <si>
    <t>BSE</t>
  </si>
  <si>
    <t>ハノイ開発センター</t>
  </si>
  <si>
    <r>
      <rPr>
        <sz val="11"/>
        <rFont val="ＭＳ Ｐゴシック"/>
      </rPr>
      <t>ハノイ開発センター</t>
    </r>
  </si>
  <si>
    <t xml:space="preserve">氏名      </t>
  </si>
  <si>
    <t>※昼休み以外に休憩、または他の作業をした場合は、</t>
  </si>
  <si>
    <t>　下記に時間を入力する事。</t>
  </si>
  <si>
    <t>ChinhLV</t>
  </si>
  <si>
    <t>Dev</t>
  </si>
  <si>
    <t>日／曜</t>
  </si>
  <si>
    <t>作業開始～終了</t>
  </si>
  <si>
    <t>HienTQ</t>
  </si>
  <si>
    <t>作 業 内 容</t>
  </si>
  <si>
    <t>作業時間数</t>
  </si>
  <si>
    <t>DevF</t>
  </si>
  <si>
    <t>備 考</t>
  </si>
  <si>
    <t>稼動</t>
  </si>
  <si>
    <t>HuongLH</t>
  </si>
  <si>
    <t>QAL</t>
  </si>
  <si>
    <t>実動</t>
  </si>
  <si>
    <t>昼休み</t>
  </si>
  <si>
    <t>定時内
休憩/他作業</t>
  </si>
  <si>
    <t>定時後
休憩/他作業１</t>
  </si>
  <si>
    <t>定時後
休憩/他作業２</t>
  </si>
  <si>
    <t>定時後
休憩/他作業３</t>
  </si>
  <si>
    <t>総合計</t>
  </si>
  <si>
    <t>BSEサポート/SCS管理業務/SCS 案件対応</t>
  </si>
  <si>
    <t>Co-well JPオフィス内</t>
  </si>
  <si>
    <t>全体管理/BSEサポート</t>
  </si>
  <si>
    <t>合計作業時間数</t>
  </si>
  <si>
    <t>【2015/1/1 改訂版】</t>
  </si>
  <si>
    <r>
      <rPr>
        <sz val="11"/>
        <rFont val="ＭＳ Ｐゴシック"/>
      </rPr>
      <t>ハノイ開発センター</t>
    </r>
  </si>
  <si>
    <r>
      <rPr>
        <sz val="11"/>
        <rFont val="ＭＳ Ｐゴシック"/>
      </rPr>
      <t>ハノイ開発センター</t>
    </r>
  </si>
  <si>
    <r>
      <rPr>
        <sz val="11"/>
        <rFont val="ＭＳ Ｐゴシック"/>
      </rPr>
      <t>ハノイ開発センター</t>
    </r>
  </si>
  <si>
    <r>
      <rPr>
        <sz val="11"/>
        <color rgb="FFFF0000"/>
        <rFont val="ＭＳ Ｐゴシック"/>
      </rPr>
      <t>明電システムソリューション株式会社</t>
    </r>
    <r>
      <rPr>
        <sz val="11"/>
        <rFont val="ＭＳ Ｐゴシック"/>
      </rPr>
      <t>　殿</t>
    </r>
  </si>
  <si>
    <r>
      <rPr>
        <sz val="10"/>
        <color rgb="FFFF0000"/>
        <rFont val="ＭＳ Ｐゴシック"/>
      </rPr>
      <t>明電SS</t>
    </r>
    <r>
      <rPr>
        <sz val="10"/>
        <rFont val="ＭＳ Ｐゴシック"/>
      </rPr>
      <t>検収印</t>
    </r>
  </si>
  <si>
    <t>株式会社セタ・インターナショナル</t>
  </si>
  <si>
    <t>Nguyen Van Luong</t>
  </si>
  <si>
    <t>※昼休み以外に休憩した場合は、</t>
  </si>
  <si>
    <t>　下記に休憩時間を入力する事。</t>
  </si>
  <si>
    <t>日／曜
Ngày/ thứ</t>
  </si>
  <si>
    <t>作業開始～終了
T/gian làm việc Start-end</t>
  </si>
  <si>
    <t>作 業 内 容
Nội dung công việc(viết tiếng Anh OK)</t>
  </si>
  <si>
    <t>作業時間数
Công số</t>
  </si>
  <si>
    <t>備 考
Note</t>
  </si>
  <si>
    <t>定時内
休憩</t>
  </si>
  <si>
    <t>定時後
休憩１</t>
  </si>
  <si>
    <t>定時後
休憩２</t>
  </si>
  <si>
    <t>定時後
休憩３</t>
  </si>
  <si>
    <t>～</t>
  </si>
  <si>
    <t>グラフィックデータ変換ツール開発のQ&amp;A作り、進捗確認</t>
  </si>
  <si>
    <t>OPS5000レトロフィットの改修項目をQ&amp;A作り、進捗確認</t>
  </si>
  <si>
    <t>休暇</t>
  </si>
  <si>
    <t>新案件の仕様を勉強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</si>
</sst>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_);[Red]\(0\)"/>
    <numFmt numFmtId="165" formatCode="0_ "/>
    <numFmt numFmtId="166" formatCode="0.00_);[Red]\(0.00\)"/>
  </numFmts>
  <fonts count="26">
    <font>
      <sz val="9"/>
      <color rgb="FF000000"/>
      <name val="ＭＳ ゴシック"/>
    </font>
    <font>
      <sz val="10"/>
      <name val="MS PGothic"/>
    </font>
    <font>
      <sz val="9"/>
      <name val="ＭＳ ゴシック"/>
    </font>
    <font>
      <sz val="11"/>
      <name val="MS PGothic"/>
    </font>
    <font>
      <sz val="9"/>
      <name val="Sans-serif"/>
    </font>
    <font>
      <b/>
      <sz val="10"/>
      <name val="MS PGothic"/>
    </font>
    <font>
      <u/>
      <sz val="18"/>
      <name val="Sans-serif"/>
    </font>
    <font>
      <sz val="8"/>
      <name val="MS PGothic"/>
    </font>
    <font>
      <sz val="9"/>
      <name val="ＭＳ ゴシック"/>
    </font>
    <font>
      <sz val="9"/>
      <name val="MS PGothic"/>
    </font>
    <font>
      <b/>
      <sz val="11"/>
      <name val="ＭＳ ゴシック"/>
    </font>
    <font>
      <b/>
      <sz val="9"/>
      <name val="ＭＳ ゴシック"/>
    </font>
    <font>
      <sz val="20"/>
      <name val="MS PGothic"/>
    </font>
    <font>
      <sz val="9"/>
      <color rgb="FF000000"/>
      <name val="MS PGothic"/>
    </font>
    <font>
      <sz val="11"/>
      <name val="Arial"/>
    </font>
    <font>
      <sz val="11"/>
      <name val="Times New Roman"/>
    </font>
    <font>
      <b/>
      <sz val="10"/>
      <color rgb="FF0000FF"/>
      <name val="MS PGothic"/>
    </font>
    <font>
      <sz val="10"/>
      <color rgb="FFFF0000"/>
      <name val="MS PGothic"/>
    </font>
    <font>
      <sz val="8"/>
      <name val="Arial"/>
    </font>
    <font>
      <sz val="9"/>
      <name val="MS PGothic"/>
    </font>
    <font>
      <sz val="8"/>
      <name val="Sans-serif"/>
    </font>
    <font>
      <sz val="11"/>
      <color rgb="FFFF0000"/>
      <name val="MS PGothic"/>
    </font>
    <font>
      <sz val="11"/>
      <name val="ＭＳ Ｐゴシック"/>
    </font>
    <font>
      <sz val="11"/>
      <color rgb="FFFF0000"/>
      <name val="ＭＳ Ｐゴシック"/>
    </font>
    <font>
      <sz val="10"/>
      <color rgb="FFFF0000"/>
      <name val="ＭＳ Ｐゴシック"/>
    </font>
    <font>
      <sz val="10"/>
      <name val="ＭＳ Ｐゴシック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3F3F3"/>
        <bgColor rgb="FFF3F3F3"/>
      </patternFill>
    </fill>
    <fill>
      <patternFill patternType="solid">
        <fgColor rgb="FFFFFF99"/>
        <bgColor rgb="FFFFFF99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20" fontId="1" fillId="2" borderId="1" xfId="0" applyNumberFormat="1" applyFont="1" applyFill="1" applyBorder="1" applyAlignment="1">
      <alignment vertical="center"/>
    </xf>
    <xf numFmtId="20" fontId="5" fillId="3" borderId="1" xfId="0" applyNumberFormat="1" applyFont="1" applyFill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5" fillId="2" borderId="11" xfId="0" applyNumberFormat="1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20" fontId="5" fillId="2" borderId="13" xfId="0" applyNumberFormat="1" applyFont="1" applyFill="1" applyBorder="1" applyAlignment="1">
      <alignment vertical="center"/>
    </xf>
    <xf numFmtId="14" fontId="2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20" fontId="5" fillId="5" borderId="21" xfId="0" applyNumberFormat="1" applyFont="1" applyFill="1" applyBorder="1" applyAlignment="1">
      <alignment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right" vertical="center"/>
    </xf>
    <xf numFmtId="2" fontId="2" fillId="0" borderId="2" xfId="0" applyNumberFormat="1" applyFont="1" applyBorder="1" applyAlignment="1">
      <alignment horizontal="center" vertical="center"/>
    </xf>
    <xf numFmtId="165" fontId="12" fillId="2" borderId="22" xfId="0" applyNumberFormat="1" applyFont="1" applyFill="1" applyBorder="1" applyAlignment="1">
      <alignment horizontal="left" vertical="center"/>
    </xf>
    <xf numFmtId="2" fontId="9" fillId="2" borderId="2" xfId="0" applyNumberFormat="1" applyFont="1" applyFill="1" applyBorder="1" applyAlignment="1">
      <alignment horizontal="center" vertical="center"/>
    </xf>
    <xf numFmtId="14" fontId="12" fillId="2" borderId="22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2" fontId="13" fillId="2" borderId="2" xfId="0" applyNumberFormat="1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vertical="center"/>
    </xf>
    <xf numFmtId="0" fontId="12" fillId="2" borderId="13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20" fontId="12" fillId="2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right" vertical="center"/>
    </xf>
    <xf numFmtId="165" fontId="1" fillId="2" borderId="1" xfId="0" applyNumberFormat="1" applyFont="1" applyFill="1" applyBorder="1" applyAlignment="1">
      <alignment horizontal="righ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23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14" fontId="3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/>
    <xf numFmtId="0" fontId="3" fillId="2" borderId="24" xfId="0" applyFont="1" applyFill="1" applyBorder="1"/>
    <xf numFmtId="0" fontId="3" fillId="3" borderId="1" xfId="0" applyFont="1" applyFill="1" applyBorder="1"/>
    <xf numFmtId="20" fontId="3" fillId="2" borderId="1" xfId="0" applyNumberFormat="1" applyFont="1" applyFill="1" applyBorder="1"/>
    <xf numFmtId="0" fontId="14" fillId="2" borderId="24" xfId="0" applyFont="1" applyFill="1" applyBorder="1" applyAlignment="1"/>
    <xf numFmtId="0" fontId="15" fillId="2" borderId="24" xfId="0" applyFont="1" applyFill="1" applyBorder="1"/>
    <xf numFmtId="0" fontId="9" fillId="0" borderId="2" xfId="0" applyFont="1" applyBorder="1" applyAlignment="1">
      <alignment horizontal="center" vertical="center"/>
    </xf>
    <xf numFmtId="0" fontId="3" fillId="2" borderId="24" xfId="0" applyFont="1" applyFill="1" applyBorder="1" applyAlignment="1"/>
    <xf numFmtId="0" fontId="16" fillId="3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16" fillId="3" borderId="1" xfId="0" applyFont="1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0" fontId="1" fillId="2" borderId="2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0" fontId="1" fillId="2" borderId="29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0" fontId="1" fillId="2" borderId="30" xfId="0" applyNumberFormat="1" applyFont="1" applyFill="1" applyBorder="1" applyAlignment="1">
      <alignment horizontal="center" vertical="center"/>
    </xf>
    <xf numFmtId="20" fontId="1" fillId="2" borderId="28" xfId="0" applyNumberFormat="1" applyFont="1" applyFill="1" applyBorder="1" applyAlignment="1">
      <alignment horizontal="right" vertical="center"/>
    </xf>
    <xf numFmtId="0" fontId="18" fillId="0" borderId="2" xfId="0" applyFont="1" applyBorder="1" applyAlignment="1">
      <alignment horizontal="left" vertical="center" wrapText="1"/>
    </xf>
    <xf numFmtId="2" fontId="1" fillId="2" borderId="23" xfId="0" applyNumberFormat="1" applyFont="1" applyFill="1" applyBorder="1" applyAlignment="1">
      <alignment vertical="center"/>
    </xf>
    <xf numFmtId="2" fontId="1" fillId="2" borderId="24" xfId="0" applyNumberFormat="1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left" vertical="center"/>
    </xf>
    <xf numFmtId="0" fontId="9" fillId="2" borderId="28" xfId="0" applyFont="1" applyFill="1" applyBorder="1" applyAlignment="1">
      <alignment horizontal="left" vertical="center"/>
    </xf>
    <xf numFmtId="20" fontId="1" fillId="2" borderId="31" xfId="0" applyNumberFormat="1" applyFont="1" applyFill="1" applyBorder="1" applyAlignment="1">
      <alignment vertical="center"/>
    </xf>
    <xf numFmtId="20" fontId="1" fillId="2" borderId="2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166" fontId="1" fillId="2" borderId="2" xfId="0" applyNumberFormat="1" applyFont="1" applyFill="1" applyBorder="1" applyAlignment="1">
      <alignment horizontal="right" vertical="center"/>
    </xf>
    <xf numFmtId="20" fontId="1" fillId="2" borderId="2" xfId="0" applyNumberFormat="1" applyFont="1" applyFill="1" applyBorder="1" applyAlignment="1">
      <alignment horizontal="center" vertical="center"/>
    </xf>
    <xf numFmtId="20" fontId="1" fillId="2" borderId="30" xfId="0" applyNumberFormat="1" applyFont="1" applyFill="1" applyBorder="1" applyAlignment="1">
      <alignment horizontal="center" vertical="center"/>
    </xf>
    <xf numFmtId="2" fontId="1" fillId="2" borderId="25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166" fontId="1" fillId="2" borderId="2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20" fontId="19" fillId="2" borderId="2" xfId="0" applyNumberFormat="1" applyFont="1" applyFill="1" applyBorder="1" applyAlignment="1">
      <alignment horizontal="center"/>
    </xf>
    <xf numFmtId="20" fontId="2" fillId="2" borderId="3" xfId="0" applyNumberFormat="1" applyFont="1" applyFill="1" applyBorder="1"/>
    <xf numFmtId="20" fontId="19" fillId="2" borderId="27" xfId="0" applyNumberFormat="1" applyFont="1" applyFill="1" applyBorder="1" applyAlignment="1">
      <alignment horizontal="center"/>
    </xf>
    <xf numFmtId="20" fontId="2" fillId="2" borderId="33" xfId="0" applyNumberFormat="1" applyFont="1" applyFill="1" applyBorder="1"/>
    <xf numFmtId="0" fontId="3" fillId="2" borderId="30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vertical="center"/>
    </xf>
    <xf numFmtId="2" fontId="3" fillId="2" borderId="29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vertical="center"/>
    </xf>
    <xf numFmtId="20" fontId="1" fillId="3" borderId="1" xfId="0" applyNumberFormat="1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14" fontId="17" fillId="2" borderId="1" xfId="0" applyNumberFormat="1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12" fillId="2" borderId="38" xfId="0" applyFont="1" applyFill="1" applyBorder="1" applyAlignment="1">
      <alignment vertical="center"/>
    </xf>
    <xf numFmtId="0" fontId="12" fillId="2" borderId="39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21" fillId="2" borderId="24" xfId="0" applyFont="1" applyFill="1" applyBorder="1"/>
    <xf numFmtId="0" fontId="3" fillId="2" borderId="29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0" fontId="1" fillId="2" borderId="29" xfId="0" applyNumberFormat="1" applyFont="1" applyFill="1" applyBorder="1" applyAlignment="1">
      <alignment horizontal="right" vertical="center"/>
    </xf>
    <xf numFmtId="20" fontId="1" fillId="2" borderId="24" xfId="0" applyNumberFormat="1" applyFont="1" applyFill="1" applyBorder="1" applyAlignment="1">
      <alignment horizontal="right" vertical="center"/>
    </xf>
    <xf numFmtId="20" fontId="1" fillId="2" borderId="30" xfId="0" applyNumberFormat="1" applyFont="1" applyFill="1" applyBorder="1" applyAlignment="1">
      <alignment horizontal="right" vertical="center"/>
    </xf>
    <xf numFmtId="0" fontId="0" fillId="0" borderId="0" xfId="0" applyFont="1" applyAlignment="1"/>
    <xf numFmtId="0" fontId="9" fillId="2" borderId="5" xfId="0" applyFont="1" applyFill="1" applyBorder="1" applyAlignment="1">
      <alignment horizontal="left" vertical="center"/>
    </xf>
    <xf numFmtId="0" fontId="8" fillId="0" borderId="3" xfId="0" applyFont="1" applyBorder="1"/>
    <xf numFmtId="0" fontId="18" fillId="0" borderId="32" xfId="0" applyFont="1" applyBorder="1" applyAlignment="1">
      <alignment vertical="center" wrapText="1"/>
    </xf>
    <xf numFmtId="0" fontId="8" fillId="0" borderId="33" xfId="0" applyFont="1" applyBorder="1"/>
    <xf numFmtId="0" fontId="7" fillId="2" borderId="4" xfId="0" applyFont="1" applyFill="1" applyBorder="1" applyAlignment="1">
      <alignment horizontal="center" vertical="center" shrinkToFit="1"/>
    </xf>
    <xf numFmtId="0" fontId="8" fillId="0" borderId="6" xfId="0" applyFont="1" applyBorder="1"/>
    <xf numFmtId="0" fontId="8" fillId="0" borderId="7" xfId="0" applyFont="1" applyBorder="1"/>
    <xf numFmtId="0" fontId="1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10" fillId="0" borderId="4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left" vertical="center"/>
    </xf>
    <xf numFmtId="0" fontId="8" fillId="0" borderId="3" xfId="0" applyFont="1" applyBorder="1"/>
    <xf numFmtId="0" fontId="8" fillId="0" borderId="26" xfId="0" applyFont="1" applyBorder="1"/>
    <xf numFmtId="0" fontId="18" fillId="0" borderId="5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8" fillId="0" borderId="27" xfId="0" applyFont="1" applyBorder="1"/>
    <xf numFmtId="20" fontId="1" fillId="5" borderId="18" xfId="0" applyNumberFormat="1" applyFont="1" applyFill="1" applyBorder="1" applyAlignment="1">
      <alignment horizontal="right" vertical="center"/>
    </xf>
    <xf numFmtId="0" fontId="8" fillId="0" borderId="19" xfId="0" applyFont="1" applyBorder="1"/>
    <xf numFmtId="0" fontId="8" fillId="0" borderId="20" xfId="0" applyFont="1" applyBorder="1"/>
    <xf numFmtId="0" fontId="7" fillId="4" borderId="5" xfId="0" applyFont="1" applyFill="1" applyBorder="1" applyAlignment="1">
      <alignment horizontal="center" vertical="center" shrinkToFit="1"/>
    </xf>
    <xf numFmtId="20" fontId="1" fillId="5" borderId="14" xfId="0" applyNumberFormat="1" applyFont="1" applyFill="1" applyBorder="1" applyAlignment="1">
      <alignment horizontal="right" vertical="center"/>
    </xf>
    <xf numFmtId="0" fontId="8" fillId="0" borderId="15" xfId="0" applyFont="1" applyBorder="1"/>
    <xf numFmtId="0" fontId="8" fillId="0" borderId="16" xfId="0" applyFont="1" applyBorder="1"/>
    <xf numFmtId="20" fontId="1" fillId="5" borderId="8" xfId="0" applyNumberFormat="1" applyFont="1" applyFill="1" applyBorder="1" applyAlignment="1">
      <alignment horizontal="right" vertical="center"/>
    </xf>
    <xf numFmtId="0" fontId="8" fillId="0" borderId="9" xfId="0" applyFont="1" applyBorder="1"/>
    <xf numFmtId="0" fontId="8" fillId="0" borderId="10" xfId="0" applyFont="1" applyBorder="1"/>
    <xf numFmtId="0" fontId="3" fillId="2" borderId="25" xfId="0" applyFont="1" applyFill="1" applyBorder="1" applyAlignment="1">
      <alignment horizontal="left" shrinkToFit="1"/>
    </xf>
    <xf numFmtId="2" fontId="3" fillId="2" borderId="5" xfId="0" applyNumberFormat="1" applyFont="1" applyFill="1" applyBorder="1" applyAlignment="1">
      <alignment horizontal="center" vertical="center"/>
    </xf>
    <xf numFmtId="0" fontId="18" fillId="0" borderId="26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0" borderId="32" xfId="0" applyFont="1" applyBorder="1" applyAlignment="1">
      <alignment vertical="center" wrapText="1"/>
    </xf>
    <xf numFmtId="0" fontId="8" fillId="0" borderId="33" xfId="0" applyFont="1" applyBorder="1"/>
    <xf numFmtId="0" fontId="18" fillId="0" borderId="32" xfId="0" applyFont="1" applyBorder="1" applyAlignment="1">
      <alignment wrapText="1"/>
    </xf>
    <xf numFmtId="0" fontId="18" fillId="0" borderId="34" xfId="0" applyFont="1" applyBorder="1" applyAlignment="1">
      <alignment wrapText="1"/>
    </xf>
    <xf numFmtId="0" fontId="20" fillId="0" borderId="5" xfId="0" applyFont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20" fontId="1" fillId="2" borderId="5" xfId="0" applyNumberFormat="1" applyFont="1" applyFill="1" applyBorder="1" applyAlignment="1">
      <alignment horizontal="left" vertical="center" shrinkToFit="1"/>
    </xf>
    <xf numFmtId="2" fontId="3" fillId="2" borderId="5" xfId="0" applyNumberFormat="1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/>
    </xf>
    <xf numFmtId="0" fontId="8" fillId="0" borderId="37" xfId="0" applyFont="1" applyBorder="1"/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">
    <dxf>
      <font>
        <color rgb="FFFF0000"/>
      </font>
      <fill>
        <patternFill patternType="solid">
          <fgColor rgb="FFC0C0C0"/>
          <bgColor rgb="FFC0C0C0"/>
        </patternFill>
      </fill>
    </dxf>
    <dxf>
      <font>
        <color rgb="FFFF0000"/>
      </font>
      <fill>
        <patternFill patternType="solid">
          <fgColor rgb="FFC0C0C0"/>
          <bgColor rgb="FFC0C0C0"/>
        </patternFill>
      </fill>
    </dxf>
    <dxf>
      <font>
        <color rgb="FFFF0000"/>
      </font>
      <fill>
        <patternFill patternType="solid">
          <fgColor rgb="FFC0C0C0"/>
          <bgColor rgb="FFC0C0C0"/>
        </patternFill>
      </fill>
    </dxf>
    <dxf>
      <font>
        <color rgb="FFFF0000"/>
      </font>
      <fill>
        <patternFill patternType="solid">
          <fgColor rgb="FFC0C0C0"/>
          <bgColor rgb="FFC0C0C0"/>
        </patternFill>
      </fill>
    </dxf>
    <dxf>
      <font>
        <color rgb="FFFF0000"/>
      </font>
      <fill>
        <patternFill patternType="solid">
          <fgColor rgb="FFC0C0C0"/>
          <bgColor rgb="FFC0C0C0"/>
        </patternFill>
      </fill>
    </dxf>
    <dxf>
      <font>
        <color rgb="FFFF0000"/>
      </font>
      <fill>
        <patternFill patternType="solid">
          <fgColor rgb="FFC0C0C0"/>
          <bgColor rgb="FFC0C0C0"/>
        </patternFill>
      </fill>
    </dxf>
    <dxf>
      <font>
        <color rgb="FFFF0000"/>
      </font>
      <fill>
        <patternFill patternType="solid">
          <fgColor rgb="FFC0C0C0"/>
          <bgColor rgb="FFC0C0C0"/>
        </patternFill>
      </fill>
    </dxf>
    <dxf>
      <font>
        <color rgb="FFFF0000"/>
      </font>
      <fill>
        <patternFill patternType="solid">
          <fgColor rgb="FFC0C0C0"/>
          <bgColor rgb="FFC0C0C0"/>
        </patternFill>
      </fill>
    </dxf>
    <dxf>
      <font>
        <color rgb="FFFF0000"/>
      </font>
      <fill>
        <patternFill patternType="solid">
          <fgColor rgb="FFC0C0C0"/>
          <bgColor rgb="FFC0C0C0"/>
        </patternFill>
      </fill>
    </dxf>
    <dxf>
      <font>
        <color rgb="FFFF0000"/>
      </font>
      <fill>
        <patternFill patternType="solid">
          <fgColor rgb="FFC0C0C0"/>
          <bgColor rgb="FFC0C0C0"/>
        </patternFill>
      </fill>
    </dxf>
    <dxf>
      <font>
        <color rgb="FFFF0000"/>
      </font>
      <fill>
        <patternFill patternType="solid">
          <fgColor rgb="FFC0C0C0"/>
          <bgColor rgb="FFC0C0C0"/>
        </patternFill>
      </fill>
    </dxf>
    <dxf>
      <font>
        <color rgb="FFFF0000"/>
      </font>
      <fill>
        <patternFill patternType="solid">
          <fgColor rgb="FFC0C0C0"/>
          <bgColor rgb="FFC0C0C0"/>
        </patternFill>
      </fill>
    </dxf>
    <dxf>
      <font>
        <color rgb="FFFF0000"/>
      </font>
      <fill>
        <patternFill patternType="solid">
          <fgColor rgb="FFC0C0C0"/>
          <bgColor rgb="FFC0C0C0"/>
        </patternFill>
      </fill>
    </dxf>
    <dxf>
      <font>
        <color rgb="FFFF0000"/>
      </font>
      <fill>
        <patternFill patternType="solid">
          <fgColor rgb="FFC0C0C0"/>
          <bgColor rgb="FFC0C0C0"/>
        </patternFill>
      </fill>
    </dxf>
    <dxf>
      <font>
        <color rgb="FFFF0000"/>
      </font>
      <fill>
        <patternFill patternType="solid">
          <fgColor rgb="FFC0C0C0"/>
          <bgColor rgb="FFC0C0C0"/>
        </patternFill>
      </fill>
    </dxf>
    <dxf>
      <font>
        <color rgb="FFFF0000"/>
      </font>
      <fill>
        <patternFill patternType="solid">
          <fgColor rgb="FFC0C0C0"/>
          <bgColor rgb="FFC0C0C0"/>
        </patternFill>
      </fill>
    </dxf>
    <dxf>
      <font>
        <color rgb="FFFF0000"/>
      </font>
      <fill>
        <patternFill patternType="solid">
          <fgColor rgb="FFC0C0C0"/>
          <bgColor rgb="FFC0C0C0"/>
        </patternFill>
      </fill>
    </dxf>
    <dxf>
      <font>
        <color rgb="FFFF0000"/>
      </font>
      <fill>
        <patternFill patternType="solid">
          <fgColor rgb="FFC0C0C0"/>
          <bgColor rgb="FFC0C0C0"/>
        </patternFill>
      </fill>
    </dxf>
    <dxf>
      <font>
        <color rgb="FFFF0000"/>
      </font>
      <fill>
        <patternFill patternType="solid">
          <fgColor rgb="FFC0C0C0"/>
          <bgColor rgb="FFC0C0C0"/>
        </patternFill>
      </fill>
    </dxf>
    <dxf>
      <font>
        <color rgb="FFFF0000"/>
      </font>
      <fill>
        <patternFill patternType="solid">
          <fgColor rgb="FFC0C0C0"/>
          <bgColor rgb="FFC0C0C0"/>
        </patternFill>
      </fill>
    </dxf>
    <dxf>
      <font>
        <color rgb="FFFF0000"/>
      </font>
      <fill>
        <patternFill patternType="solid">
          <fgColor rgb="FFC0C0C0"/>
          <bgColor rgb="FFC0C0C0"/>
        </patternFill>
      </fill>
    </dxf>
    <dxf>
      <font>
        <color rgb="FFFF0000"/>
      </font>
      <fill>
        <patternFill patternType="solid">
          <fgColor rgb="FFC0C0C0"/>
          <bgColor rgb="FFC0C0C0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-9525</xdr:colOff>
      <xdr:row>0</xdr:row>
      <xdr:rowOff>-19050</xdr:rowOff>
    </xdr:from>
    <xdr:ext cx="1228725" cy="361950"/>
    <xdr:sp macro="" textlink="">
      <xdr:nvSpPr>
        <xdr:cNvPr id="3" name="Shape 3"/>
        <xdr:cNvSpPr/>
      </xdr:nvSpPr>
      <xdr:spPr>
        <a:xfrm>
          <a:off x="4741163" y="3608550"/>
          <a:ext cx="1209675" cy="342900"/>
        </a:xfrm>
        <a:prstGeom prst="rect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457200</xdr:colOff>
      <xdr:row>0</xdr:row>
      <xdr:rowOff>0</xdr:rowOff>
    </xdr:from>
    <xdr:ext cx="2276475" cy="1162050"/>
    <xdr:sp macro="" textlink="">
      <xdr:nvSpPr>
        <xdr:cNvPr id="4" name="Shape 4"/>
        <xdr:cNvSpPr/>
      </xdr:nvSpPr>
      <xdr:spPr>
        <a:xfrm>
          <a:off x="4207763" y="3198975"/>
          <a:ext cx="2276475" cy="1162050"/>
        </a:xfrm>
        <a:prstGeom prst="wedgeRectCallout">
          <a:avLst>
            <a:gd name="adj1" fmla="val 97056"/>
            <a:gd name="adj2" fmla="val -34782"/>
          </a:avLst>
        </a:prstGeom>
        <a:solidFill>
          <a:srgbClr val="090000"/>
        </a:solidFill>
        <a:ln w="9525" cap="flat" cmpd="sng">
          <a:solidFill>
            <a:srgbClr val="4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18275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275"/>
            <a:buFont typeface="Calibri"/>
            <a:buNone/>
          </a:pPr>
          <a:r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100" b="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Đầu tiên, điền ngày báo cáo vào đây (theo ngày điền ở đây, lịch làm việc(theo từng tháng sẽ đc gen ra ở dưới)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275"/>
            <a:buFont typeface="Calibri"/>
            <a:buNone/>
          </a:pPr>
          <a:r>
            <a:rPr lang="en-US" sz="1100" b="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Thỉnh thoảng nó gen thiếu mất ngày 31 thì add thêm bằng tay vào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0</xdr:row>
      <xdr:rowOff>-9525</xdr:rowOff>
    </xdr:from>
    <xdr:ext cx="2495550" cy="323850"/>
    <xdr:sp macro="" textlink="">
      <xdr:nvSpPr>
        <xdr:cNvPr id="5" name="Shape 5"/>
        <xdr:cNvSpPr/>
      </xdr:nvSpPr>
      <xdr:spPr>
        <a:xfrm>
          <a:off x="4107750" y="3627600"/>
          <a:ext cx="2476500" cy="304800"/>
        </a:xfrm>
        <a:prstGeom prst="rect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971550</xdr:colOff>
      <xdr:row>1</xdr:row>
      <xdr:rowOff>-9525</xdr:rowOff>
    </xdr:from>
    <xdr:ext cx="1276350" cy="285750"/>
    <xdr:sp macro="" textlink="">
      <xdr:nvSpPr>
        <xdr:cNvPr id="6" name="Shape 6"/>
        <xdr:cNvSpPr/>
      </xdr:nvSpPr>
      <xdr:spPr>
        <a:xfrm>
          <a:off x="4722113" y="3646650"/>
          <a:ext cx="1247775" cy="266700"/>
        </a:xfrm>
        <a:prstGeom prst="rect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104775</xdr:colOff>
      <xdr:row>5</xdr:row>
      <xdr:rowOff>66675</xdr:rowOff>
    </xdr:from>
    <xdr:ext cx="3295650" cy="1162050"/>
    <xdr:sp macro="" textlink="">
      <xdr:nvSpPr>
        <xdr:cNvPr id="7" name="Shape 7"/>
        <xdr:cNvSpPr/>
      </xdr:nvSpPr>
      <xdr:spPr>
        <a:xfrm>
          <a:off x="3698175" y="3198975"/>
          <a:ext cx="3295650" cy="1162050"/>
        </a:xfrm>
        <a:prstGeom prst="wedgeRectCallout">
          <a:avLst>
            <a:gd name="adj1" fmla="val -13917"/>
            <a:gd name="adj2" fmla="val -138611"/>
          </a:avLst>
        </a:prstGeom>
        <a:solidFill>
          <a:srgbClr val="090000"/>
        </a:solidFill>
        <a:ln w="9525" cap="flat" cmpd="sng">
          <a:solidFill>
            <a:srgbClr val="4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18275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275"/>
            <a:buFont typeface="Calibri"/>
            <a:buNone/>
          </a:pPr>
          <a:r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2.</a:t>
          </a:r>
          <a:r>
            <a:rPr lang="en-US" sz="1100" b="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Tùy từng khách hàng, tên cty khách hàng ở đây sẽ thay đổi: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275"/>
            <a:buFont typeface="Calibri"/>
            <a:buNone/>
          </a:pPr>
          <a:r>
            <a:rPr lang="en-US" sz="1100" b="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- Meiden: </a:t>
          </a:r>
          <a:r>
            <a:rPr lang="en-US" sz="1100" b="0" i="0" u="none" strike="noStrike">
              <a:solidFill>
                <a:srgbClr val="FFFFFF"/>
              </a:solidFill>
              <a:latin typeface="Arial"/>
              <a:ea typeface="Arial"/>
              <a:cs typeface="Arial"/>
              <a:sym typeface="Arial"/>
            </a:rPr>
            <a:t>明電システムソリューション株式会社　殿　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275"/>
            <a:buFont typeface="Calibri"/>
            <a:buNone/>
          </a:pPr>
          <a:r>
            <a:rPr lang="en-US" sz="1100" b="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- JMAS: </a:t>
          </a:r>
          <a:r>
            <a:rPr lang="en-US" sz="1100" b="0" i="0" u="none" strike="noStrike">
              <a:solidFill>
                <a:srgbClr val="FFFFFF"/>
              </a:solidFill>
              <a:latin typeface="Arial"/>
              <a:ea typeface="Arial"/>
              <a:cs typeface="Arial"/>
              <a:sym typeface="Arial"/>
            </a:rPr>
            <a:t>（株）ジェーエムエーシステムズ　殿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275"/>
            <a:buFont typeface="Calibri"/>
            <a:buNone/>
          </a:pPr>
          <a:r>
            <a:rPr lang="en-US" sz="1100" b="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- Amana: </a:t>
          </a:r>
          <a:r>
            <a:rPr lang="en-US" sz="1100" b="0" i="0" u="none" strike="noStrike">
              <a:solidFill>
                <a:srgbClr val="FFFFFF"/>
              </a:solidFill>
              <a:latin typeface="Arial"/>
              <a:ea typeface="Arial"/>
              <a:cs typeface="Arial"/>
              <a:sym typeface="Arial"/>
            </a:rPr>
            <a:t>株式会社アマナ　殿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275"/>
            <a:buFont typeface="Calibri"/>
            <a:buNone/>
          </a:pPr>
          <a:r>
            <a:rPr lang="en-US" sz="1100" b="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- Nikkei: </a:t>
          </a:r>
          <a:r>
            <a:rPr lang="en-US" sz="1100" b="0" i="0" u="none" strike="noStrike">
              <a:solidFill>
                <a:srgbClr val="FFFFFF"/>
              </a:solidFill>
              <a:latin typeface="Arial"/>
              <a:ea typeface="Arial"/>
              <a:cs typeface="Arial"/>
              <a:sym typeface="Arial"/>
            </a:rPr>
            <a:t>株式会社日本経済新聞社</a:t>
          </a:r>
          <a:r>
            <a:rPr lang="en-US" sz="1100" b="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rgbClr val="FFFFFF"/>
              </a:solidFill>
              <a:latin typeface="Arial"/>
              <a:ea typeface="Arial"/>
              <a:cs typeface="Arial"/>
              <a:sym typeface="Arial"/>
            </a:rPr>
            <a:t>様</a:t>
          </a:r>
          <a:endParaRPr sz="1400"/>
        </a:p>
      </xdr:txBody>
    </xdr:sp>
    <xdr:clientData fLocksWithSheet="0"/>
  </xdr:oneCellAnchor>
  <xdr:oneCellAnchor>
    <xdr:from>
      <xdr:col>13</xdr:col>
      <xdr:colOff>38100</xdr:colOff>
      <xdr:row>4</xdr:row>
      <xdr:rowOff>47625</xdr:rowOff>
    </xdr:from>
    <xdr:ext cx="5953125" cy="1152525"/>
    <xdr:sp macro="" textlink="">
      <xdr:nvSpPr>
        <xdr:cNvPr id="8" name="Shape 8"/>
        <xdr:cNvSpPr/>
      </xdr:nvSpPr>
      <xdr:spPr>
        <a:xfrm>
          <a:off x="2369438" y="3203738"/>
          <a:ext cx="5953125" cy="1152525"/>
        </a:xfrm>
        <a:prstGeom prst="wedgeRectCallout">
          <a:avLst>
            <a:gd name="adj1" fmla="val -102153"/>
            <a:gd name="adj2" fmla="val -90106"/>
          </a:avLst>
        </a:prstGeom>
        <a:solidFill>
          <a:srgbClr val="090000"/>
        </a:solidFill>
        <a:ln w="9525" cap="flat" cmpd="sng">
          <a:solidFill>
            <a:srgbClr val="4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18275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275"/>
            <a:buFont typeface="Calibri"/>
            <a:buNone/>
          </a:pPr>
          <a:r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100" b="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Tùy từng khách hàng, tên cty khách hàng ở đây sẽ thay đổi: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275"/>
            <a:buFont typeface="Calibri"/>
            <a:buNone/>
          </a:pPr>
          <a:r>
            <a:rPr lang="en-US" sz="1100" b="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- Meiden: </a:t>
          </a:r>
          <a:r>
            <a:rPr lang="en-US" sz="1100" b="0" i="0" u="none" strike="noStrike">
              <a:solidFill>
                <a:srgbClr val="FFFFFF"/>
              </a:solidFill>
              <a:latin typeface="Arial"/>
              <a:ea typeface="Arial"/>
              <a:cs typeface="Arial"/>
              <a:sym typeface="Arial"/>
            </a:rPr>
            <a:t>明電</a:t>
          </a:r>
          <a:r>
            <a:rPr lang="en-US" sz="1100" b="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SS</a:t>
          </a:r>
          <a:r>
            <a:rPr lang="en-US" sz="1100" b="0" i="0" u="none" strike="noStrike">
              <a:solidFill>
                <a:srgbClr val="FFFFFF"/>
              </a:solidFill>
              <a:latin typeface="Arial"/>
              <a:ea typeface="Arial"/>
              <a:cs typeface="Arial"/>
              <a:sym typeface="Arial"/>
            </a:rPr>
            <a:t>検収印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275"/>
            <a:buFont typeface="Calibri"/>
            <a:buNone/>
          </a:pPr>
          <a:r>
            <a:rPr lang="en-US" sz="1100" b="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- JMAS: JMAS</a:t>
          </a:r>
          <a:r>
            <a:rPr lang="en-US" sz="1100" b="0" i="0" u="none" strike="noStrike">
              <a:solidFill>
                <a:srgbClr val="FFFFFF"/>
              </a:solidFill>
              <a:latin typeface="Arial"/>
              <a:ea typeface="Arial"/>
              <a:cs typeface="Arial"/>
              <a:sym typeface="Arial"/>
            </a:rPr>
            <a:t>検収印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275"/>
            <a:buFont typeface="Calibri"/>
            <a:buNone/>
          </a:pPr>
          <a:r>
            <a:rPr lang="en-US" sz="1100" b="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- Amana: </a:t>
          </a:r>
          <a:r>
            <a:rPr lang="en-US" sz="1100" b="0" i="0" u="none" strike="noStrike">
              <a:solidFill>
                <a:srgbClr val="FFFFFF"/>
              </a:solidFill>
              <a:latin typeface="Arial"/>
              <a:ea typeface="Arial"/>
              <a:cs typeface="Arial"/>
              <a:sym typeface="Arial"/>
            </a:rPr>
            <a:t>株式会社アマナ検収印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275"/>
            <a:buFont typeface="Calibri"/>
            <a:buNone/>
          </a:pPr>
          <a:r>
            <a:rPr lang="en-US" sz="1100" b="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- Nikkei: NIKKEI</a:t>
          </a:r>
          <a:r>
            <a:rPr lang="en-US" sz="1100" b="0" i="0" u="none" strike="noStrike">
              <a:solidFill>
                <a:srgbClr val="FFFFFF"/>
              </a:solidFill>
              <a:latin typeface="Arial"/>
              <a:ea typeface="Arial"/>
              <a:cs typeface="Arial"/>
              <a:sym typeface="Arial"/>
            </a:rPr>
            <a:t>検収印</a:t>
          </a:r>
          <a:endParaRPr sz="1400"/>
        </a:p>
      </xdr:txBody>
    </xdr:sp>
    <xdr:clientData fLocksWithSheet="0"/>
  </xdr:oneCellAnchor>
  <xdr:oneCellAnchor>
    <xdr:from>
      <xdr:col>2</xdr:col>
      <xdr:colOff>247650</xdr:colOff>
      <xdr:row>12</xdr:row>
      <xdr:rowOff>171450</xdr:rowOff>
    </xdr:from>
    <xdr:ext cx="1485900" cy="295275"/>
    <xdr:sp macro="" textlink="">
      <xdr:nvSpPr>
        <xdr:cNvPr id="9" name="Shape 9"/>
        <xdr:cNvSpPr/>
      </xdr:nvSpPr>
      <xdr:spPr>
        <a:xfrm>
          <a:off x="4617338" y="3646650"/>
          <a:ext cx="1457325" cy="266700"/>
        </a:xfrm>
        <a:prstGeom prst="rect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1933575" cy="733425"/>
    <xdr:sp macro="" textlink="">
      <xdr:nvSpPr>
        <xdr:cNvPr id="10" name="Shape 10"/>
        <xdr:cNvSpPr/>
      </xdr:nvSpPr>
      <xdr:spPr>
        <a:xfrm>
          <a:off x="4379213" y="3413288"/>
          <a:ext cx="1933575" cy="733425"/>
        </a:xfrm>
        <a:prstGeom prst="wedgeRectCallout">
          <a:avLst>
            <a:gd name="adj1" fmla="val 27704"/>
            <a:gd name="adj2" fmla="val -127273"/>
          </a:avLst>
        </a:prstGeom>
        <a:solidFill>
          <a:srgbClr val="090000"/>
        </a:solidFill>
        <a:ln w="9525" cap="flat" cmpd="sng">
          <a:solidFill>
            <a:srgbClr val="4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18275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275"/>
            <a:buFont typeface="Calibri"/>
            <a:buNone/>
          </a:pPr>
          <a:r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5.</a:t>
          </a:r>
          <a:r>
            <a:rPr lang="en-US" sz="1100" b="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 Nhập giờ làm việc Start/End.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275"/>
            <a:buFont typeface="Calibri"/>
            <a:buNone/>
          </a:pPr>
          <a:r>
            <a:rPr lang="en-US" sz="1100" b="0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Nếu OT thì nhập đúng tg OT, đảm bảo số h OT ở file này và file OT fải khớp nhau!</a:t>
          </a:r>
          <a:endParaRPr sz="1400"/>
        </a:p>
      </xdr:txBody>
    </xdr:sp>
    <xdr:clientData fLocksWithSheet="0"/>
  </xdr:oneCellAnchor>
  <xdr:oneCellAnchor>
    <xdr:from>
      <xdr:col>7</xdr:col>
      <xdr:colOff>66675</xdr:colOff>
      <xdr:row>15</xdr:row>
      <xdr:rowOff>190500</xdr:rowOff>
    </xdr:from>
    <xdr:ext cx="2047875" cy="600075"/>
    <xdr:sp macro="" textlink="">
      <xdr:nvSpPr>
        <xdr:cNvPr id="11" name="Shape 11"/>
        <xdr:cNvSpPr/>
      </xdr:nvSpPr>
      <xdr:spPr>
        <a:xfrm>
          <a:off x="4322063" y="3484725"/>
          <a:ext cx="2047875" cy="590550"/>
        </a:xfrm>
        <a:prstGeom prst="wedgeRectCallout">
          <a:avLst>
            <a:gd name="adj1" fmla="val -1963"/>
            <a:gd name="adj2" fmla="val -132917"/>
          </a:avLst>
        </a:prstGeom>
        <a:solidFill>
          <a:srgbClr val="090000"/>
        </a:solidFill>
        <a:ln w="9525" cap="flat" cmpd="sng">
          <a:solidFill>
            <a:srgbClr val="4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18275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275"/>
            <a:buFont typeface="Calibri"/>
            <a:buNone/>
          </a:pPr>
          <a:r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6. </a:t>
          </a:r>
          <a:r>
            <a:rPr lang="en-US" sz="1100" b="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Nhập nội dung công việc (khái quát, VD: code giao diện A, Test giao diện B..)</a:t>
          </a:r>
          <a:endParaRPr sz="1400"/>
        </a:p>
      </xdr:txBody>
    </xdr:sp>
    <xdr:clientData fLocksWithSheet="0"/>
  </xdr:oneCellAnchor>
  <xdr:oneCellAnchor>
    <xdr:from>
      <xdr:col>7</xdr:col>
      <xdr:colOff>0</xdr:colOff>
      <xdr:row>12</xdr:row>
      <xdr:rowOff>171450</xdr:rowOff>
    </xdr:from>
    <xdr:ext cx="2809875" cy="323850"/>
    <xdr:sp macro="" textlink="">
      <xdr:nvSpPr>
        <xdr:cNvPr id="12" name="Shape 12"/>
        <xdr:cNvSpPr/>
      </xdr:nvSpPr>
      <xdr:spPr>
        <a:xfrm>
          <a:off x="3950588" y="3632363"/>
          <a:ext cx="2790825" cy="295275"/>
        </a:xfrm>
        <a:prstGeom prst="rect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152400</xdr:rowOff>
    </xdr:from>
    <xdr:ext cx="1038225" cy="295275"/>
    <xdr:sp macro="" textlink="">
      <xdr:nvSpPr>
        <xdr:cNvPr id="13" name="Shape 13"/>
        <xdr:cNvSpPr/>
      </xdr:nvSpPr>
      <xdr:spPr>
        <a:xfrm>
          <a:off x="4836413" y="3641888"/>
          <a:ext cx="1019175" cy="276225"/>
        </a:xfrm>
        <a:prstGeom prst="rect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571500</xdr:colOff>
      <xdr:row>16</xdr:row>
      <xdr:rowOff>0</xdr:rowOff>
    </xdr:from>
    <xdr:ext cx="2133600" cy="571500"/>
    <xdr:sp macro="" textlink="">
      <xdr:nvSpPr>
        <xdr:cNvPr id="14" name="Shape 14"/>
        <xdr:cNvSpPr/>
      </xdr:nvSpPr>
      <xdr:spPr>
        <a:xfrm>
          <a:off x="4283963" y="3494250"/>
          <a:ext cx="2124075" cy="571500"/>
        </a:xfrm>
        <a:prstGeom prst="wedgeRectCallout">
          <a:avLst>
            <a:gd name="adj1" fmla="val -1963"/>
            <a:gd name="adj2" fmla="val -132917"/>
          </a:avLst>
        </a:prstGeom>
        <a:solidFill>
          <a:srgbClr val="090000"/>
        </a:solidFill>
        <a:ln w="9525" cap="flat" cmpd="sng">
          <a:solidFill>
            <a:srgbClr val="4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18275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275"/>
            <a:buFont typeface="Calibri"/>
            <a:buNone/>
          </a:pPr>
          <a:r>
            <a:rPr lang="en-US" sz="1100" b="1" i="0" u="none" strike="noStrike">
              <a:solidFill>
                <a:srgbClr val="FFFF00"/>
              </a:solidFill>
              <a:latin typeface="Calibri"/>
              <a:ea typeface="Calibri"/>
              <a:cs typeface="Calibri"/>
              <a:sym typeface="Calibri"/>
            </a:rPr>
            <a:t>7.</a:t>
          </a:r>
          <a:r>
            <a:rPr lang="en-US" sz="1100" b="0" i="0" u="none" strike="noStrike">
              <a:solidFill>
                <a:srgbClr val="FFFF00"/>
              </a:solidFill>
              <a:latin typeface="Calibri"/>
              <a:ea typeface="Calibri"/>
              <a:cs typeface="Calibri"/>
              <a:sym typeface="Calibri"/>
            </a:rPr>
            <a:t> Macro tự tính, không fải nhập gì. Cũng ko đc edit chỗ này!</a:t>
          </a:r>
          <a:endParaRPr sz="1400"/>
        </a:p>
      </xdr:txBody>
    </xdr:sp>
    <xdr:clientData fLocksWithSheet="0"/>
  </xdr:oneCellAnchor>
  <xdr:oneCellAnchor>
    <xdr:from>
      <xdr:col>7</xdr:col>
      <xdr:colOff>571500</xdr:colOff>
      <xdr:row>31</xdr:row>
      <xdr:rowOff>38100</xdr:rowOff>
    </xdr:from>
    <xdr:ext cx="2066925" cy="581025"/>
    <xdr:sp macro="" textlink="">
      <xdr:nvSpPr>
        <xdr:cNvPr id="15" name="Shape 15"/>
        <xdr:cNvSpPr/>
      </xdr:nvSpPr>
      <xdr:spPr>
        <a:xfrm>
          <a:off x="4312538" y="3489488"/>
          <a:ext cx="2066925" cy="581025"/>
        </a:xfrm>
        <a:prstGeom prst="wedgeRectCallout">
          <a:avLst>
            <a:gd name="adj1" fmla="val 112394"/>
            <a:gd name="adj2" fmla="val -40606"/>
          </a:avLst>
        </a:prstGeom>
        <a:solidFill>
          <a:srgbClr val="090000"/>
        </a:solidFill>
        <a:ln w="9525" cap="flat" cmpd="sng">
          <a:solidFill>
            <a:srgbClr val="4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18275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275"/>
            <a:buFont typeface="Calibri"/>
            <a:buNone/>
          </a:pPr>
          <a:r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8.</a:t>
          </a:r>
          <a:r>
            <a:rPr lang="en-US" sz="1100" b="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 Hôm nào nghỉ hoặc có việc gì về sớm, đi muộn thì ghi chú vào đây</a:t>
          </a:r>
          <a:endParaRPr sz="1400"/>
        </a:p>
      </xdr:txBody>
    </xdr:sp>
    <xdr:clientData fLocksWithSheet="0"/>
  </xdr:oneCellAnchor>
  <xdr:oneCellAnchor>
    <xdr:from>
      <xdr:col>11</xdr:col>
      <xdr:colOff>-19050</xdr:colOff>
      <xdr:row>30</xdr:row>
      <xdr:rowOff>180975</xdr:rowOff>
    </xdr:from>
    <xdr:ext cx="1019175" cy="314325"/>
    <xdr:sp macro="" textlink="">
      <xdr:nvSpPr>
        <xdr:cNvPr id="16" name="Shape 16"/>
        <xdr:cNvSpPr/>
      </xdr:nvSpPr>
      <xdr:spPr>
        <a:xfrm>
          <a:off x="4845938" y="3637125"/>
          <a:ext cx="1000125" cy="285750"/>
        </a:xfrm>
        <a:prstGeom prst="rect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914400</xdr:colOff>
      <xdr:row>7</xdr:row>
      <xdr:rowOff>152400</xdr:rowOff>
    </xdr:from>
    <xdr:ext cx="1647825" cy="314325"/>
    <xdr:sp macro="" textlink="">
      <xdr:nvSpPr>
        <xdr:cNvPr id="17" name="Shape 17"/>
        <xdr:cNvSpPr/>
      </xdr:nvSpPr>
      <xdr:spPr>
        <a:xfrm>
          <a:off x="4536375" y="3637125"/>
          <a:ext cx="1619250" cy="285750"/>
        </a:xfrm>
        <a:prstGeom prst="rect">
          <a:avLst/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11</xdr:row>
      <xdr:rowOff>85725</xdr:rowOff>
    </xdr:from>
    <xdr:ext cx="2057400" cy="342900"/>
    <xdr:sp macro="" textlink="">
      <xdr:nvSpPr>
        <xdr:cNvPr id="18" name="Shape 18"/>
        <xdr:cNvSpPr/>
      </xdr:nvSpPr>
      <xdr:spPr>
        <a:xfrm>
          <a:off x="4317300" y="3608550"/>
          <a:ext cx="2057400" cy="342900"/>
        </a:xfrm>
        <a:prstGeom prst="wedgeRectCallout">
          <a:avLst>
            <a:gd name="adj1" fmla="val -120620"/>
            <a:gd name="adj2" fmla="val -232477"/>
          </a:avLst>
        </a:prstGeom>
        <a:solidFill>
          <a:srgbClr val="090000"/>
        </a:solidFill>
        <a:ln w="9525" cap="flat" cmpd="sng">
          <a:solidFill>
            <a:srgbClr val="4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18275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FFFF"/>
            </a:buClr>
            <a:buSzPts val="275"/>
            <a:buFont typeface="Calibri"/>
            <a:buNone/>
          </a:pPr>
          <a:r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4.</a:t>
          </a:r>
          <a:r>
            <a:rPr lang="en-US" sz="1100" b="0" i="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 Nhập tên mọi người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19"/>
  <sheetViews>
    <sheetView workbookViewId="0">
      <pane xSplit="7" ySplit="11" topLeftCell="H12" activePane="bottomRight" state="frozen"/>
      <selection pane="topRight" activeCell="H1" sqref="H1"/>
      <selection pane="bottomLeft" activeCell="A12" sqref="A12"/>
      <selection pane="bottomRight" activeCell="D14" sqref="D14"/>
    </sheetView>
  </sheetViews>
  <sheetFormatPr defaultColWidth="14.5" defaultRowHeight="15" customHeight="1"/>
  <cols>
    <col min="1" max="1" width="6" customWidth="1"/>
    <col min="2" max="7" width="17.1640625" customWidth="1"/>
    <col min="8" max="44" width="11.5" customWidth="1"/>
  </cols>
  <sheetData>
    <row r="1" spans="1:44" ht="12">
      <c r="A1" s="2" t="s">
        <v>0</v>
      </c>
      <c r="B1" s="3"/>
      <c r="C1" s="3"/>
      <c r="D1" s="3"/>
      <c r="E1" s="3"/>
      <c r="F1" s="7">
        <v>43220</v>
      </c>
    </row>
    <row r="2" spans="1:44" ht="11.25">
      <c r="A2" s="3"/>
      <c r="B2" s="3"/>
      <c r="C2" s="3"/>
      <c r="D2" s="3"/>
      <c r="E2" s="3"/>
      <c r="F2" s="3"/>
    </row>
    <row r="3" spans="1:44" ht="12">
      <c r="A3" s="3"/>
      <c r="B3" s="3"/>
      <c r="C3" s="3"/>
      <c r="D3" s="3"/>
      <c r="F3" s="8" t="s">
        <v>2</v>
      </c>
      <c r="G3" s="9" t="s">
        <v>3</v>
      </c>
    </row>
    <row r="4" spans="1:44" ht="11.25">
      <c r="A4" s="133" t="s">
        <v>4</v>
      </c>
      <c r="B4" s="134"/>
      <c r="C4" s="134"/>
      <c r="D4" s="134"/>
      <c r="E4" s="134"/>
      <c r="F4" s="129"/>
      <c r="G4" s="132"/>
    </row>
    <row r="5" spans="1:44" ht="11.25">
      <c r="A5" s="134"/>
      <c r="B5" s="134"/>
      <c r="C5" s="134"/>
      <c r="D5" s="134"/>
      <c r="E5" s="134"/>
      <c r="F5" s="130"/>
      <c r="G5" s="130"/>
    </row>
    <row r="6" spans="1:44" ht="11.25">
      <c r="A6" s="134"/>
      <c r="B6" s="134"/>
      <c r="C6" s="134"/>
      <c r="D6" s="134"/>
      <c r="E6" s="134"/>
      <c r="F6" s="130"/>
      <c r="G6" s="130"/>
    </row>
    <row r="7" spans="1:44" ht="11.25">
      <c r="A7" s="134"/>
      <c r="B7" s="134"/>
      <c r="C7" s="134"/>
      <c r="D7" s="134"/>
      <c r="E7" s="134"/>
      <c r="F7" s="130"/>
      <c r="G7" s="130"/>
    </row>
    <row r="8" spans="1:44" ht="11.25">
      <c r="A8" s="134"/>
      <c r="B8" s="134"/>
      <c r="C8" s="134"/>
      <c r="D8" s="134"/>
      <c r="E8" s="134"/>
      <c r="F8" s="131"/>
      <c r="G8" s="131"/>
    </row>
    <row r="10" spans="1:44" ht="13.5">
      <c r="H10" s="15" t="str">
        <f t="shared" ref="H10:AK10" si="0">TEXT(H11,"ddd")</f>
        <v>Sun</v>
      </c>
      <c r="I10" s="15" t="str">
        <f t="shared" si="0"/>
        <v>Mon</v>
      </c>
      <c r="J10" s="15" t="str">
        <f t="shared" si="0"/>
        <v>Tue</v>
      </c>
      <c r="K10" s="15" t="str">
        <f t="shared" si="0"/>
        <v>Wed</v>
      </c>
      <c r="L10" s="15" t="str">
        <f t="shared" si="0"/>
        <v>Thu</v>
      </c>
      <c r="M10" s="15" t="str">
        <f t="shared" si="0"/>
        <v>Fri</v>
      </c>
      <c r="N10" s="15" t="str">
        <f t="shared" si="0"/>
        <v>Sat</v>
      </c>
      <c r="O10" s="15" t="str">
        <f t="shared" si="0"/>
        <v>Sun</v>
      </c>
      <c r="P10" s="15" t="str">
        <f t="shared" si="0"/>
        <v>Mon</v>
      </c>
      <c r="Q10" s="15" t="str">
        <f t="shared" si="0"/>
        <v>Tue</v>
      </c>
      <c r="R10" s="15" t="str">
        <f t="shared" si="0"/>
        <v>Wed</v>
      </c>
      <c r="S10" s="15" t="str">
        <f t="shared" si="0"/>
        <v>Thu</v>
      </c>
      <c r="T10" s="15" t="str">
        <f t="shared" si="0"/>
        <v>Fri</v>
      </c>
      <c r="U10" s="15" t="str">
        <f t="shared" si="0"/>
        <v>Sat</v>
      </c>
      <c r="V10" s="15" t="str">
        <f t="shared" si="0"/>
        <v>Sun</v>
      </c>
      <c r="W10" s="15" t="str">
        <f t="shared" si="0"/>
        <v>Mon</v>
      </c>
      <c r="X10" s="15" t="str">
        <f t="shared" si="0"/>
        <v>Tue</v>
      </c>
      <c r="Y10" s="15" t="str">
        <f t="shared" si="0"/>
        <v>Wed</v>
      </c>
      <c r="Z10" s="15" t="str">
        <f t="shared" si="0"/>
        <v>Thu</v>
      </c>
      <c r="AA10" s="15" t="str">
        <f t="shared" si="0"/>
        <v>Fri</v>
      </c>
      <c r="AB10" s="15" t="str">
        <f t="shared" si="0"/>
        <v>Sat</v>
      </c>
      <c r="AC10" s="15" t="str">
        <f t="shared" si="0"/>
        <v>Sun</v>
      </c>
      <c r="AD10" s="15" t="str">
        <f t="shared" si="0"/>
        <v>Mon</v>
      </c>
      <c r="AE10" s="15" t="str">
        <f t="shared" si="0"/>
        <v>Tue</v>
      </c>
      <c r="AF10" s="15" t="str">
        <f t="shared" si="0"/>
        <v>Wed</v>
      </c>
      <c r="AG10" s="15" t="str">
        <f t="shared" si="0"/>
        <v>Thu</v>
      </c>
      <c r="AH10" s="15" t="str">
        <f t="shared" si="0"/>
        <v>Fri</v>
      </c>
      <c r="AI10" s="15" t="str">
        <f t="shared" si="0"/>
        <v>Sat</v>
      </c>
      <c r="AJ10" s="15" t="str">
        <f t="shared" si="0"/>
        <v>Sun</v>
      </c>
      <c r="AK10" s="15" t="str">
        <f t="shared" si="0"/>
        <v>Mon</v>
      </c>
      <c r="AL10" s="135" t="s">
        <v>7</v>
      </c>
      <c r="AM10" s="20"/>
      <c r="AN10" s="20"/>
      <c r="AO10" s="20"/>
      <c r="AP10" s="20"/>
      <c r="AQ10" s="20"/>
      <c r="AR10" s="20"/>
    </row>
    <row r="11" spans="1:44" ht="30" customHeight="1">
      <c r="B11" s="22" t="s">
        <v>9</v>
      </c>
      <c r="C11" s="22" t="s">
        <v>11</v>
      </c>
      <c r="D11" s="22" t="s">
        <v>12</v>
      </c>
      <c r="E11" s="22" t="s">
        <v>13</v>
      </c>
      <c r="F11" s="22" t="s">
        <v>14</v>
      </c>
      <c r="G11" s="23" t="s">
        <v>15</v>
      </c>
      <c r="H11" s="24">
        <v>43191</v>
      </c>
      <c r="I11" s="26">
        <f t="shared" ref="I11:AK11" si="1">H11 + 1</f>
        <v>43192</v>
      </c>
      <c r="J11" s="26">
        <f t="shared" si="1"/>
        <v>43193</v>
      </c>
      <c r="K11" s="26">
        <f t="shared" si="1"/>
        <v>43194</v>
      </c>
      <c r="L11" s="26">
        <f t="shared" si="1"/>
        <v>43195</v>
      </c>
      <c r="M11" s="26">
        <f t="shared" si="1"/>
        <v>43196</v>
      </c>
      <c r="N11" s="26">
        <f t="shared" si="1"/>
        <v>43197</v>
      </c>
      <c r="O11" s="26">
        <f t="shared" si="1"/>
        <v>43198</v>
      </c>
      <c r="P11" s="26">
        <f t="shared" si="1"/>
        <v>43199</v>
      </c>
      <c r="Q11" s="26">
        <f t="shared" si="1"/>
        <v>43200</v>
      </c>
      <c r="R11" s="26">
        <f t="shared" si="1"/>
        <v>43201</v>
      </c>
      <c r="S11" s="26">
        <f t="shared" si="1"/>
        <v>43202</v>
      </c>
      <c r="T11" s="26">
        <f t="shared" si="1"/>
        <v>43203</v>
      </c>
      <c r="U11" s="26">
        <f t="shared" si="1"/>
        <v>43204</v>
      </c>
      <c r="V11" s="26">
        <f t="shared" si="1"/>
        <v>43205</v>
      </c>
      <c r="W11" s="26">
        <f t="shared" si="1"/>
        <v>43206</v>
      </c>
      <c r="X11" s="26">
        <f t="shared" si="1"/>
        <v>43207</v>
      </c>
      <c r="Y11" s="26">
        <f t="shared" si="1"/>
        <v>43208</v>
      </c>
      <c r="Z11" s="26">
        <f t="shared" si="1"/>
        <v>43209</v>
      </c>
      <c r="AA11" s="26">
        <f t="shared" si="1"/>
        <v>43210</v>
      </c>
      <c r="AB11" s="26">
        <f t="shared" si="1"/>
        <v>43211</v>
      </c>
      <c r="AC11" s="26">
        <f t="shared" si="1"/>
        <v>43212</v>
      </c>
      <c r="AD11" s="26">
        <f t="shared" si="1"/>
        <v>43213</v>
      </c>
      <c r="AE11" s="26">
        <f t="shared" si="1"/>
        <v>43214</v>
      </c>
      <c r="AF11" s="26">
        <f t="shared" si="1"/>
        <v>43215</v>
      </c>
      <c r="AG11" s="26">
        <f t="shared" si="1"/>
        <v>43216</v>
      </c>
      <c r="AH11" s="26">
        <f t="shared" si="1"/>
        <v>43217</v>
      </c>
      <c r="AI11" s="26">
        <f t="shared" si="1"/>
        <v>43218</v>
      </c>
      <c r="AJ11" s="26">
        <f t="shared" si="1"/>
        <v>43219</v>
      </c>
      <c r="AK11" s="26">
        <f t="shared" si="1"/>
        <v>43220</v>
      </c>
      <c r="AL11" s="131"/>
      <c r="AM11" s="20"/>
      <c r="AN11" s="20"/>
      <c r="AO11" s="20"/>
      <c r="AP11" s="20"/>
      <c r="AQ11" s="20"/>
      <c r="AR11" s="20"/>
    </row>
    <row r="12" spans="1:44" ht="22.5" customHeight="1">
      <c r="B12" s="29" t="s">
        <v>17</v>
      </c>
      <c r="C12" s="29" t="s">
        <v>18</v>
      </c>
      <c r="D12" s="32">
        <f t="shared" ref="D12:D17" si="2">E12 * 0.9</f>
        <v>28.8</v>
      </c>
      <c r="E12" s="29">
        <v>32</v>
      </c>
      <c r="F12" s="32">
        <f t="shared" ref="F12:F17" si="3">E12 * 1.1</f>
        <v>35.200000000000003</v>
      </c>
      <c r="G12" s="34">
        <f t="shared" ref="G12:G17" ca="1" si="4">AL12 - D12</f>
        <v>3.1999999999999993</v>
      </c>
      <c r="H12" s="36" t="str">
        <f t="shared" ref="H12:H17" ca="1" si="5">INDIRECT($B12 &amp; "!$J13")</f>
        <v/>
      </c>
      <c r="I12" s="36">
        <f t="shared" ref="I12:I17" ca="1" si="6">INDIRECT($B12 &amp; "!$J14")</f>
        <v>1</v>
      </c>
      <c r="J12" s="36">
        <f t="shared" ref="J12:J17" ca="1" si="7">INDIRECT($B12 &amp; "!$J15")</f>
        <v>1</v>
      </c>
      <c r="K12" s="36">
        <f t="shared" ref="K12:K17" ca="1" si="8">INDIRECT($B12 &amp; "!$J16")</f>
        <v>1</v>
      </c>
      <c r="L12" s="39">
        <f t="shared" ref="L12:L17" ca="1" si="9">INDIRECT($B12 &amp; "!$J17")</f>
        <v>1</v>
      </c>
      <c r="M12" s="39">
        <f t="shared" ref="M12:M17" ca="1" si="10">INDIRECT($B12 &amp; "!$J18")</f>
        <v>1</v>
      </c>
      <c r="N12" s="39" t="str">
        <f t="shared" ref="N12:N17" ca="1" si="11">INDIRECT($B12 &amp; "!$J19")</f>
        <v/>
      </c>
      <c r="O12" s="39" t="str">
        <f t="shared" ref="O12:O17" ca="1" si="12">INDIRECT($B12 &amp; "!$J20")</f>
        <v/>
      </c>
      <c r="P12" s="36">
        <f t="shared" ref="P12:P17" ca="1" si="13">INDIRECT($B12 &amp; "!$J21")</f>
        <v>1</v>
      </c>
      <c r="Q12" s="39">
        <f t="shared" ref="Q12:Q17" ca="1" si="14">INDIRECT($B12 &amp; "!$J22")</f>
        <v>1</v>
      </c>
      <c r="R12" s="39">
        <f t="shared" ref="R12:R17" ca="1" si="15">INDIRECT($B12 &amp; "!$J23")</f>
        <v>1</v>
      </c>
      <c r="S12" s="39">
        <f t="shared" ref="S12:S17" ca="1" si="16">INDIRECT($B12 &amp; "!$J24")</f>
        <v>2</v>
      </c>
      <c r="T12" s="39">
        <f t="shared" ref="T12:T17" ca="1" si="17">INDIRECT($B12 &amp; "!$J25")</f>
        <v>2</v>
      </c>
      <c r="U12" s="39" t="str">
        <f t="shared" ref="U12:U17" ca="1" si="18">INDIRECT($B12 &amp; "!$J26")</f>
        <v/>
      </c>
      <c r="V12" s="39" t="str">
        <f t="shared" ref="V12:V17" ca="1" si="19">INDIRECT($B12 &amp; "!$J27")</f>
        <v/>
      </c>
      <c r="W12" s="39">
        <f t="shared" ref="W12:W17" ca="1" si="20">INDIRECT($B12 &amp; "!$J28")</f>
        <v>2</v>
      </c>
      <c r="X12" s="39">
        <f t="shared" ref="X12:X17" ca="1" si="21">INDIRECT($B12 &amp; "!$J29")</f>
        <v>2</v>
      </c>
      <c r="Y12" s="39">
        <f t="shared" ref="Y12:Y17" ca="1" si="22">INDIRECT($B12 &amp; "!$J30")</f>
        <v>2</v>
      </c>
      <c r="Z12" s="39">
        <f t="shared" ref="Z12:Z17" ca="1" si="23">INDIRECT($B12 &amp; "!$J31")</f>
        <v>2</v>
      </c>
      <c r="AA12" s="39">
        <f t="shared" ref="AA12:AA17" ca="1" si="24">INDIRECT($B12 &amp; "!$J32")</f>
        <v>2</v>
      </c>
      <c r="AB12" s="39" t="str">
        <f t="shared" ref="AB12:AB17" ca="1" si="25">INDIRECT($B12 &amp; "!$J33")</f>
        <v/>
      </c>
      <c r="AC12" s="39" t="str">
        <f t="shared" ref="AC12:AC17" ca="1" si="26">INDIRECT($B12 &amp; "!$J34")</f>
        <v/>
      </c>
      <c r="AD12" s="39">
        <f t="shared" ref="AD12:AD17" ca="1" si="27">INDIRECT($B12 &amp; "!$J35")</f>
        <v>2</v>
      </c>
      <c r="AE12" s="39">
        <f t="shared" ref="AE12:AE17" ca="1" si="28">INDIRECT($B12 &amp; "!$J36")</f>
        <v>2</v>
      </c>
      <c r="AF12" s="36">
        <f t="shared" ref="AF12:AF17" ca="1" si="29">INDIRECT($B12 &amp; "!$J37")</f>
        <v>2</v>
      </c>
      <c r="AG12" s="39">
        <f t="shared" ref="AG12:AG17" ca="1" si="30">INDIRECT($B12 &amp; "!$J38")</f>
        <v>2</v>
      </c>
      <c r="AH12" s="39">
        <f t="shared" ref="AH12:AH17" ca="1" si="31">INDIRECT($B12 &amp; "!$J39")</f>
        <v>2</v>
      </c>
      <c r="AI12" s="39" t="str">
        <f t="shared" ref="AI12:AI17" ca="1" si="32">INDIRECT($B12 &amp; "!$J40")</f>
        <v/>
      </c>
      <c r="AJ12" s="39" t="str">
        <f t="shared" ref="AJ12:AJ17" ca="1" si="33">INDIRECT($B12 &amp; "!$J41")</f>
        <v/>
      </c>
      <c r="AK12" s="39" t="str">
        <f t="shared" ref="AK12:AK17" ca="1" si="34">INDIRECT($B12 &amp; "!$J42")</f>
        <v/>
      </c>
      <c r="AL12" s="34">
        <f t="shared" ref="AL12:AL17" ca="1" si="35">SUM(H12:AK12)</f>
        <v>32</v>
      </c>
      <c r="AM12" s="53"/>
      <c r="AN12" s="53"/>
      <c r="AO12" s="53"/>
      <c r="AP12" s="53"/>
      <c r="AQ12" s="53"/>
      <c r="AR12" s="53"/>
    </row>
    <row r="13" spans="1:44" ht="22.5" customHeight="1">
      <c r="B13" s="29" t="s">
        <v>19</v>
      </c>
      <c r="C13" s="29" t="s">
        <v>20</v>
      </c>
      <c r="D13" s="32">
        <f t="shared" si="2"/>
        <v>36</v>
      </c>
      <c r="E13" s="29">
        <v>40</v>
      </c>
      <c r="F13" s="32">
        <f t="shared" si="3"/>
        <v>44</v>
      </c>
      <c r="G13" s="34">
        <f t="shared" ca="1" si="4"/>
        <v>2</v>
      </c>
      <c r="H13" s="36" t="str">
        <f t="shared" ca="1" si="5"/>
        <v/>
      </c>
      <c r="I13" s="36">
        <f t="shared" ca="1" si="6"/>
        <v>2</v>
      </c>
      <c r="J13" s="36">
        <f t="shared" ca="1" si="7"/>
        <v>2</v>
      </c>
      <c r="K13" s="36">
        <f t="shared" ca="1" si="8"/>
        <v>2</v>
      </c>
      <c r="L13" s="39">
        <f t="shared" ca="1" si="9"/>
        <v>2</v>
      </c>
      <c r="M13" s="39">
        <f t="shared" ca="1" si="10"/>
        <v>2</v>
      </c>
      <c r="N13" s="39" t="str">
        <f t="shared" ca="1" si="11"/>
        <v/>
      </c>
      <c r="O13" s="39" t="str">
        <f t="shared" ca="1" si="12"/>
        <v/>
      </c>
      <c r="P13" s="36">
        <f t="shared" ca="1" si="13"/>
        <v>2</v>
      </c>
      <c r="Q13" s="39">
        <f t="shared" ca="1" si="14"/>
        <v>2</v>
      </c>
      <c r="R13" s="39">
        <f t="shared" ca="1" si="15"/>
        <v>2</v>
      </c>
      <c r="S13" s="39">
        <f t="shared" ca="1" si="16"/>
        <v>2</v>
      </c>
      <c r="T13" s="39">
        <f t="shared" ca="1" si="17"/>
        <v>2</v>
      </c>
      <c r="U13" s="39" t="str">
        <f t="shared" ca="1" si="18"/>
        <v/>
      </c>
      <c r="V13" s="39" t="str">
        <f t="shared" ca="1" si="19"/>
        <v/>
      </c>
      <c r="W13" s="39">
        <f t="shared" ca="1" si="20"/>
        <v>2</v>
      </c>
      <c r="X13" s="39">
        <f t="shared" ca="1" si="21"/>
        <v>2</v>
      </c>
      <c r="Y13" s="39">
        <f t="shared" ca="1" si="22"/>
        <v>2</v>
      </c>
      <c r="Z13" s="39">
        <f t="shared" ca="1" si="23"/>
        <v>2</v>
      </c>
      <c r="AA13" s="39">
        <f t="shared" ca="1" si="24"/>
        <v>2</v>
      </c>
      <c r="AB13" s="39" t="str">
        <f t="shared" ca="1" si="25"/>
        <v/>
      </c>
      <c r="AC13" s="39" t="str">
        <f t="shared" ca="1" si="26"/>
        <v/>
      </c>
      <c r="AD13" s="39">
        <f t="shared" ca="1" si="27"/>
        <v>2</v>
      </c>
      <c r="AE13" s="39">
        <f t="shared" ca="1" si="28"/>
        <v>2</v>
      </c>
      <c r="AF13" s="36" t="str">
        <f t="shared" ca="1" si="29"/>
        <v/>
      </c>
      <c r="AG13" s="39">
        <f t="shared" ca="1" si="30"/>
        <v>2</v>
      </c>
      <c r="AH13" s="39">
        <f t="shared" ca="1" si="31"/>
        <v>2</v>
      </c>
      <c r="AI13" s="39" t="str">
        <f t="shared" ca="1" si="32"/>
        <v/>
      </c>
      <c r="AJ13" s="39" t="str">
        <f t="shared" ca="1" si="33"/>
        <v/>
      </c>
      <c r="AK13" s="39" t="str">
        <f t="shared" ca="1" si="34"/>
        <v/>
      </c>
      <c r="AL13" s="34">
        <f t="shared" ca="1" si="35"/>
        <v>38</v>
      </c>
      <c r="AM13" s="53"/>
      <c r="AN13" s="53"/>
      <c r="AO13" s="53"/>
      <c r="AP13" s="53"/>
      <c r="AQ13" s="53"/>
      <c r="AR13" s="53"/>
    </row>
    <row r="14" spans="1:44" ht="22.5" customHeight="1">
      <c r="B14" s="29" t="s">
        <v>24</v>
      </c>
      <c r="C14" s="29" t="s">
        <v>25</v>
      </c>
      <c r="D14" s="32">
        <f t="shared" si="2"/>
        <v>136.80000000000001</v>
      </c>
      <c r="E14" s="60">
        <v>152</v>
      </c>
      <c r="F14" s="32">
        <f t="shared" si="3"/>
        <v>167.20000000000002</v>
      </c>
      <c r="G14" s="34">
        <f t="shared" ca="1" si="4"/>
        <v>-136.80000000000001</v>
      </c>
      <c r="H14" s="36" t="str">
        <f t="shared" ca="1" si="5"/>
        <v/>
      </c>
      <c r="I14" s="36" t="str">
        <f t="shared" ca="1" si="6"/>
        <v/>
      </c>
      <c r="J14" s="36" t="str">
        <f t="shared" ca="1" si="7"/>
        <v/>
      </c>
      <c r="K14" s="36" t="str">
        <f t="shared" ca="1" si="8"/>
        <v/>
      </c>
      <c r="L14" s="39" t="str">
        <f t="shared" ca="1" si="9"/>
        <v/>
      </c>
      <c r="M14" s="39" t="str">
        <f t="shared" ca="1" si="10"/>
        <v/>
      </c>
      <c r="N14" s="39" t="str">
        <f t="shared" ca="1" si="11"/>
        <v/>
      </c>
      <c r="O14" s="39" t="str">
        <f t="shared" ca="1" si="12"/>
        <v/>
      </c>
      <c r="P14" s="36" t="str">
        <f t="shared" ca="1" si="13"/>
        <v/>
      </c>
      <c r="Q14" s="39" t="str">
        <f t="shared" ca="1" si="14"/>
        <v/>
      </c>
      <c r="R14" s="39" t="str">
        <f t="shared" ca="1" si="15"/>
        <v/>
      </c>
      <c r="S14" s="39" t="str">
        <f t="shared" ca="1" si="16"/>
        <v/>
      </c>
      <c r="T14" s="39" t="str">
        <f t="shared" ca="1" si="17"/>
        <v/>
      </c>
      <c r="U14" s="39" t="str">
        <f t="shared" ca="1" si="18"/>
        <v/>
      </c>
      <c r="V14" s="39" t="str">
        <f t="shared" ca="1" si="19"/>
        <v/>
      </c>
      <c r="W14" s="39" t="str">
        <f t="shared" ca="1" si="20"/>
        <v/>
      </c>
      <c r="X14" s="39" t="str">
        <f t="shared" ca="1" si="21"/>
        <v/>
      </c>
      <c r="Y14" s="39" t="str">
        <f t="shared" ca="1" si="22"/>
        <v/>
      </c>
      <c r="Z14" s="39" t="str">
        <f t="shared" ca="1" si="23"/>
        <v/>
      </c>
      <c r="AA14" s="39" t="str">
        <f t="shared" ca="1" si="24"/>
        <v/>
      </c>
      <c r="AB14" s="39" t="str">
        <f t="shared" ca="1" si="25"/>
        <v/>
      </c>
      <c r="AC14" s="39" t="str">
        <f t="shared" ca="1" si="26"/>
        <v/>
      </c>
      <c r="AD14" s="39" t="str">
        <f t="shared" ca="1" si="27"/>
        <v/>
      </c>
      <c r="AE14" s="39" t="str">
        <f t="shared" ca="1" si="28"/>
        <v/>
      </c>
      <c r="AF14" s="36" t="str">
        <f t="shared" ca="1" si="29"/>
        <v/>
      </c>
      <c r="AG14" s="39" t="str">
        <f t="shared" ca="1" si="30"/>
        <v/>
      </c>
      <c r="AH14" s="39" t="str">
        <f t="shared" ca="1" si="31"/>
        <v/>
      </c>
      <c r="AI14" s="39" t="str">
        <f t="shared" ca="1" si="32"/>
        <v/>
      </c>
      <c r="AJ14" s="39" t="str">
        <f t="shared" ca="1" si="33"/>
        <v/>
      </c>
      <c r="AK14" s="39" t="str">
        <f t="shared" ca="1" si="34"/>
        <v/>
      </c>
      <c r="AL14" s="34">
        <f t="shared" ca="1" si="35"/>
        <v>0</v>
      </c>
      <c r="AM14" s="53"/>
      <c r="AN14" s="53"/>
      <c r="AO14" s="53"/>
      <c r="AP14" s="53"/>
      <c r="AQ14" s="53"/>
      <c r="AR14" s="53"/>
    </row>
    <row r="15" spans="1:44" ht="22.5" customHeight="1">
      <c r="B15" s="65" t="s">
        <v>31</v>
      </c>
      <c r="C15" s="29" t="s">
        <v>32</v>
      </c>
      <c r="D15" s="32">
        <f t="shared" si="2"/>
        <v>136.80000000000001</v>
      </c>
      <c r="E15" s="60">
        <v>152</v>
      </c>
      <c r="F15" s="32">
        <f t="shared" si="3"/>
        <v>167.20000000000002</v>
      </c>
      <c r="G15" s="34">
        <f t="shared" ca="1" si="4"/>
        <v>-136.80000000000001</v>
      </c>
      <c r="H15" s="36" t="str">
        <f t="shared" ca="1" si="5"/>
        <v/>
      </c>
      <c r="I15" s="36" t="str">
        <f t="shared" ca="1" si="6"/>
        <v/>
      </c>
      <c r="J15" s="36" t="str">
        <f t="shared" ca="1" si="7"/>
        <v/>
      </c>
      <c r="K15" s="36" t="str">
        <f t="shared" ca="1" si="8"/>
        <v/>
      </c>
      <c r="L15" s="39" t="str">
        <f t="shared" ca="1" si="9"/>
        <v/>
      </c>
      <c r="M15" s="39" t="str">
        <f t="shared" ca="1" si="10"/>
        <v/>
      </c>
      <c r="N15" s="39" t="str">
        <f t="shared" ca="1" si="11"/>
        <v/>
      </c>
      <c r="O15" s="39" t="str">
        <f t="shared" ca="1" si="12"/>
        <v/>
      </c>
      <c r="P15" s="36" t="str">
        <f t="shared" ca="1" si="13"/>
        <v/>
      </c>
      <c r="Q15" s="39" t="str">
        <f t="shared" ca="1" si="14"/>
        <v/>
      </c>
      <c r="R15" s="39" t="str">
        <f t="shared" ca="1" si="15"/>
        <v/>
      </c>
      <c r="S15" s="39" t="str">
        <f t="shared" ca="1" si="16"/>
        <v/>
      </c>
      <c r="T15" s="39" t="str">
        <f t="shared" ca="1" si="17"/>
        <v/>
      </c>
      <c r="U15" s="39" t="str">
        <f t="shared" ca="1" si="18"/>
        <v/>
      </c>
      <c r="V15" s="39" t="str">
        <f t="shared" ca="1" si="19"/>
        <v/>
      </c>
      <c r="W15" s="39" t="str">
        <f t="shared" ca="1" si="20"/>
        <v/>
      </c>
      <c r="X15" s="39" t="str">
        <f t="shared" ca="1" si="21"/>
        <v/>
      </c>
      <c r="Y15" s="39" t="str">
        <f t="shared" ca="1" si="22"/>
        <v/>
      </c>
      <c r="Z15" s="39" t="str">
        <f t="shared" ca="1" si="23"/>
        <v/>
      </c>
      <c r="AA15" s="39" t="str">
        <f t="shared" ca="1" si="24"/>
        <v/>
      </c>
      <c r="AB15" s="39" t="str">
        <f t="shared" ca="1" si="25"/>
        <v/>
      </c>
      <c r="AC15" s="39" t="str">
        <f t="shared" ca="1" si="26"/>
        <v/>
      </c>
      <c r="AD15" s="39" t="str">
        <f t="shared" ca="1" si="27"/>
        <v/>
      </c>
      <c r="AE15" s="39" t="str">
        <f t="shared" ca="1" si="28"/>
        <v/>
      </c>
      <c r="AF15" s="36" t="str">
        <f t="shared" ca="1" si="29"/>
        <v/>
      </c>
      <c r="AG15" s="39" t="str">
        <f t="shared" ca="1" si="30"/>
        <v/>
      </c>
      <c r="AH15" s="39" t="str">
        <f t="shared" ca="1" si="31"/>
        <v/>
      </c>
      <c r="AI15" s="39" t="str">
        <f t="shared" ca="1" si="32"/>
        <v/>
      </c>
      <c r="AJ15" s="39" t="str">
        <f t="shared" ca="1" si="33"/>
        <v/>
      </c>
      <c r="AK15" s="39" t="str">
        <f t="shared" ca="1" si="34"/>
        <v/>
      </c>
      <c r="AL15" s="34">
        <f t="shared" ca="1" si="35"/>
        <v>0</v>
      </c>
      <c r="AM15" s="53"/>
      <c r="AN15" s="53"/>
      <c r="AO15" s="53"/>
      <c r="AP15" s="53"/>
      <c r="AQ15" s="53"/>
      <c r="AR15" s="53"/>
    </row>
    <row r="16" spans="1:44" ht="22.5" customHeight="1">
      <c r="B16" s="68" t="s">
        <v>35</v>
      </c>
      <c r="C16" s="29" t="s">
        <v>38</v>
      </c>
      <c r="D16" s="32">
        <f t="shared" si="2"/>
        <v>136.80000000000001</v>
      </c>
      <c r="E16" s="60">
        <v>152</v>
      </c>
      <c r="F16" s="32">
        <f t="shared" si="3"/>
        <v>167.20000000000002</v>
      </c>
      <c r="G16" s="34">
        <f t="shared" ca="1" si="4"/>
        <v>-136.80000000000001</v>
      </c>
      <c r="H16" s="36" t="str">
        <f t="shared" ca="1" si="5"/>
        <v/>
      </c>
      <c r="I16" s="36" t="str">
        <f t="shared" ca="1" si="6"/>
        <v/>
      </c>
      <c r="J16" s="36" t="str">
        <f t="shared" ca="1" si="7"/>
        <v/>
      </c>
      <c r="K16" s="36" t="str">
        <f t="shared" ca="1" si="8"/>
        <v/>
      </c>
      <c r="L16" s="39" t="str">
        <f t="shared" ca="1" si="9"/>
        <v/>
      </c>
      <c r="M16" s="39" t="str">
        <f t="shared" ca="1" si="10"/>
        <v/>
      </c>
      <c r="N16" s="39" t="str">
        <f t="shared" ca="1" si="11"/>
        <v/>
      </c>
      <c r="O16" s="39" t="str">
        <f t="shared" ca="1" si="12"/>
        <v/>
      </c>
      <c r="P16" s="36" t="str">
        <f t="shared" ca="1" si="13"/>
        <v/>
      </c>
      <c r="Q16" s="39" t="str">
        <f t="shared" ca="1" si="14"/>
        <v/>
      </c>
      <c r="R16" s="39" t="str">
        <f t="shared" ca="1" si="15"/>
        <v/>
      </c>
      <c r="S16" s="39" t="str">
        <f t="shared" ca="1" si="16"/>
        <v/>
      </c>
      <c r="T16" s="39" t="str">
        <f t="shared" ca="1" si="17"/>
        <v/>
      </c>
      <c r="U16" s="39" t="str">
        <f t="shared" ca="1" si="18"/>
        <v/>
      </c>
      <c r="V16" s="39" t="str">
        <f t="shared" ca="1" si="19"/>
        <v/>
      </c>
      <c r="W16" s="39" t="str">
        <f t="shared" ca="1" si="20"/>
        <v/>
      </c>
      <c r="X16" s="39" t="str">
        <f t="shared" ca="1" si="21"/>
        <v/>
      </c>
      <c r="Y16" s="39" t="str">
        <f t="shared" ca="1" si="22"/>
        <v/>
      </c>
      <c r="Z16" s="39" t="str">
        <f t="shared" ca="1" si="23"/>
        <v/>
      </c>
      <c r="AA16" s="39" t="str">
        <f t="shared" ca="1" si="24"/>
        <v/>
      </c>
      <c r="AB16" s="39" t="str">
        <f t="shared" ca="1" si="25"/>
        <v/>
      </c>
      <c r="AC16" s="39" t="str">
        <f t="shared" ca="1" si="26"/>
        <v/>
      </c>
      <c r="AD16" s="39" t="str">
        <f t="shared" ca="1" si="27"/>
        <v/>
      </c>
      <c r="AE16" s="39" t="str">
        <f t="shared" ca="1" si="28"/>
        <v/>
      </c>
      <c r="AF16" s="36" t="str">
        <f t="shared" ca="1" si="29"/>
        <v/>
      </c>
      <c r="AG16" s="39" t="str">
        <f t="shared" ca="1" si="30"/>
        <v/>
      </c>
      <c r="AH16" s="39" t="str">
        <f t="shared" ca="1" si="31"/>
        <v/>
      </c>
      <c r="AI16" s="39" t="str">
        <f t="shared" ca="1" si="32"/>
        <v/>
      </c>
      <c r="AJ16" s="39" t="str">
        <f t="shared" ca="1" si="33"/>
        <v/>
      </c>
      <c r="AK16" s="39" t="str">
        <f t="shared" ca="1" si="34"/>
        <v/>
      </c>
      <c r="AL16" s="34">
        <f t="shared" ca="1" si="35"/>
        <v>0</v>
      </c>
      <c r="AM16" s="53"/>
      <c r="AN16" s="53"/>
      <c r="AO16" s="53"/>
      <c r="AP16" s="53"/>
      <c r="AQ16" s="53"/>
      <c r="AR16" s="53"/>
    </row>
    <row r="17" spans="2:44" ht="22.5" customHeight="1">
      <c r="B17" s="32" t="s">
        <v>41</v>
      </c>
      <c r="C17" s="29" t="s">
        <v>42</v>
      </c>
      <c r="D17" s="32">
        <f t="shared" si="2"/>
        <v>136.80000000000001</v>
      </c>
      <c r="E17" s="60">
        <v>152</v>
      </c>
      <c r="F17" s="32">
        <f t="shared" si="3"/>
        <v>167.20000000000002</v>
      </c>
      <c r="G17" s="34">
        <f t="shared" ca="1" si="4"/>
        <v>-136.80000000000001</v>
      </c>
      <c r="H17" s="36" t="str">
        <f t="shared" ca="1" si="5"/>
        <v/>
      </c>
      <c r="I17" s="36" t="str">
        <f t="shared" ca="1" si="6"/>
        <v/>
      </c>
      <c r="J17" s="36" t="str">
        <f t="shared" ca="1" si="7"/>
        <v/>
      </c>
      <c r="K17" s="36" t="str">
        <f t="shared" ca="1" si="8"/>
        <v/>
      </c>
      <c r="L17" s="39" t="str">
        <f t="shared" ca="1" si="9"/>
        <v/>
      </c>
      <c r="M17" s="39" t="str">
        <f t="shared" ca="1" si="10"/>
        <v/>
      </c>
      <c r="N17" s="39" t="str">
        <f t="shared" ca="1" si="11"/>
        <v/>
      </c>
      <c r="O17" s="39" t="str">
        <f t="shared" ca="1" si="12"/>
        <v/>
      </c>
      <c r="P17" s="36" t="str">
        <f t="shared" ca="1" si="13"/>
        <v/>
      </c>
      <c r="Q17" s="39" t="str">
        <f t="shared" ca="1" si="14"/>
        <v/>
      </c>
      <c r="R17" s="39" t="str">
        <f t="shared" ca="1" si="15"/>
        <v/>
      </c>
      <c r="S17" s="39" t="str">
        <f t="shared" ca="1" si="16"/>
        <v/>
      </c>
      <c r="T17" s="39" t="str">
        <f t="shared" ca="1" si="17"/>
        <v/>
      </c>
      <c r="U17" s="39" t="str">
        <f t="shared" ca="1" si="18"/>
        <v/>
      </c>
      <c r="V17" s="39" t="str">
        <f t="shared" ca="1" si="19"/>
        <v/>
      </c>
      <c r="W17" s="39" t="str">
        <f t="shared" ca="1" si="20"/>
        <v/>
      </c>
      <c r="X17" s="39" t="str">
        <f t="shared" ca="1" si="21"/>
        <v/>
      </c>
      <c r="Y17" s="39" t="str">
        <f t="shared" ca="1" si="22"/>
        <v/>
      </c>
      <c r="Z17" s="39" t="str">
        <f t="shared" ca="1" si="23"/>
        <v/>
      </c>
      <c r="AA17" s="39" t="str">
        <f t="shared" ca="1" si="24"/>
        <v/>
      </c>
      <c r="AB17" s="39" t="str">
        <f t="shared" ca="1" si="25"/>
        <v/>
      </c>
      <c r="AC17" s="39" t="str">
        <f t="shared" ca="1" si="26"/>
        <v/>
      </c>
      <c r="AD17" s="39" t="str">
        <f t="shared" ca="1" si="27"/>
        <v/>
      </c>
      <c r="AE17" s="39" t="str">
        <f t="shared" ca="1" si="28"/>
        <v/>
      </c>
      <c r="AF17" s="36" t="str">
        <f t="shared" ca="1" si="29"/>
        <v/>
      </c>
      <c r="AG17" s="39" t="str">
        <f t="shared" ca="1" si="30"/>
        <v/>
      </c>
      <c r="AH17" s="39" t="str">
        <f t="shared" ca="1" si="31"/>
        <v/>
      </c>
      <c r="AI17" s="39" t="str">
        <f t="shared" ca="1" si="32"/>
        <v/>
      </c>
      <c r="AJ17" s="39" t="str">
        <f t="shared" ca="1" si="33"/>
        <v/>
      </c>
      <c r="AK17" s="39" t="str">
        <f t="shared" ca="1" si="34"/>
        <v/>
      </c>
      <c r="AL17" s="34">
        <f t="shared" ca="1" si="35"/>
        <v>0</v>
      </c>
      <c r="AM17" s="53"/>
      <c r="AN17" s="53"/>
      <c r="AO17" s="53"/>
      <c r="AP17" s="53"/>
      <c r="AQ17" s="53"/>
      <c r="AR17" s="53"/>
    </row>
    <row r="18" spans="2:44" ht="22.5" customHeight="1">
      <c r="H18" s="76">
        <f t="shared" ref="H18:AK18" ca="1" si="36">SUM(H12:H17)</f>
        <v>0</v>
      </c>
      <c r="I18" s="76">
        <f t="shared" ca="1" si="36"/>
        <v>3</v>
      </c>
      <c r="J18" s="76">
        <f t="shared" ca="1" si="36"/>
        <v>3</v>
      </c>
      <c r="K18" s="76">
        <f t="shared" ca="1" si="36"/>
        <v>3</v>
      </c>
      <c r="L18" s="76">
        <f t="shared" ca="1" si="36"/>
        <v>3</v>
      </c>
      <c r="M18" s="76">
        <f t="shared" ca="1" si="36"/>
        <v>3</v>
      </c>
      <c r="N18" s="76">
        <f t="shared" ca="1" si="36"/>
        <v>0</v>
      </c>
      <c r="O18" s="76">
        <f t="shared" ca="1" si="36"/>
        <v>0</v>
      </c>
      <c r="P18" s="76">
        <f t="shared" ca="1" si="36"/>
        <v>3</v>
      </c>
      <c r="Q18" s="76">
        <f t="shared" ca="1" si="36"/>
        <v>3</v>
      </c>
      <c r="R18" s="76">
        <f t="shared" ca="1" si="36"/>
        <v>3</v>
      </c>
      <c r="S18" s="76">
        <f t="shared" ca="1" si="36"/>
        <v>4</v>
      </c>
      <c r="T18" s="76">
        <f t="shared" ca="1" si="36"/>
        <v>4</v>
      </c>
      <c r="U18" s="76">
        <f t="shared" ca="1" si="36"/>
        <v>0</v>
      </c>
      <c r="V18" s="76">
        <f t="shared" ca="1" si="36"/>
        <v>0</v>
      </c>
      <c r="W18" s="76">
        <f t="shared" ca="1" si="36"/>
        <v>4</v>
      </c>
      <c r="X18" s="76">
        <f t="shared" ca="1" si="36"/>
        <v>4</v>
      </c>
      <c r="Y18" s="76">
        <f t="shared" ca="1" si="36"/>
        <v>4</v>
      </c>
      <c r="Z18" s="76">
        <f t="shared" ca="1" si="36"/>
        <v>4</v>
      </c>
      <c r="AA18" s="76">
        <f t="shared" ca="1" si="36"/>
        <v>4</v>
      </c>
      <c r="AB18" s="76">
        <f t="shared" ca="1" si="36"/>
        <v>0</v>
      </c>
      <c r="AC18" s="76">
        <f t="shared" ca="1" si="36"/>
        <v>0</v>
      </c>
      <c r="AD18" s="76">
        <f t="shared" ca="1" si="36"/>
        <v>4</v>
      </c>
      <c r="AE18" s="76">
        <f t="shared" ca="1" si="36"/>
        <v>4</v>
      </c>
      <c r="AF18" s="76">
        <f t="shared" ca="1" si="36"/>
        <v>2</v>
      </c>
      <c r="AG18" s="76">
        <f t="shared" ca="1" si="36"/>
        <v>4</v>
      </c>
      <c r="AH18" s="76">
        <f t="shared" ca="1" si="36"/>
        <v>4</v>
      </c>
      <c r="AI18" s="76">
        <f t="shared" ca="1" si="36"/>
        <v>0</v>
      </c>
      <c r="AJ18" s="76">
        <f t="shared" ca="1" si="36"/>
        <v>0</v>
      </c>
      <c r="AK18" s="76">
        <f t="shared" ca="1" si="36"/>
        <v>0</v>
      </c>
      <c r="AL18" s="22" t="s">
        <v>49</v>
      </c>
      <c r="AM18" s="20"/>
      <c r="AN18" s="20"/>
      <c r="AO18" s="20"/>
      <c r="AP18" s="20"/>
      <c r="AQ18" s="20"/>
      <c r="AR18" s="20"/>
    </row>
    <row r="19" spans="2:44" ht="22.5" customHeight="1">
      <c r="AL19" s="34">
        <f ca="1">SUM(AL12:AL17)</f>
        <v>70</v>
      </c>
      <c r="AM19" s="53"/>
      <c r="AN19" s="53"/>
      <c r="AO19" s="53"/>
      <c r="AP19" s="53"/>
      <c r="AQ19" s="53"/>
      <c r="AR19" s="53"/>
    </row>
  </sheetData>
  <mergeCells count="4">
    <mergeCell ref="F4:F8"/>
    <mergeCell ref="G4:G8"/>
    <mergeCell ref="A4:E8"/>
    <mergeCell ref="AL10:AL11"/>
  </mergeCells>
  <conditionalFormatting sqref="G12:G17">
    <cfRule type="cellIs" dxfId="2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50"/>
  <sheetViews>
    <sheetView topLeftCell="A31" workbookViewId="0">
      <selection activeCell="S15" sqref="S15"/>
    </sheetView>
  </sheetViews>
  <sheetFormatPr defaultColWidth="14.5" defaultRowHeight="15" customHeight="1"/>
  <cols>
    <col min="1" max="1" width="3.1640625" customWidth="1"/>
    <col min="2" max="3" width="5.1640625" customWidth="1"/>
    <col min="4" max="4" width="8.1640625" customWidth="1"/>
    <col min="5" max="5" width="4.1640625" customWidth="1"/>
    <col min="6" max="6" width="8" customWidth="1"/>
    <col min="7" max="7" width="1.1640625" customWidth="1"/>
    <col min="8" max="8" width="28.1640625" customWidth="1"/>
    <col min="9" max="9" width="18" customWidth="1"/>
    <col min="10" max="10" width="13" customWidth="1"/>
    <col min="11" max="11" width="2.1640625" customWidth="1"/>
    <col min="12" max="12" width="14.1640625" customWidth="1"/>
    <col min="13" max="14" width="2.1640625" customWidth="1"/>
    <col min="15" max="17" width="8.1640625" customWidth="1"/>
    <col min="18" max="18" width="5" customWidth="1"/>
    <col min="19" max="19" width="6.83203125" customWidth="1"/>
    <col min="20" max="20" width="9.1640625" customWidth="1"/>
    <col min="21" max="22" width="8.83203125" customWidth="1"/>
    <col min="23" max="23" width="9.1640625" customWidth="1"/>
    <col min="24" max="34" width="10.1640625" customWidth="1"/>
  </cols>
  <sheetData>
    <row r="1" spans="1:34" ht="25.5" customHeight="1">
      <c r="A1" s="1"/>
      <c r="B1" s="4" t="s">
        <v>1</v>
      </c>
      <c r="C1" s="1"/>
      <c r="D1" s="5"/>
      <c r="E1" s="5"/>
      <c r="F1" s="5"/>
      <c r="G1" s="5"/>
      <c r="H1" s="5"/>
      <c r="I1" s="5"/>
      <c r="J1" s="6"/>
      <c r="K1" s="6"/>
      <c r="L1" s="10">
        <f ca="1">INDIRECT("集計" &amp; "!$F1")</f>
        <v>43220</v>
      </c>
      <c r="M1" s="5"/>
      <c r="N1" s="11"/>
      <c r="O1" s="5"/>
      <c r="P1" s="5"/>
      <c r="Q1" s="12"/>
      <c r="R1" s="5"/>
      <c r="S1" s="5"/>
      <c r="T1" s="13" t="s">
        <v>5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7.25" customHeight="1">
      <c r="A2" s="5"/>
      <c r="B2" s="1"/>
      <c r="C2" s="1"/>
      <c r="D2" s="5"/>
      <c r="E2" s="5"/>
      <c r="F2" s="5"/>
      <c r="G2" s="5"/>
      <c r="H2" s="5"/>
      <c r="I2" s="5"/>
      <c r="J2" s="145" t="s">
        <v>2</v>
      </c>
      <c r="K2" s="137"/>
      <c r="L2" s="14" t="s">
        <v>3</v>
      </c>
      <c r="M2" s="5"/>
      <c r="N2" s="11"/>
      <c r="O2" s="5"/>
      <c r="P2" s="5"/>
      <c r="Q2" s="12"/>
      <c r="R2" s="5"/>
      <c r="S2" s="12">
        <v>0</v>
      </c>
      <c r="T2" s="149" t="s">
        <v>6</v>
      </c>
      <c r="U2" s="150"/>
      <c r="V2" s="151"/>
      <c r="W2" s="16">
        <v>0.5</v>
      </c>
      <c r="X2" s="17" t="s">
        <v>8</v>
      </c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34" ht="16.5" customHeight="1">
      <c r="A3" s="10"/>
      <c r="B3" s="1"/>
      <c r="C3" s="1"/>
      <c r="D3" s="5"/>
      <c r="E3" s="5"/>
      <c r="F3" s="5"/>
      <c r="G3" s="5"/>
      <c r="H3" s="5"/>
      <c r="I3" s="5"/>
      <c r="J3" s="18"/>
      <c r="K3" s="19"/>
      <c r="L3" s="21"/>
      <c r="M3" s="5"/>
      <c r="N3" s="11"/>
      <c r="O3" s="5"/>
      <c r="P3" s="5"/>
      <c r="Q3" s="12"/>
      <c r="R3" s="5"/>
      <c r="S3" s="5"/>
      <c r="T3" s="146" t="s">
        <v>10</v>
      </c>
      <c r="U3" s="147"/>
      <c r="V3" s="148"/>
      <c r="W3" s="25">
        <v>0.54166666666666663</v>
      </c>
      <c r="X3" s="17" t="s">
        <v>8</v>
      </c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4.25" customHeight="1">
      <c r="A4" s="10"/>
      <c r="B4" s="27"/>
      <c r="C4" s="1"/>
      <c r="D4" s="5"/>
      <c r="E4" s="5"/>
      <c r="F4" s="5"/>
      <c r="G4" s="5"/>
      <c r="H4" s="5"/>
      <c r="I4" s="5"/>
      <c r="J4" s="28"/>
      <c r="K4" s="21"/>
      <c r="L4" s="21"/>
      <c r="M4" s="5"/>
      <c r="N4" s="11"/>
      <c r="O4" s="5"/>
      <c r="P4" s="5"/>
      <c r="Q4" s="12"/>
      <c r="R4" s="5"/>
      <c r="S4" s="5"/>
      <c r="T4" s="142" t="s">
        <v>16</v>
      </c>
      <c r="U4" s="143"/>
      <c r="V4" s="144"/>
      <c r="W4" s="30">
        <f>W3-W2</f>
        <v>4.166666666666663E-2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21" customHeight="1">
      <c r="A5" s="31"/>
      <c r="B5" s="33"/>
      <c r="C5" s="35" t="str">
        <f ca="1">INDIRECT("集計" &amp; "!$A4")</f>
        <v>2018年04月度 作業報告書（兼納品書）</v>
      </c>
      <c r="D5" s="37"/>
      <c r="E5" s="37"/>
      <c r="F5" s="37"/>
      <c r="G5" s="37"/>
      <c r="H5" s="37"/>
      <c r="I5" s="38"/>
      <c r="J5" s="40"/>
      <c r="K5" s="41"/>
      <c r="L5" s="41"/>
      <c r="M5" s="38"/>
      <c r="N5" s="42"/>
      <c r="O5" s="38"/>
      <c r="P5" s="38"/>
      <c r="Q5" s="43"/>
      <c r="R5" s="38"/>
      <c r="S5" s="38"/>
      <c r="T5" s="42"/>
      <c r="U5" s="42"/>
      <c r="V5" s="42"/>
      <c r="W5" s="42"/>
      <c r="X5" s="42"/>
      <c r="Y5" s="38"/>
      <c r="Z5" s="38"/>
      <c r="AA5" s="38"/>
      <c r="AB5" s="38"/>
      <c r="AC5" s="38"/>
      <c r="AD5" s="38"/>
      <c r="AE5" s="38"/>
      <c r="AF5" s="38"/>
      <c r="AG5" s="38"/>
      <c r="AH5" s="38"/>
    </row>
    <row r="6" spans="1:34" ht="9.75" customHeight="1">
      <c r="A6" s="10"/>
      <c r="B6" s="44"/>
      <c r="C6" s="45"/>
      <c r="D6" s="46"/>
      <c r="E6" s="46"/>
      <c r="F6" s="5"/>
      <c r="G6" s="5"/>
      <c r="H6" s="5"/>
      <c r="I6" s="5"/>
      <c r="J6" s="47"/>
      <c r="K6" s="48"/>
      <c r="L6" s="48"/>
      <c r="M6" s="5"/>
      <c r="N6" s="11"/>
      <c r="O6" s="5"/>
      <c r="P6" s="5"/>
      <c r="Q6" s="12"/>
      <c r="R6" s="5"/>
      <c r="S6" s="5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41.25" customHeight="1">
      <c r="A7" s="49"/>
      <c r="B7" s="50"/>
      <c r="C7" s="51"/>
      <c r="D7" s="52"/>
      <c r="E7" s="52"/>
      <c r="F7" s="54"/>
      <c r="G7" s="54"/>
      <c r="H7" s="54"/>
      <c r="I7" s="55" t="s">
        <v>21</v>
      </c>
      <c r="J7" s="152" t="s">
        <v>22</v>
      </c>
      <c r="K7" s="143"/>
      <c r="L7" s="144"/>
      <c r="M7" s="54"/>
      <c r="N7" s="56"/>
      <c r="O7" s="54"/>
      <c r="P7" s="54"/>
      <c r="Q7" s="57"/>
      <c r="R7" s="54"/>
      <c r="S7" s="54"/>
      <c r="T7" s="56"/>
      <c r="U7" s="56"/>
      <c r="V7" s="56"/>
      <c r="W7" s="56"/>
      <c r="X7" s="56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ht="15.75" customHeight="1">
      <c r="A8" s="49"/>
      <c r="B8" s="50"/>
      <c r="C8" s="51"/>
      <c r="D8" s="52"/>
      <c r="E8" s="52"/>
      <c r="F8" s="54"/>
      <c r="G8" s="54"/>
      <c r="H8" s="54"/>
      <c r="I8" s="55" t="s">
        <v>23</v>
      </c>
      <c r="J8" s="58" t="s">
        <v>26</v>
      </c>
      <c r="K8" s="59"/>
      <c r="L8" s="59"/>
      <c r="M8" s="54"/>
      <c r="N8" s="56"/>
      <c r="O8" s="54"/>
      <c r="P8" s="54"/>
      <c r="Q8" s="57"/>
      <c r="R8" s="54"/>
      <c r="S8" s="54"/>
      <c r="T8" s="56"/>
      <c r="U8" s="56"/>
      <c r="V8" s="56"/>
      <c r="W8" s="56"/>
      <c r="X8" s="56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5.75" customHeight="1">
      <c r="A9" s="49"/>
      <c r="B9" s="50"/>
      <c r="C9" s="51"/>
      <c r="D9" s="52"/>
      <c r="E9" s="52"/>
      <c r="F9" s="54"/>
      <c r="G9" s="54"/>
      <c r="H9" s="54"/>
      <c r="I9" s="55" t="s">
        <v>28</v>
      </c>
      <c r="J9" s="61" t="s">
        <v>19</v>
      </c>
      <c r="K9" s="55"/>
      <c r="L9" s="55"/>
      <c r="M9" s="54"/>
      <c r="N9" s="56"/>
      <c r="O9" s="54"/>
      <c r="P9" s="54"/>
      <c r="Q9" s="57"/>
      <c r="R9" s="54"/>
      <c r="S9" s="54"/>
      <c r="T9" s="62" t="s">
        <v>29</v>
      </c>
      <c r="U9" s="56"/>
      <c r="V9" s="56"/>
      <c r="W9" s="56"/>
      <c r="X9" s="56"/>
      <c r="Y9" s="54"/>
      <c r="Z9" s="54"/>
      <c r="AA9" s="54"/>
      <c r="AB9" s="54"/>
      <c r="AC9" s="54"/>
      <c r="AD9" s="54"/>
      <c r="AE9" s="54"/>
      <c r="AF9" s="54"/>
      <c r="AG9" s="54"/>
      <c r="AH9" s="54"/>
    </row>
    <row r="10" spans="1:34" ht="18.75" customHeight="1">
      <c r="A10" s="10"/>
      <c r="B10" s="44"/>
      <c r="C10" s="45"/>
      <c r="D10" s="46"/>
      <c r="E10" s="46"/>
      <c r="F10" s="5"/>
      <c r="G10" s="5"/>
      <c r="H10" s="5"/>
      <c r="I10" s="5"/>
      <c r="J10" s="5"/>
      <c r="K10" s="5"/>
      <c r="L10" s="5"/>
      <c r="M10" s="5"/>
      <c r="N10" s="11"/>
      <c r="O10" s="63"/>
      <c r="P10" s="5"/>
      <c r="Q10" s="12"/>
      <c r="R10" s="5"/>
      <c r="S10" s="5"/>
      <c r="T10" s="64" t="s">
        <v>30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27.75" customHeight="1">
      <c r="A11" s="66"/>
      <c r="B11" s="140" t="s">
        <v>33</v>
      </c>
      <c r="C11" s="137"/>
      <c r="D11" s="140" t="s">
        <v>34</v>
      </c>
      <c r="E11" s="138"/>
      <c r="F11" s="141"/>
      <c r="G11" s="67"/>
      <c r="H11" s="140" t="s">
        <v>36</v>
      </c>
      <c r="I11" s="137"/>
      <c r="J11" s="153" t="s">
        <v>37</v>
      </c>
      <c r="K11" s="137"/>
      <c r="L11" s="69" t="s">
        <v>39</v>
      </c>
      <c r="M11" s="67"/>
      <c r="N11" s="70"/>
      <c r="O11" s="71" t="s">
        <v>40</v>
      </c>
      <c r="P11" s="71" t="s">
        <v>43</v>
      </c>
      <c r="Q11" s="72" t="s">
        <v>44</v>
      </c>
      <c r="R11" s="71"/>
      <c r="S11" s="71"/>
      <c r="T11" s="73" t="s">
        <v>45</v>
      </c>
      <c r="U11" s="73" t="s">
        <v>46</v>
      </c>
      <c r="V11" s="73" t="s">
        <v>47</v>
      </c>
      <c r="W11" s="73" t="s">
        <v>48</v>
      </c>
      <c r="X11" s="70"/>
      <c r="Y11" s="66"/>
      <c r="Z11" s="66"/>
      <c r="AA11" s="66"/>
      <c r="AB11" s="66"/>
      <c r="AC11" s="66"/>
      <c r="AD11" s="66"/>
      <c r="AE11" s="66"/>
      <c r="AF11" s="66"/>
      <c r="AG11" s="66"/>
      <c r="AH11" s="66"/>
    </row>
    <row r="12" spans="1:34" ht="18" hidden="1" customHeight="1">
      <c r="A12" s="1"/>
      <c r="B12" s="71"/>
      <c r="C12" s="74"/>
      <c r="D12" s="75"/>
      <c r="E12" s="75"/>
      <c r="F12" s="77"/>
      <c r="G12" s="78"/>
      <c r="H12" s="79"/>
      <c r="I12" s="79"/>
      <c r="J12" s="80"/>
      <c r="K12" s="81"/>
      <c r="L12" s="82"/>
      <c r="M12" s="83"/>
      <c r="N12" s="11"/>
      <c r="O12" s="84"/>
      <c r="P12" s="84"/>
      <c r="Q12" s="85"/>
      <c r="R12" s="86"/>
      <c r="S12" s="86"/>
      <c r="T12" s="87"/>
      <c r="U12" s="87"/>
      <c r="V12" s="87"/>
      <c r="W12" s="87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" customHeight="1">
      <c r="A13" s="1"/>
      <c r="B13" s="71">
        <v>1</v>
      </c>
      <c r="C13" s="74" t="str">
        <f t="shared" ref="C13:C42" ca="1" si="0">IF($B13="","",CHOOSE(WEEKDAY(DATE(YEAR($L$1),MONTH($L$1),$B13),2),"月","火","水","木","金","土","日"))</f>
        <v>日</v>
      </c>
      <c r="D13" s="88"/>
      <c r="E13" s="72"/>
      <c r="F13" s="89"/>
      <c r="G13" s="78"/>
      <c r="H13" s="139"/>
      <c r="I13" s="138"/>
      <c r="J13" s="80" t="str">
        <f t="shared" ref="J13:J42" si="1">IF(F13="","",R13+S13-T13-U13-V13-W13)</f>
        <v/>
      </c>
      <c r="K13" s="90" t="str">
        <f t="shared" ref="K13:K43" si="2">IF(J13="","","h")</f>
        <v/>
      </c>
      <c r="L13" s="136"/>
      <c r="M13" s="138"/>
      <c r="N13" s="91"/>
      <c r="O13" s="84" t="str">
        <f t="shared" ref="O13:O36" si="3">IF(F13="","",F13-D13)</f>
        <v/>
      </c>
      <c r="P13" s="84" t="str">
        <f t="shared" ref="P13:P36" si="4">IF(F13="","",O13-Q13)</f>
        <v/>
      </c>
      <c r="Q13" s="85" t="str">
        <f t="shared" ref="Q13:Q36" si="5">IF(F13="","",IF(D13&gt;=$W$3,$S$2,IF(F13&lt;=$W$2,$S$2,$W$4)))</f>
        <v/>
      </c>
      <c r="R13" s="86" t="str">
        <f t="shared" ref="R13:R36" si="6">IF(F13="","",HOUR(P13))</f>
        <v/>
      </c>
      <c r="S13" s="86" t="str">
        <f t="shared" ref="S13:S36" si="7">IF(F13="","",(MINUTE(P13)/60))</f>
        <v/>
      </c>
      <c r="T13" s="92"/>
      <c r="U13" s="87"/>
      <c r="V13" s="87"/>
      <c r="W13" s="87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" customHeight="1">
      <c r="A14" s="1"/>
      <c r="B14" s="71">
        <v>2</v>
      </c>
      <c r="C14" s="74" t="str">
        <f t="shared" ca="1" si="0"/>
        <v>月</v>
      </c>
      <c r="D14" s="88">
        <v>0.35416666666666669</v>
      </c>
      <c r="E14" s="72"/>
      <c r="F14" s="89">
        <v>0.72916666666666663</v>
      </c>
      <c r="G14" s="78"/>
      <c r="H14" s="139" t="s">
        <v>50</v>
      </c>
      <c r="I14" s="138"/>
      <c r="J14" s="80">
        <f t="shared" si="1"/>
        <v>2</v>
      </c>
      <c r="K14" s="90" t="str">
        <f t="shared" si="2"/>
        <v>h</v>
      </c>
      <c r="L14" s="136"/>
      <c r="M14" s="138"/>
      <c r="N14" s="91"/>
      <c r="O14" s="84">
        <f t="shared" si="3"/>
        <v>0.37499999999999994</v>
      </c>
      <c r="P14" s="84">
        <f t="shared" si="4"/>
        <v>0.33333333333333331</v>
      </c>
      <c r="Q14" s="85">
        <f t="shared" si="5"/>
        <v>4.166666666666663E-2</v>
      </c>
      <c r="R14" s="86">
        <f t="shared" si="6"/>
        <v>8</v>
      </c>
      <c r="S14" s="86">
        <f t="shared" si="7"/>
        <v>0</v>
      </c>
      <c r="T14" s="92">
        <v>6</v>
      </c>
      <c r="U14" s="87"/>
      <c r="V14" s="87"/>
      <c r="W14" s="87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" customHeight="1">
      <c r="A15" s="1"/>
      <c r="B15" s="71">
        <v>3</v>
      </c>
      <c r="C15" s="74" t="str">
        <f t="shared" ca="1" si="0"/>
        <v>火</v>
      </c>
      <c r="D15" s="88">
        <v>0.35416666666666669</v>
      </c>
      <c r="E15" s="72"/>
      <c r="F15" s="89">
        <v>0.72916666666666663</v>
      </c>
      <c r="G15" s="78"/>
      <c r="H15" s="139" t="s">
        <v>50</v>
      </c>
      <c r="I15" s="138"/>
      <c r="J15" s="80">
        <f t="shared" si="1"/>
        <v>2</v>
      </c>
      <c r="K15" s="90" t="str">
        <f t="shared" si="2"/>
        <v>h</v>
      </c>
      <c r="L15" s="136"/>
      <c r="M15" s="137"/>
      <c r="N15" s="11"/>
      <c r="O15" s="84">
        <f t="shared" si="3"/>
        <v>0.37499999999999994</v>
      </c>
      <c r="P15" s="84">
        <f t="shared" si="4"/>
        <v>0.33333333333333331</v>
      </c>
      <c r="Q15" s="85">
        <f t="shared" si="5"/>
        <v>4.166666666666663E-2</v>
      </c>
      <c r="R15" s="86">
        <f t="shared" si="6"/>
        <v>8</v>
      </c>
      <c r="S15" s="86">
        <f t="shared" si="7"/>
        <v>0</v>
      </c>
      <c r="T15" s="92">
        <v>6</v>
      </c>
      <c r="U15" s="87"/>
      <c r="V15" s="87"/>
      <c r="W15" s="87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" customHeight="1">
      <c r="A16" s="1"/>
      <c r="B16" s="71">
        <v>4</v>
      </c>
      <c r="C16" s="74" t="str">
        <f t="shared" ca="1" si="0"/>
        <v>水</v>
      </c>
      <c r="D16" s="88">
        <v>0.35416666666666669</v>
      </c>
      <c r="E16" s="72"/>
      <c r="F16" s="89">
        <v>0.72916666666666663</v>
      </c>
      <c r="G16" s="78"/>
      <c r="H16" s="139" t="s">
        <v>50</v>
      </c>
      <c r="I16" s="138"/>
      <c r="J16" s="80">
        <f t="shared" si="1"/>
        <v>2</v>
      </c>
      <c r="K16" s="90" t="str">
        <f t="shared" si="2"/>
        <v>h</v>
      </c>
      <c r="L16" s="136"/>
      <c r="M16" s="137"/>
      <c r="N16" s="11"/>
      <c r="O16" s="84">
        <f t="shared" si="3"/>
        <v>0.37499999999999994</v>
      </c>
      <c r="P16" s="84">
        <f t="shared" si="4"/>
        <v>0.33333333333333331</v>
      </c>
      <c r="Q16" s="85">
        <f t="shared" si="5"/>
        <v>4.166666666666663E-2</v>
      </c>
      <c r="R16" s="86">
        <f t="shared" si="6"/>
        <v>8</v>
      </c>
      <c r="S16" s="86">
        <f t="shared" si="7"/>
        <v>0</v>
      </c>
      <c r="T16" s="92">
        <v>6</v>
      </c>
      <c r="U16" s="87"/>
      <c r="V16" s="87"/>
      <c r="W16" s="87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" customHeight="1">
      <c r="A17" s="1"/>
      <c r="B17" s="71">
        <v>5</v>
      </c>
      <c r="C17" s="74" t="str">
        <f t="shared" ca="1" si="0"/>
        <v>木</v>
      </c>
      <c r="D17" s="88">
        <v>0.35416666666666669</v>
      </c>
      <c r="E17" s="72"/>
      <c r="F17" s="89">
        <v>0.72916666666666663</v>
      </c>
      <c r="G17" s="78"/>
      <c r="H17" s="139" t="s">
        <v>50</v>
      </c>
      <c r="I17" s="138"/>
      <c r="J17" s="80">
        <f t="shared" si="1"/>
        <v>2</v>
      </c>
      <c r="K17" s="90" t="str">
        <f t="shared" si="2"/>
        <v>h</v>
      </c>
      <c r="L17" s="136"/>
      <c r="M17" s="137"/>
      <c r="N17" s="11"/>
      <c r="O17" s="84">
        <f t="shared" si="3"/>
        <v>0.37499999999999994</v>
      </c>
      <c r="P17" s="84">
        <f t="shared" si="4"/>
        <v>0.33333333333333331</v>
      </c>
      <c r="Q17" s="85">
        <f t="shared" si="5"/>
        <v>4.166666666666663E-2</v>
      </c>
      <c r="R17" s="86">
        <f t="shared" si="6"/>
        <v>8</v>
      </c>
      <c r="S17" s="86">
        <f t="shared" si="7"/>
        <v>0</v>
      </c>
      <c r="T17" s="92">
        <v>6</v>
      </c>
      <c r="U17" s="87"/>
      <c r="V17" s="87"/>
      <c r="W17" s="87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" customHeight="1">
      <c r="A18" s="1"/>
      <c r="B18" s="71">
        <v>6</v>
      </c>
      <c r="C18" s="74" t="str">
        <f t="shared" ca="1" si="0"/>
        <v>金</v>
      </c>
      <c r="D18" s="88">
        <v>0.35416666666666669</v>
      </c>
      <c r="E18" s="72"/>
      <c r="F18" s="89">
        <v>0.72916666666666663</v>
      </c>
      <c r="G18" s="78"/>
      <c r="H18" s="139" t="s">
        <v>50</v>
      </c>
      <c r="I18" s="138"/>
      <c r="J18" s="80">
        <f t="shared" si="1"/>
        <v>2</v>
      </c>
      <c r="K18" s="90" t="str">
        <f t="shared" si="2"/>
        <v>h</v>
      </c>
      <c r="L18" s="136"/>
      <c r="M18" s="137"/>
      <c r="N18" s="11"/>
      <c r="O18" s="84">
        <f t="shared" si="3"/>
        <v>0.37499999999999994</v>
      </c>
      <c r="P18" s="84">
        <f t="shared" si="4"/>
        <v>0.33333333333333331</v>
      </c>
      <c r="Q18" s="85">
        <f t="shared" si="5"/>
        <v>4.166666666666663E-2</v>
      </c>
      <c r="R18" s="86">
        <f t="shared" si="6"/>
        <v>8</v>
      </c>
      <c r="S18" s="86">
        <f t="shared" si="7"/>
        <v>0</v>
      </c>
      <c r="T18" s="92">
        <v>6</v>
      </c>
      <c r="U18" s="87"/>
      <c r="V18" s="87"/>
      <c r="W18" s="87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" customHeight="1">
      <c r="A19" s="1"/>
      <c r="B19" s="71">
        <v>7</v>
      </c>
      <c r="C19" s="74" t="str">
        <f t="shared" ca="1" si="0"/>
        <v>土</v>
      </c>
      <c r="D19" s="88"/>
      <c r="E19" s="72"/>
      <c r="F19" s="89"/>
      <c r="G19" s="78"/>
      <c r="H19" s="139"/>
      <c r="I19" s="138"/>
      <c r="J19" s="80" t="str">
        <f t="shared" si="1"/>
        <v/>
      </c>
      <c r="K19" s="90" t="str">
        <f t="shared" si="2"/>
        <v/>
      </c>
      <c r="L19" s="136"/>
      <c r="M19" s="137"/>
      <c r="N19" s="11"/>
      <c r="O19" s="84" t="str">
        <f t="shared" si="3"/>
        <v/>
      </c>
      <c r="P19" s="84" t="str">
        <f t="shared" si="4"/>
        <v/>
      </c>
      <c r="Q19" s="85" t="str">
        <f t="shared" si="5"/>
        <v/>
      </c>
      <c r="R19" s="86" t="str">
        <f t="shared" si="6"/>
        <v/>
      </c>
      <c r="S19" s="86" t="str">
        <f t="shared" si="7"/>
        <v/>
      </c>
      <c r="T19" s="92"/>
      <c r="U19" s="87"/>
      <c r="V19" s="87"/>
      <c r="W19" s="87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" customHeight="1">
      <c r="A20" s="1"/>
      <c r="B20" s="71">
        <v>8</v>
      </c>
      <c r="C20" s="74" t="str">
        <f t="shared" ca="1" si="0"/>
        <v>日</v>
      </c>
      <c r="D20" s="88"/>
      <c r="E20" s="72"/>
      <c r="F20" s="89"/>
      <c r="G20" s="78"/>
      <c r="H20" s="139"/>
      <c r="I20" s="138"/>
      <c r="J20" s="80" t="str">
        <f t="shared" si="1"/>
        <v/>
      </c>
      <c r="K20" s="90" t="str">
        <f t="shared" si="2"/>
        <v/>
      </c>
      <c r="L20" s="136"/>
      <c r="M20" s="138"/>
      <c r="N20" s="91"/>
      <c r="O20" s="84" t="str">
        <f t="shared" si="3"/>
        <v/>
      </c>
      <c r="P20" s="84" t="str">
        <f t="shared" si="4"/>
        <v/>
      </c>
      <c r="Q20" s="85" t="str">
        <f t="shared" si="5"/>
        <v/>
      </c>
      <c r="R20" s="86" t="str">
        <f t="shared" si="6"/>
        <v/>
      </c>
      <c r="S20" s="86" t="str">
        <f t="shared" si="7"/>
        <v/>
      </c>
      <c r="T20" s="92"/>
      <c r="U20" s="87"/>
      <c r="V20" s="87"/>
      <c r="W20" s="87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ht="18" customHeight="1">
      <c r="A21" s="1"/>
      <c r="B21" s="71">
        <v>9</v>
      </c>
      <c r="C21" s="74" t="str">
        <f t="shared" ca="1" si="0"/>
        <v>月</v>
      </c>
      <c r="D21" s="88">
        <v>0.35416666666666669</v>
      </c>
      <c r="E21" s="72"/>
      <c r="F21" s="89">
        <v>0.72916666666666663</v>
      </c>
      <c r="G21" s="78"/>
      <c r="H21" s="139" t="s">
        <v>50</v>
      </c>
      <c r="I21" s="138"/>
      <c r="J21" s="80">
        <f t="shared" si="1"/>
        <v>2</v>
      </c>
      <c r="K21" s="90" t="str">
        <f t="shared" si="2"/>
        <v>h</v>
      </c>
      <c r="L21" s="136"/>
      <c r="M21" s="137"/>
      <c r="N21" s="11"/>
      <c r="O21" s="84">
        <f t="shared" si="3"/>
        <v>0.37499999999999994</v>
      </c>
      <c r="P21" s="84">
        <f t="shared" si="4"/>
        <v>0.33333333333333331</v>
      </c>
      <c r="Q21" s="85">
        <f t="shared" si="5"/>
        <v>4.166666666666663E-2</v>
      </c>
      <c r="R21" s="86">
        <f t="shared" si="6"/>
        <v>8</v>
      </c>
      <c r="S21" s="86">
        <f t="shared" si="7"/>
        <v>0</v>
      </c>
      <c r="T21" s="92">
        <v>6</v>
      </c>
      <c r="U21" s="87"/>
      <c r="V21" s="87"/>
      <c r="W21" s="87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ht="18" customHeight="1">
      <c r="A22" s="1"/>
      <c r="B22" s="71">
        <v>10</v>
      </c>
      <c r="C22" s="74" t="str">
        <f t="shared" ca="1" si="0"/>
        <v>火</v>
      </c>
      <c r="D22" s="88">
        <v>0.35416666666666669</v>
      </c>
      <c r="E22" s="72"/>
      <c r="F22" s="89">
        <v>0.72916666666666663</v>
      </c>
      <c r="G22" s="78"/>
      <c r="H22" s="139" t="s">
        <v>50</v>
      </c>
      <c r="I22" s="138"/>
      <c r="J22" s="80">
        <f t="shared" si="1"/>
        <v>2</v>
      </c>
      <c r="K22" s="90" t="str">
        <f t="shared" si="2"/>
        <v>h</v>
      </c>
      <c r="L22" s="136"/>
      <c r="M22" s="137"/>
      <c r="N22" s="11"/>
      <c r="O22" s="84">
        <f t="shared" si="3"/>
        <v>0.37499999999999994</v>
      </c>
      <c r="P22" s="84">
        <f t="shared" si="4"/>
        <v>0.33333333333333331</v>
      </c>
      <c r="Q22" s="85">
        <f t="shared" si="5"/>
        <v>4.166666666666663E-2</v>
      </c>
      <c r="R22" s="86">
        <f t="shared" si="6"/>
        <v>8</v>
      </c>
      <c r="S22" s="86">
        <f t="shared" si="7"/>
        <v>0</v>
      </c>
      <c r="T22" s="92">
        <v>6</v>
      </c>
      <c r="U22" s="87"/>
      <c r="V22" s="87"/>
      <c r="W22" s="87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" customHeight="1">
      <c r="A23" s="1"/>
      <c r="B23" s="71">
        <v>11</v>
      </c>
      <c r="C23" s="74" t="str">
        <f t="shared" ca="1" si="0"/>
        <v>水</v>
      </c>
      <c r="D23" s="88">
        <v>0.35416666666666669</v>
      </c>
      <c r="E23" s="72"/>
      <c r="F23" s="89">
        <v>0.72916666666666663</v>
      </c>
      <c r="G23" s="78"/>
      <c r="H23" s="139" t="s">
        <v>50</v>
      </c>
      <c r="I23" s="138"/>
      <c r="J23" s="80">
        <f t="shared" si="1"/>
        <v>2</v>
      </c>
      <c r="K23" s="90" t="str">
        <f t="shared" si="2"/>
        <v>h</v>
      </c>
      <c r="L23" s="136"/>
      <c r="M23" s="137"/>
      <c r="N23" s="11"/>
      <c r="O23" s="84">
        <f t="shared" si="3"/>
        <v>0.37499999999999994</v>
      </c>
      <c r="P23" s="84">
        <f t="shared" si="4"/>
        <v>0.33333333333333331</v>
      </c>
      <c r="Q23" s="85">
        <f t="shared" si="5"/>
        <v>4.166666666666663E-2</v>
      </c>
      <c r="R23" s="86">
        <f t="shared" si="6"/>
        <v>8</v>
      </c>
      <c r="S23" s="86">
        <f t="shared" si="7"/>
        <v>0</v>
      </c>
      <c r="T23" s="92">
        <v>6</v>
      </c>
      <c r="U23" s="87"/>
      <c r="V23" s="87"/>
      <c r="W23" s="87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8" customHeight="1">
      <c r="A24" s="1"/>
      <c r="B24" s="71">
        <v>12</v>
      </c>
      <c r="C24" s="74" t="str">
        <f t="shared" ca="1" si="0"/>
        <v>木</v>
      </c>
      <c r="D24" s="88">
        <v>0.35416666666666669</v>
      </c>
      <c r="E24" s="72"/>
      <c r="F24" s="89">
        <v>0.72916666666666663</v>
      </c>
      <c r="G24" s="78"/>
      <c r="H24" s="139" t="s">
        <v>50</v>
      </c>
      <c r="I24" s="138"/>
      <c r="J24" s="80">
        <f t="shared" si="1"/>
        <v>2</v>
      </c>
      <c r="K24" s="90" t="str">
        <f t="shared" si="2"/>
        <v>h</v>
      </c>
      <c r="L24" s="136"/>
      <c r="M24" s="137"/>
      <c r="N24" s="11"/>
      <c r="O24" s="84">
        <f t="shared" si="3"/>
        <v>0.37499999999999994</v>
      </c>
      <c r="P24" s="84">
        <f t="shared" si="4"/>
        <v>0.33333333333333331</v>
      </c>
      <c r="Q24" s="85">
        <f t="shared" si="5"/>
        <v>4.166666666666663E-2</v>
      </c>
      <c r="R24" s="86">
        <f t="shared" si="6"/>
        <v>8</v>
      </c>
      <c r="S24" s="86">
        <f t="shared" si="7"/>
        <v>0</v>
      </c>
      <c r="T24" s="92">
        <v>6</v>
      </c>
      <c r="U24" s="87"/>
      <c r="V24" s="87"/>
      <c r="W24" s="87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8" customHeight="1">
      <c r="A25" s="1"/>
      <c r="B25" s="71">
        <v>13</v>
      </c>
      <c r="C25" s="74" t="str">
        <f t="shared" ca="1" si="0"/>
        <v>金</v>
      </c>
      <c r="D25" s="88">
        <v>0.35416666666666669</v>
      </c>
      <c r="E25" s="72"/>
      <c r="F25" s="89">
        <v>0.72916666666666663</v>
      </c>
      <c r="G25" s="78"/>
      <c r="H25" s="139" t="s">
        <v>50</v>
      </c>
      <c r="I25" s="138"/>
      <c r="J25" s="80">
        <f t="shared" si="1"/>
        <v>2</v>
      </c>
      <c r="K25" s="90" t="str">
        <f t="shared" si="2"/>
        <v>h</v>
      </c>
      <c r="L25" s="136"/>
      <c r="M25" s="137"/>
      <c r="N25" s="11"/>
      <c r="O25" s="84">
        <f t="shared" si="3"/>
        <v>0.37499999999999994</v>
      </c>
      <c r="P25" s="84">
        <f t="shared" si="4"/>
        <v>0.33333333333333331</v>
      </c>
      <c r="Q25" s="85">
        <f t="shared" si="5"/>
        <v>4.166666666666663E-2</v>
      </c>
      <c r="R25" s="86">
        <f t="shared" si="6"/>
        <v>8</v>
      </c>
      <c r="S25" s="86">
        <f t="shared" si="7"/>
        <v>0</v>
      </c>
      <c r="T25" s="92">
        <v>6</v>
      </c>
      <c r="U25" s="87"/>
      <c r="V25" s="87"/>
      <c r="W25" s="87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" customHeight="1">
      <c r="A26" s="1"/>
      <c r="B26" s="71">
        <v>14</v>
      </c>
      <c r="C26" s="74" t="str">
        <f t="shared" ca="1" si="0"/>
        <v>土</v>
      </c>
      <c r="D26" s="88"/>
      <c r="E26" s="72"/>
      <c r="F26" s="89"/>
      <c r="G26" s="78"/>
      <c r="H26" s="139"/>
      <c r="I26" s="138"/>
      <c r="J26" s="80" t="str">
        <f t="shared" si="1"/>
        <v/>
      </c>
      <c r="K26" s="90" t="str">
        <f t="shared" si="2"/>
        <v/>
      </c>
      <c r="L26" s="136"/>
      <c r="M26" s="137"/>
      <c r="N26" s="11"/>
      <c r="O26" s="84" t="str">
        <f t="shared" si="3"/>
        <v/>
      </c>
      <c r="P26" s="84" t="str">
        <f t="shared" si="4"/>
        <v/>
      </c>
      <c r="Q26" s="85" t="str">
        <f t="shared" si="5"/>
        <v/>
      </c>
      <c r="R26" s="86" t="str">
        <f t="shared" si="6"/>
        <v/>
      </c>
      <c r="S26" s="86" t="str">
        <f t="shared" si="7"/>
        <v/>
      </c>
      <c r="T26" s="92"/>
      <c r="U26" s="87"/>
      <c r="V26" s="87"/>
      <c r="W26" s="87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" customHeight="1">
      <c r="A27" s="1"/>
      <c r="B27" s="71">
        <v>15</v>
      </c>
      <c r="C27" s="74" t="str">
        <f t="shared" ca="1" si="0"/>
        <v>日</v>
      </c>
      <c r="D27" s="88"/>
      <c r="E27" s="72"/>
      <c r="F27" s="89"/>
      <c r="G27" s="78"/>
      <c r="H27" s="139"/>
      <c r="I27" s="138"/>
      <c r="J27" s="80" t="str">
        <f t="shared" si="1"/>
        <v/>
      </c>
      <c r="K27" s="90" t="str">
        <f t="shared" si="2"/>
        <v/>
      </c>
      <c r="L27" s="136"/>
      <c r="M27" s="138"/>
      <c r="N27" s="91"/>
      <c r="O27" s="84" t="str">
        <f t="shared" si="3"/>
        <v/>
      </c>
      <c r="P27" s="84" t="str">
        <f t="shared" si="4"/>
        <v/>
      </c>
      <c r="Q27" s="85" t="str">
        <f t="shared" si="5"/>
        <v/>
      </c>
      <c r="R27" s="86" t="str">
        <f t="shared" si="6"/>
        <v/>
      </c>
      <c r="S27" s="86" t="str">
        <f t="shared" si="7"/>
        <v/>
      </c>
      <c r="T27" s="92"/>
      <c r="U27" s="87"/>
      <c r="V27" s="87"/>
      <c r="W27" s="87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" customHeight="1">
      <c r="A28" s="1"/>
      <c r="B28" s="71">
        <v>16</v>
      </c>
      <c r="C28" s="74" t="str">
        <f t="shared" ca="1" si="0"/>
        <v>月</v>
      </c>
      <c r="D28" s="88">
        <v>0.39583333333333331</v>
      </c>
      <c r="E28" s="72"/>
      <c r="F28" s="89">
        <v>0.77083333333333337</v>
      </c>
      <c r="G28" s="78"/>
      <c r="H28" s="139" t="s">
        <v>50</v>
      </c>
      <c r="I28" s="138"/>
      <c r="J28" s="80">
        <f t="shared" si="1"/>
        <v>2</v>
      </c>
      <c r="K28" s="90" t="str">
        <f t="shared" si="2"/>
        <v>h</v>
      </c>
      <c r="L28" s="136"/>
      <c r="M28" s="137"/>
      <c r="N28" s="11"/>
      <c r="O28" s="84">
        <f t="shared" si="3"/>
        <v>0.37500000000000006</v>
      </c>
      <c r="P28" s="84">
        <f t="shared" si="4"/>
        <v>0.33333333333333343</v>
      </c>
      <c r="Q28" s="85">
        <f t="shared" si="5"/>
        <v>4.166666666666663E-2</v>
      </c>
      <c r="R28" s="86">
        <f t="shared" si="6"/>
        <v>8</v>
      </c>
      <c r="S28" s="86">
        <f t="shared" si="7"/>
        <v>0</v>
      </c>
      <c r="T28" s="92">
        <v>6</v>
      </c>
      <c r="U28" s="87"/>
      <c r="V28" s="87"/>
      <c r="W28" s="87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ht="18" customHeight="1">
      <c r="A29" s="1"/>
      <c r="B29" s="71">
        <v>17</v>
      </c>
      <c r="C29" s="74" t="str">
        <f t="shared" ca="1" si="0"/>
        <v>火</v>
      </c>
      <c r="D29" s="88">
        <v>0.39583333333333331</v>
      </c>
      <c r="E29" s="72"/>
      <c r="F29" s="89">
        <v>0.77083333333333337</v>
      </c>
      <c r="G29" s="78"/>
      <c r="H29" s="139" t="s">
        <v>50</v>
      </c>
      <c r="I29" s="138"/>
      <c r="J29" s="80">
        <f t="shared" si="1"/>
        <v>2</v>
      </c>
      <c r="K29" s="90" t="str">
        <f t="shared" si="2"/>
        <v>h</v>
      </c>
      <c r="L29" s="136"/>
      <c r="M29" s="137"/>
      <c r="N29" s="11"/>
      <c r="O29" s="84">
        <f t="shared" si="3"/>
        <v>0.37500000000000006</v>
      </c>
      <c r="P29" s="84">
        <f t="shared" si="4"/>
        <v>0.33333333333333343</v>
      </c>
      <c r="Q29" s="85">
        <f t="shared" si="5"/>
        <v>4.166666666666663E-2</v>
      </c>
      <c r="R29" s="86">
        <f t="shared" si="6"/>
        <v>8</v>
      </c>
      <c r="S29" s="86">
        <f t="shared" si="7"/>
        <v>0</v>
      </c>
      <c r="T29" s="92">
        <v>6</v>
      </c>
      <c r="U29" s="87"/>
      <c r="V29" s="87"/>
      <c r="W29" s="87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ht="18" customHeight="1">
      <c r="A30" s="1"/>
      <c r="B30" s="71">
        <v>18</v>
      </c>
      <c r="C30" s="74" t="str">
        <f t="shared" ca="1" si="0"/>
        <v>水</v>
      </c>
      <c r="D30" s="88">
        <v>0.39583333333333331</v>
      </c>
      <c r="E30" s="72"/>
      <c r="F30" s="89">
        <v>0.77083333333333337</v>
      </c>
      <c r="G30" s="78"/>
      <c r="H30" s="139" t="s">
        <v>50</v>
      </c>
      <c r="I30" s="138"/>
      <c r="J30" s="80">
        <f t="shared" si="1"/>
        <v>2</v>
      </c>
      <c r="K30" s="90" t="str">
        <f t="shared" si="2"/>
        <v>h</v>
      </c>
      <c r="L30" s="136"/>
      <c r="M30" s="137"/>
      <c r="N30" s="11"/>
      <c r="O30" s="84">
        <f t="shared" si="3"/>
        <v>0.37500000000000006</v>
      </c>
      <c r="P30" s="84">
        <f t="shared" si="4"/>
        <v>0.33333333333333343</v>
      </c>
      <c r="Q30" s="85">
        <f t="shared" si="5"/>
        <v>4.166666666666663E-2</v>
      </c>
      <c r="R30" s="86">
        <f t="shared" si="6"/>
        <v>8</v>
      </c>
      <c r="S30" s="86">
        <f t="shared" si="7"/>
        <v>0</v>
      </c>
      <c r="T30" s="92">
        <v>6</v>
      </c>
      <c r="U30" s="87"/>
      <c r="V30" s="87"/>
      <c r="W30" s="87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" customHeight="1">
      <c r="A31" s="1"/>
      <c r="B31" s="71">
        <v>19</v>
      </c>
      <c r="C31" s="74" t="str">
        <f t="shared" ca="1" si="0"/>
        <v>木</v>
      </c>
      <c r="D31" s="88">
        <v>0.39583333333333331</v>
      </c>
      <c r="E31" s="72"/>
      <c r="F31" s="89">
        <v>0.77083333333333337</v>
      </c>
      <c r="G31" s="78"/>
      <c r="H31" s="139" t="s">
        <v>50</v>
      </c>
      <c r="I31" s="138"/>
      <c r="J31" s="80">
        <f t="shared" si="1"/>
        <v>2</v>
      </c>
      <c r="K31" s="90" t="str">
        <f t="shared" si="2"/>
        <v>h</v>
      </c>
      <c r="L31" s="136"/>
      <c r="M31" s="137"/>
      <c r="N31" s="11"/>
      <c r="O31" s="84">
        <f t="shared" si="3"/>
        <v>0.37500000000000006</v>
      </c>
      <c r="P31" s="84">
        <f t="shared" si="4"/>
        <v>0.33333333333333343</v>
      </c>
      <c r="Q31" s="85">
        <f t="shared" si="5"/>
        <v>4.166666666666663E-2</v>
      </c>
      <c r="R31" s="86">
        <f t="shared" si="6"/>
        <v>8</v>
      </c>
      <c r="S31" s="86">
        <f t="shared" si="7"/>
        <v>0</v>
      </c>
      <c r="T31" s="92">
        <v>6</v>
      </c>
      <c r="U31" s="87"/>
      <c r="V31" s="87"/>
      <c r="W31" s="87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" customHeight="1">
      <c r="A32" s="1"/>
      <c r="B32" s="71">
        <v>20</v>
      </c>
      <c r="C32" s="74" t="str">
        <f t="shared" ca="1" si="0"/>
        <v>金</v>
      </c>
      <c r="D32" s="88">
        <v>0.39583333333333331</v>
      </c>
      <c r="E32" s="72"/>
      <c r="F32" s="89">
        <v>0.77083333333333337</v>
      </c>
      <c r="G32" s="78"/>
      <c r="H32" s="139" t="s">
        <v>50</v>
      </c>
      <c r="I32" s="138"/>
      <c r="J32" s="80">
        <f t="shared" si="1"/>
        <v>2</v>
      </c>
      <c r="K32" s="90" t="str">
        <f t="shared" si="2"/>
        <v>h</v>
      </c>
      <c r="L32" s="136"/>
      <c r="M32" s="137"/>
      <c r="N32" s="11"/>
      <c r="O32" s="84">
        <f t="shared" si="3"/>
        <v>0.37500000000000006</v>
      </c>
      <c r="P32" s="84">
        <f t="shared" si="4"/>
        <v>0.33333333333333343</v>
      </c>
      <c r="Q32" s="85">
        <f t="shared" si="5"/>
        <v>4.166666666666663E-2</v>
      </c>
      <c r="R32" s="86">
        <f t="shared" si="6"/>
        <v>8</v>
      </c>
      <c r="S32" s="86">
        <f t="shared" si="7"/>
        <v>0</v>
      </c>
      <c r="T32" s="92">
        <v>6</v>
      </c>
      <c r="U32" s="87"/>
      <c r="V32" s="87"/>
      <c r="W32" s="87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" customHeight="1">
      <c r="A33" s="1"/>
      <c r="B33" s="71">
        <v>21</v>
      </c>
      <c r="C33" s="74" t="str">
        <f t="shared" ca="1" si="0"/>
        <v>土</v>
      </c>
      <c r="D33" s="88"/>
      <c r="E33" s="72"/>
      <c r="F33" s="89"/>
      <c r="G33" s="78"/>
      <c r="H33" s="139"/>
      <c r="I33" s="138"/>
      <c r="J33" s="80" t="str">
        <f t="shared" si="1"/>
        <v/>
      </c>
      <c r="K33" s="90" t="str">
        <f t="shared" si="2"/>
        <v/>
      </c>
      <c r="L33" s="136"/>
      <c r="M33" s="137"/>
      <c r="N33" s="11"/>
      <c r="O33" s="84" t="str">
        <f t="shared" si="3"/>
        <v/>
      </c>
      <c r="P33" s="84" t="str">
        <f t="shared" si="4"/>
        <v/>
      </c>
      <c r="Q33" s="85" t="str">
        <f t="shared" si="5"/>
        <v/>
      </c>
      <c r="R33" s="86" t="str">
        <f t="shared" si="6"/>
        <v/>
      </c>
      <c r="S33" s="86" t="str">
        <f t="shared" si="7"/>
        <v/>
      </c>
      <c r="T33" s="92"/>
      <c r="U33" s="87"/>
      <c r="V33" s="87"/>
      <c r="W33" s="87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" customHeight="1">
      <c r="A34" s="1"/>
      <c r="B34" s="71">
        <v>22</v>
      </c>
      <c r="C34" s="74" t="str">
        <f t="shared" ca="1" si="0"/>
        <v>日</v>
      </c>
      <c r="D34" s="88"/>
      <c r="E34" s="72"/>
      <c r="F34" s="89"/>
      <c r="G34" s="78"/>
      <c r="H34" s="139"/>
      <c r="I34" s="138"/>
      <c r="J34" s="80" t="str">
        <f t="shared" si="1"/>
        <v/>
      </c>
      <c r="K34" s="90" t="str">
        <f t="shared" si="2"/>
        <v/>
      </c>
      <c r="L34" s="136"/>
      <c r="M34" s="138"/>
      <c r="N34" s="91"/>
      <c r="O34" s="84" t="str">
        <f t="shared" si="3"/>
        <v/>
      </c>
      <c r="P34" s="84" t="str">
        <f t="shared" si="4"/>
        <v/>
      </c>
      <c r="Q34" s="85" t="str">
        <f t="shared" si="5"/>
        <v/>
      </c>
      <c r="R34" s="86" t="str">
        <f t="shared" si="6"/>
        <v/>
      </c>
      <c r="S34" s="86" t="str">
        <f t="shared" si="7"/>
        <v/>
      </c>
      <c r="T34" s="92"/>
      <c r="U34" s="87"/>
      <c r="V34" s="87"/>
      <c r="W34" s="87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" customHeight="1">
      <c r="A35" s="1"/>
      <c r="B35" s="71">
        <v>23</v>
      </c>
      <c r="C35" s="74" t="str">
        <f t="shared" ca="1" si="0"/>
        <v>月</v>
      </c>
      <c r="D35" s="88">
        <v>0.35416666666666669</v>
      </c>
      <c r="E35" s="72"/>
      <c r="F35" s="89">
        <v>0.72916666666666663</v>
      </c>
      <c r="G35" s="78"/>
      <c r="H35" s="139" t="s">
        <v>50</v>
      </c>
      <c r="I35" s="138"/>
      <c r="J35" s="80">
        <f t="shared" si="1"/>
        <v>2</v>
      </c>
      <c r="K35" s="90" t="str">
        <f t="shared" si="2"/>
        <v>h</v>
      </c>
      <c r="L35" s="136"/>
      <c r="M35" s="137"/>
      <c r="N35" s="11"/>
      <c r="O35" s="84">
        <f t="shared" si="3"/>
        <v>0.37499999999999994</v>
      </c>
      <c r="P35" s="84">
        <f t="shared" si="4"/>
        <v>0.33333333333333331</v>
      </c>
      <c r="Q35" s="85">
        <f t="shared" si="5"/>
        <v>4.166666666666663E-2</v>
      </c>
      <c r="R35" s="86">
        <f t="shared" si="6"/>
        <v>8</v>
      </c>
      <c r="S35" s="86">
        <f t="shared" si="7"/>
        <v>0</v>
      </c>
      <c r="T35" s="92">
        <v>6</v>
      </c>
      <c r="U35" s="87"/>
      <c r="V35" s="87"/>
      <c r="W35" s="87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" customHeight="1">
      <c r="A36" s="1"/>
      <c r="B36" s="71">
        <v>24</v>
      </c>
      <c r="C36" s="74" t="str">
        <f t="shared" ca="1" si="0"/>
        <v>火</v>
      </c>
      <c r="D36" s="88">
        <v>0.35416666666666669</v>
      </c>
      <c r="E36" s="72"/>
      <c r="F36" s="89">
        <v>0.72916666666666663</v>
      </c>
      <c r="G36" s="78"/>
      <c r="H36" s="139" t="s">
        <v>50</v>
      </c>
      <c r="I36" s="138"/>
      <c r="J36" s="80">
        <f t="shared" si="1"/>
        <v>2</v>
      </c>
      <c r="K36" s="90" t="str">
        <f t="shared" si="2"/>
        <v>h</v>
      </c>
      <c r="L36" s="136"/>
      <c r="M36" s="137"/>
      <c r="N36" s="11"/>
      <c r="O36" s="84">
        <f t="shared" si="3"/>
        <v>0.37499999999999994</v>
      </c>
      <c r="P36" s="84">
        <f t="shared" si="4"/>
        <v>0.33333333333333331</v>
      </c>
      <c r="Q36" s="85">
        <f t="shared" si="5"/>
        <v>4.166666666666663E-2</v>
      </c>
      <c r="R36" s="86">
        <f t="shared" si="6"/>
        <v>8</v>
      </c>
      <c r="S36" s="86">
        <f t="shared" si="7"/>
        <v>0</v>
      </c>
      <c r="T36" s="92">
        <v>6</v>
      </c>
      <c r="U36" s="87"/>
      <c r="V36" s="87"/>
      <c r="W36" s="87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" customHeight="1">
      <c r="A37" s="1"/>
      <c r="B37" s="71">
        <v>25</v>
      </c>
      <c r="C37" s="74" t="str">
        <f t="shared" ca="1" si="0"/>
        <v>水</v>
      </c>
      <c r="D37" s="88"/>
      <c r="E37" s="72"/>
      <c r="F37" s="89"/>
      <c r="G37" s="78"/>
      <c r="H37" s="139"/>
      <c r="I37" s="138"/>
      <c r="J37" s="80" t="str">
        <f t="shared" si="1"/>
        <v/>
      </c>
      <c r="K37" s="90" t="str">
        <f t="shared" si="2"/>
        <v/>
      </c>
      <c r="L37" s="136"/>
      <c r="M37" s="137"/>
      <c r="N37" s="11"/>
      <c r="O37" s="84"/>
      <c r="P37" s="84"/>
      <c r="Q37" s="85"/>
      <c r="R37" s="86"/>
      <c r="S37" s="86"/>
      <c r="T37" s="92"/>
      <c r="U37" s="87"/>
      <c r="V37" s="87"/>
      <c r="W37" s="87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18" customHeight="1">
      <c r="A38" s="1"/>
      <c r="B38" s="71">
        <v>26</v>
      </c>
      <c r="C38" s="74" t="str">
        <f t="shared" ca="1" si="0"/>
        <v>木</v>
      </c>
      <c r="D38" s="88">
        <v>0.35416666666666669</v>
      </c>
      <c r="E38" s="72"/>
      <c r="F38" s="89">
        <v>0.72916666666666663</v>
      </c>
      <c r="G38" s="78"/>
      <c r="H38" s="139" t="s">
        <v>50</v>
      </c>
      <c r="I38" s="138"/>
      <c r="J38" s="80">
        <f t="shared" si="1"/>
        <v>2</v>
      </c>
      <c r="K38" s="90" t="str">
        <f t="shared" si="2"/>
        <v>h</v>
      </c>
      <c r="L38" s="136"/>
      <c r="M38" s="137"/>
      <c r="N38" s="11"/>
      <c r="O38" s="84">
        <f t="shared" ref="O38:O42" si="8">IF(F38="","",F38-D38)</f>
        <v>0.37499999999999994</v>
      </c>
      <c r="P38" s="84">
        <f t="shared" ref="P38:P42" si="9">IF(F38="","",O38-Q38)</f>
        <v>0.33333333333333331</v>
      </c>
      <c r="Q38" s="85">
        <f t="shared" ref="Q38:Q42" si="10">IF(F38="","",IF(D38&gt;=$W$3,$S$2,IF(F38&lt;=$W$2,$S$2,$W$4)))</f>
        <v>4.166666666666663E-2</v>
      </c>
      <c r="R38" s="86">
        <f t="shared" ref="R38:R42" si="11">IF(F38="","",HOUR(P38))</f>
        <v>8</v>
      </c>
      <c r="S38" s="86">
        <f t="shared" ref="S38:S42" si="12">IF(F38="","",(MINUTE(P38)/60))</f>
        <v>0</v>
      </c>
      <c r="T38" s="92">
        <v>6</v>
      </c>
      <c r="U38" s="87"/>
      <c r="V38" s="87"/>
      <c r="W38" s="87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18" customHeight="1">
      <c r="A39" s="1"/>
      <c r="B39" s="71">
        <v>27</v>
      </c>
      <c r="C39" s="74" t="str">
        <f t="shared" ca="1" si="0"/>
        <v>金</v>
      </c>
      <c r="D39" s="88">
        <v>0.35416666666666669</v>
      </c>
      <c r="E39" s="72"/>
      <c r="F39" s="89">
        <v>0.72916666666666663</v>
      </c>
      <c r="G39" s="78"/>
      <c r="H39" s="139" t="s">
        <v>50</v>
      </c>
      <c r="I39" s="138"/>
      <c r="J39" s="80">
        <f t="shared" si="1"/>
        <v>2</v>
      </c>
      <c r="K39" s="90" t="str">
        <f t="shared" si="2"/>
        <v>h</v>
      </c>
      <c r="L39" s="136"/>
      <c r="M39" s="137"/>
      <c r="N39" s="11"/>
      <c r="O39" s="84">
        <f t="shared" si="8"/>
        <v>0.37499999999999994</v>
      </c>
      <c r="P39" s="84">
        <f t="shared" si="9"/>
        <v>0.33333333333333331</v>
      </c>
      <c r="Q39" s="85">
        <f t="shared" si="10"/>
        <v>4.166666666666663E-2</v>
      </c>
      <c r="R39" s="86">
        <f t="shared" si="11"/>
        <v>8</v>
      </c>
      <c r="S39" s="86">
        <f t="shared" si="12"/>
        <v>0</v>
      </c>
      <c r="T39" s="92">
        <v>6</v>
      </c>
      <c r="U39" s="87"/>
      <c r="V39" s="87"/>
      <c r="W39" s="87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" customHeight="1">
      <c r="A40" s="1"/>
      <c r="B40" s="71">
        <v>28</v>
      </c>
      <c r="C40" s="74" t="str">
        <f t="shared" ca="1" si="0"/>
        <v>土</v>
      </c>
      <c r="D40" s="88"/>
      <c r="E40" s="72"/>
      <c r="F40" s="89"/>
      <c r="G40" s="78"/>
      <c r="H40" s="139"/>
      <c r="I40" s="138"/>
      <c r="J40" s="80" t="str">
        <f t="shared" si="1"/>
        <v/>
      </c>
      <c r="K40" s="90" t="str">
        <f t="shared" si="2"/>
        <v/>
      </c>
      <c r="L40" s="136"/>
      <c r="M40" s="137"/>
      <c r="N40" s="11"/>
      <c r="O40" s="84" t="str">
        <f t="shared" si="8"/>
        <v/>
      </c>
      <c r="P40" s="84" t="str">
        <f t="shared" si="9"/>
        <v/>
      </c>
      <c r="Q40" s="85" t="str">
        <f t="shared" si="10"/>
        <v/>
      </c>
      <c r="R40" s="86" t="str">
        <f t="shared" si="11"/>
        <v/>
      </c>
      <c r="S40" s="86" t="str">
        <f t="shared" si="12"/>
        <v/>
      </c>
      <c r="T40" s="92"/>
      <c r="U40" s="87"/>
      <c r="V40" s="87"/>
      <c r="W40" s="87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" customHeight="1">
      <c r="A41" s="1"/>
      <c r="B41" s="71">
        <v>29</v>
      </c>
      <c r="C41" s="74" t="str">
        <f t="shared" ca="1" si="0"/>
        <v>日</v>
      </c>
      <c r="D41" s="88"/>
      <c r="E41" s="72"/>
      <c r="F41" s="89"/>
      <c r="G41" s="78"/>
      <c r="H41" s="139"/>
      <c r="I41" s="138"/>
      <c r="J41" s="80" t="str">
        <f t="shared" si="1"/>
        <v/>
      </c>
      <c r="K41" s="90" t="str">
        <f t="shared" si="2"/>
        <v/>
      </c>
      <c r="L41" s="136"/>
      <c r="M41" s="138"/>
      <c r="N41" s="91"/>
      <c r="O41" s="84" t="str">
        <f t="shared" si="8"/>
        <v/>
      </c>
      <c r="P41" s="84" t="str">
        <f t="shared" si="9"/>
        <v/>
      </c>
      <c r="Q41" s="85" t="str">
        <f t="shared" si="10"/>
        <v/>
      </c>
      <c r="R41" s="86" t="str">
        <f t="shared" si="11"/>
        <v/>
      </c>
      <c r="S41" s="86" t="str">
        <f t="shared" si="12"/>
        <v/>
      </c>
      <c r="T41" s="92"/>
      <c r="U41" s="87"/>
      <c r="V41" s="87"/>
      <c r="W41" s="87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" customHeight="1">
      <c r="A42" s="1"/>
      <c r="B42" s="71">
        <v>30</v>
      </c>
      <c r="C42" s="74" t="str">
        <f t="shared" ca="1" si="0"/>
        <v>月</v>
      </c>
      <c r="D42" s="88"/>
      <c r="E42" s="72"/>
      <c r="F42" s="89"/>
      <c r="G42" s="78"/>
      <c r="H42" s="139"/>
      <c r="I42" s="138"/>
      <c r="J42" s="80" t="str">
        <f t="shared" si="1"/>
        <v/>
      </c>
      <c r="K42" s="90" t="str">
        <f t="shared" si="2"/>
        <v/>
      </c>
      <c r="L42" s="136"/>
      <c r="M42" s="137"/>
      <c r="N42" s="11"/>
      <c r="O42" s="84" t="str">
        <f t="shared" si="8"/>
        <v/>
      </c>
      <c r="P42" s="84" t="str">
        <f t="shared" si="9"/>
        <v/>
      </c>
      <c r="Q42" s="85" t="str">
        <f t="shared" si="10"/>
        <v/>
      </c>
      <c r="R42" s="86" t="str">
        <f t="shared" si="11"/>
        <v/>
      </c>
      <c r="S42" s="86" t="str">
        <f t="shared" si="12"/>
        <v/>
      </c>
      <c r="T42" s="92"/>
      <c r="U42" s="87"/>
      <c r="V42" s="87"/>
      <c r="W42" s="87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18" customHeight="1">
      <c r="A43" s="66"/>
      <c r="B43" s="69"/>
      <c r="C43" s="98"/>
      <c r="D43" s="99" t="str">
        <f>CONCATENATE("作業日数  ",COUNTA(D13:D42)," 日")</f>
        <v>作業日数  19 日</v>
      </c>
      <c r="E43" s="99"/>
      <c r="F43" s="99"/>
      <c r="G43" s="99"/>
      <c r="H43" s="69" t="s">
        <v>53</v>
      </c>
      <c r="I43" s="67"/>
      <c r="J43" s="100">
        <f>SUM(J13:J42)</f>
        <v>38</v>
      </c>
      <c r="K43" s="81" t="str">
        <f t="shared" si="2"/>
        <v>h</v>
      </c>
      <c r="L43" s="136"/>
      <c r="M43" s="137"/>
      <c r="N43" s="101"/>
      <c r="O43" s="102"/>
      <c r="P43" s="102"/>
      <c r="Q43" s="102"/>
      <c r="R43" s="102"/>
      <c r="S43" s="102"/>
      <c r="T43" s="87"/>
      <c r="U43" s="87"/>
      <c r="V43" s="87"/>
      <c r="W43" s="87"/>
      <c r="X43" s="101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</row>
    <row r="44" spans="1:34" ht="17.25" customHeight="1">
      <c r="A44" s="1"/>
      <c r="B44" s="1"/>
      <c r="C44" s="1"/>
      <c r="D44" s="5"/>
      <c r="E44" s="5"/>
      <c r="F44" s="5"/>
      <c r="G44" s="5"/>
      <c r="H44" s="5"/>
      <c r="I44" s="5"/>
      <c r="J44" s="6"/>
      <c r="K44" s="6"/>
      <c r="L44" s="103" t="s">
        <v>54</v>
      </c>
      <c r="M44" s="5"/>
      <c r="N44" s="11"/>
      <c r="O44" s="5"/>
      <c r="P44" s="5"/>
      <c r="Q44" s="12"/>
      <c r="R44" s="5"/>
      <c r="S44" s="5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2" customHeight="1">
      <c r="A45" s="1"/>
      <c r="B45" s="1"/>
      <c r="C45" s="1"/>
      <c r="D45" s="5"/>
      <c r="E45" s="5"/>
      <c r="F45" s="5"/>
      <c r="G45" s="5"/>
      <c r="H45" s="5"/>
      <c r="I45" s="5"/>
      <c r="J45" s="6"/>
      <c r="K45" s="6"/>
      <c r="L45" s="5"/>
      <c r="M45" s="5"/>
      <c r="N45" s="11"/>
      <c r="O45" s="5"/>
      <c r="P45" s="5"/>
      <c r="Q45" s="12"/>
      <c r="R45" s="5"/>
      <c r="S45" s="5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2" customHeight="1">
      <c r="A46" s="104"/>
      <c r="B46" s="104"/>
      <c r="C46" s="104"/>
      <c r="D46" s="11"/>
      <c r="E46" s="11"/>
      <c r="F46" s="11"/>
      <c r="G46" s="11"/>
      <c r="H46" s="11"/>
      <c r="I46" s="11"/>
      <c r="J46" s="105"/>
      <c r="K46" s="105"/>
      <c r="L46" s="11"/>
      <c r="M46" s="11"/>
      <c r="N46" s="11"/>
      <c r="O46" s="11"/>
      <c r="P46" s="11"/>
      <c r="Q46" s="106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2" customHeight="1">
      <c r="A47" s="104"/>
      <c r="B47" s="104"/>
      <c r="C47" s="104"/>
      <c r="D47" s="11"/>
      <c r="E47" s="11"/>
      <c r="F47" s="11"/>
      <c r="G47" s="11"/>
      <c r="H47" s="11"/>
      <c r="I47" s="11"/>
      <c r="J47" s="105"/>
      <c r="K47" s="105"/>
      <c r="L47" s="11"/>
      <c r="M47" s="11"/>
      <c r="N47" s="11"/>
      <c r="O47" s="11"/>
      <c r="P47" s="11"/>
      <c r="Q47" s="106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2" customHeight="1">
      <c r="A48" s="104"/>
      <c r="B48" s="104"/>
      <c r="C48" s="104"/>
      <c r="D48" s="11"/>
      <c r="E48" s="11"/>
      <c r="F48" s="11"/>
      <c r="G48" s="11"/>
      <c r="H48" s="11"/>
      <c r="I48" s="11"/>
      <c r="J48" s="105"/>
      <c r="K48" s="105"/>
      <c r="L48" s="11"/>
      <c r="M48" s="11"/>
      <c r="N48" s="11"/>
      <c r="O48" s="11"/>
      <c r="P48" s="11"/>
      <c r="Q48" s="106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ht="12" customHeight="1">
      <c r="A49" s="104"/>
      <c r="B49" s="104"/>
      <c r="C49" s="104"/>
      <c r="D49" s="11"/>
      <c r="E49" s="11"/>
      <c r="F49" s="11"/>
      <c r="G49" s="11"/>
      <c r="H49" s="11"/>
      <c r="I49" s="11"/>
      <c r="J49" s="105"/>
      <c r="K49" s="105"/>
      <c r="L49" s="11"/>
      <c r="M49" s="11"/>
      <c r="N49" s="11"/>
      <c r="O49" s="11"/>
      <c r="P49" s="11"/>
      <c r="Q49" s="106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ht="12" customHeight="1">
      <c r="A50" s="1"/>
      <c r="B50" s="1"/>
      <c r="C50" s="1"/>
      <c r="D50" s="5"/>
      <c r="E50" s="5"/>
      <c r="F50" s="5"/>
      <c r="G50" s="5"/>
      <c r="H50" s="5"/>
      <c r="I50" s="5"/>
      <c r="J50" s="6"/>
      <c r="K50" s="6"/>
      <c r="L50" s="5"/>
      <c r="M50" s="5"/>
      <c r="N50" s="11"/>
      <c r="O50" s="5"/>
      <c r="P50" s="5"/>
      <c r="Q50" s="12"/>
      <c r="R50" s="5"/>
      <c r="S50" s="5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</sheetData>
  <mergeCells count="70">
    <mergeCell ref="L20:M20"/>
    <mergeCell ref="L21:M21"/>
    <mergeCell ref="T4:V4"/>
    <mergeCell ref="J2:K2"/>
    <mergeCell ref="L14:M14"/>
    <mergeCell ref="L13:M13"/>
    <mergeCell ref="L19:M19"/>
    <mergeCell ref="T3:V3"/>
    <mergeCell ref="T2:V2"/>
    <mergeCell ref="J7:L7"/>
    <mergeCell ref="J11:K11"/>
    <mergeCell ref="L18:M18"/>
    <mergeCell ref="L17:M17"/>
    <mergeCell ref="L16:M16"/>
    <mergeCell ref="L15:M15"/>
    <mergeCell ref="H34:I34"/>
    <mergeCell ref="H27:I27"/>
    <mergeCell ref="H28:I28"/>
    <mergeCell ref="H29:I29"/>
    <mergeCell ref="H30:I30"/>
    <mergeCell ref="L33:M33"/>
    <mergeCell ref="L28:M28"/>
    <mergeCell ref="L31:M31"/>
    <mergeCell ref="L30:M30"/>
    <mergeCell ref="L29:M29"/>
    <mergeCell ref="L32:M32"/>
    <mergeCell ref="L27:M27"/>
    <mergeCell ref="L26:M26"/>
    <mergeCell ref="L25:M25"/>
    <mergeCell ref="D11:F11"/>
    <mergeCell ref="B11:C11"/>
    <mergeCell ref="H11:I11"/>
    <mergeCell ref="H25:I25"/>
    <mergeCell ref="H26:I26"/>
    <mergeCell ref="H20:I20"/>
    <mergeCell ref="H21:I21"/>
    <mergeCell ref="H24:I24"/>
    <mergeCell ref="H19:I19"/>
    <mergeCell ref="L22:M22"/>
    <mergeCell ref="L24:M24"/>
    <mergeCell ref="L23:M23"/>
    <mergeCell ref="H22:I22"/>
    <mergeCell ref="H38:I38"/>
    <mergeCell ref="H40:I40"/>
    <mergeCell ref="H39:I39"/>
    <mergeCell ref="H14:I14"/>
    <mergeCell ref="H13:I13"/>
    <mergeCell ref="H18:I18"/>
    <mergeCell ref="H15:I15"/>
    <mergeCell ref="H16:I16"/>
    <mergeCell ref="H17:I17"/>
    <mergeCell ref="H37:I37"/>
    <mergeCell ref="H36:I36"/>
    <mergeCell ref="H35:I35"/>
    <mergeCell ref="H23:I23"/>
    <mergeCell ref="H31:I31"/>
    <mergeCell ref="H32:I32"/>
    <mergeCell ref="H33:I33"/>
    <mergeCell ref="H42:I42"/>
    <mergeCell ref="H41:I41"/>
    <mergeCell ref="L41:M41"/>
    <mergeCell ref="L42:M42"/>
    <mergeCell ref="L43:M43"/>
    <mergeCell ref="L39:M39"/>
    <mergeCell ref="L40:M40"/>
    <mergeCell ref="L34:M34"/>
    <mergeCell ref="L35:M35"/>
    <mergeCell ref="L37:M37"/>
    <mergeCell ref="L36:M36"/>
    <mergeCell ref="L38:M38"/>
  </mergeCells>
  <conditionalFormatting sqref="C12:C42">
    <cfRule type="cellIs" dxfId="21" priority="1" stopIfTrue="1" operator="equal">
      <formula>"土"</formula>
    </cfRule>
  </conditionalFormatting>
  <conditionalFormatting sqref="C12:C42">
    <cfRule type="cellIs" dxfId="20" priority="2" stopIfTrue="1" operator="equal">
      <formula>"日"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50"/>
  <sheetViews>
    <sheetView topLeftCell="A10" workbookViewId="0">
      <selection activeCell="H18" sqref="H18:I18"/>
    </sheetView>
  </sheetViews>
  <sheetFormatPr defaultColWidth="14.5" defaultRowHeight="15" customHeight="1"/>
  <cols>
    <col min="1" max="1" width="3.1640625" customWidth="1"/>
    <col min="2" max="3" width="5.1640625" customWidth="1"/>
    <col min="4" max="4" width="8.1640625" customWidth="1"/>
    <col min="5" max="5" width="4.1640625" customWidth="1"/>
    <col min="6" max="6" width="8" customWidth="1"/>
    <col min="7" max="7" width="1.1640625" customWidth="1"/>
    <col min="8" max="8" width="28.1640625" customWidth="1"/>
    <col min="9" max="9" width="18" customWidth="1"/>
    <col min="10" max="10" width="13" customWidth="1"/>
    <col min="11" max="11" width="2.1640625" customWidth="1"/>
    <col min="12" max="12" width="14.1640625" customWidth="1"/>
    <col min="13" max="14" width="2.1640625" customWidth="1"/>
    <col min="15" max="17" width="8.1640625" customWidth="1"/>
    <col min="18" max="18" width="5" customWidth="1"/>
    <col min="19" max="19" width="6.83203125" customWidth="1"/>
    <col min="20" max="20" width="9.1640625" customWidth="1"/>
    <col min="21" max="22" width="8.83203125" customWidth="1"/>
    <col min="23" max="23" width="9.1640625" customWidth="1"/>
    <col min="24" max="34" width="10.1640625" customWidth="1"/>
  </cols>
  <sheetData>
    <row r="1" spans="1:34" ht="25.5" customHeight="1">
      <c r="A1" s="1"/>
      <c r="B1" s="4" t="s">
        <v>1</v>
      </c>
      <c r="C1" s="1"/>
      <c r="D1" s="5"/>
      <c r="E1" s="5"/>
      <c r="F1" s="5"/>
      <c r="G1" s="5"/>
      <c r="H1" s="5"/>
      <c r="I1" s="5"/>
      <c r="J1" s="6"/>
      <c r="K1" s="6"/>
      <c r="L1" s="10">
        <f ca="1">INDIRECT("集計" &amp; "!$F1")</f>
        <v>43220</v>
      </c>
      <c r="M1" s="5"/>
      <c r="N1" s="11"/>
      <c r="O1" s="5"/>
      <c r="P1" s="5"/>
      <c r="Q1" s="12"/>
      <c r="R1" s="5"/>
      <c r="S1" s="5"/>
      <c r="T1" s="13" t="s">
        <v>5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7.25" customHeight="1">
      <c r="A2" s="5"/>
      <c r="B2" s="1"/>
      <c r="C2" s="1"/>
      <c r="D2" s="5"/>
      <c r="E2" s="5"/>
      <c r="F2" s="5"/>
      <c r="G2" s="5"/>
      <c r="H2" s="5"/>
      <c r="I2" s="5"/>
      <c r="J2" s="145" t="s">
        <v>2</v>
      </c>
      <c r="K2" s="137"/>
      <c r="L2" s="14" t="s">
        <v>3</v>
      </c>
      <c r="M2" s="5"/>
      <c r="N2" s="11"/>
      <c r="O2" s="5"/>
      <c r="P2" s="5"/>
      <c r="Q2" s="12"/>
      <c r="R2" s="5"/>
      <c r="S2" s="12">
        <v>0</v>
      </c>
      <c r="T2" s="149" t="s">
        <v>6</v>
      </c>
      <c r="U2" s="150"/>
      <c r="V2" s="151"/>
      <c r="W2" s="16">
        <v>0.5</v>
      </c>
      <c r="X2" s="17" t="s">
        <v>8</v>
      </c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34" ht="16.5" customHeight="1">
      <c r="A3" s="10"/>
      <c r="B3" s="1"/>
      <c r="C3" s="1"/>
      <c r="D3" s="5"/>
      <c r="E3" s="5"/>
      <c r="F3" s="5"/>
      <c r="G3" s="5"/>
      <c r="H3" s="5"/>
      <c r="I3" s="5"/>
      <c r="J3" s="18"/>
      <c r="K3" s="19"/>
      <c r="L3" s="21"/>
      <c r="M3" s="5"/>
      <c r="N3" s="11"/>
      <c r="O3" s="5"/>
      <c r="P3" s="5"/>
      <c r="Q3" s="12"/>
      <c r="R3" s="5"/>
      <c r="S3" s="5"/>
      <c r="T3" s="146" t="s">
        <v>10</v>
      </c>
      <c r="U3" s="147"/>
      <c r="V3" s="148"/>
      <c r="W3" s="25">
        <v>0.54166666666666663</v>
      </c>
      <c r="X3" s="17" t="s">
        <v>8</v>
      </c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4.25" customHeight="1">
      <c r="A4" s="10"/>
      <c r="B4" s="27"/>
      <c r="C4" s="1"/>
      <c r="D4" s="5"/>
      <c r="E4" s="5"/>
      <c r="F4" s="5"/>
      <c r="G4" s="5"/>
      <c r="H4" s="5"/>
      <c r="I4" s="5"/>
      <c r="J4" s="28"/>
      <c r="K4" s="21"/>
      <c r="L4" s="21"/>
      <c r="M4" s="5"/>
      <c r="N4" s="11"/>
      <c r="O4" s="5"/>
      <c r="P4" s="5"/>
      <c r="Q4" s="12"/>
      <c r="R4" s="5"/>
      <c r="S4" s="5"/>
      <c r="T4" s="142" t="s">
        <v>16</v>
      </c>
      <c r="U4" s="143"/>
      <c r="V4" s="144"/>
      <c r="W4" s="30">
        <f>W3-W2</f>
        <v>4.166666666666663E-2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21" customHeight="1">
      <c r="A5" s="31"/>
      <c r="B5" s="33"/>
      <c r="C5" s="35" t="str">
        <f ca="1">INDIRECT("集計" &amp; "!$A4")</f>
        <v>2018年04月度 作業報告書（兼納品書）</v>
      </c>
      <c r="D5" s="37"/>
      <c r="E5" s="37"/>
      <c r="F5" s="37"/>
      <c r="G5" s="37"/>
      <c r="H5" s="37"/>
      <c r="I5" s="38"/>
      <c r="J5" s="40"/>
      <c r="K5" s="41"/>
      <c r="L5" s="41"/>
      <c r="M5" s="38"/>
      <c r="N5" s="42"/>
      <c r="O5" s="38"/>
      <c r="P5" s="38"/>
      <c r="Q5" s="43"/>
      <c r="R5" s="38"/>
      <c r="S5" s="38"/>
      <c r="T5" s="42"/>
      <c r="U5" s="42"/>
      <c r="V5" s="42"/>
      <c r="W5" s="42"/>
      <c r="X5" s="42"/>
      <c r="Y5" s="38"/>
      <c r="Z5" s="38"/>
      <c r="AA5" s="38"/>
      <c r="AB5" s="38"/>
      <c r="AC5" s="38"/>
      <c r="AD5" s="38"/>
      <c r="AE5" s="38"/>
      <c r="AF5" s="38"/>
      <c r="AG5" s="38"/>
      <c r="AH5" s="38"/>
    </row>
    <row r="6" spans="1:34" ht="9.75" customHeight="1">
      <c r="A6" s="10"/>
      <c r="B6" s="44"/>
      <c r="C6" s="45"/>
      <c r="D6" s="46"/>
      <c r="E6" s="46"/>
      <c r="F6" s="5"/>
      <c r="G6" s="5"/>
      <c r="H6" s="5"/>
      <c r="I6" s="5"/>
      <c r="J6" s="47"/>
      <c r="K6" s="48"/>
      <c r="L6" s="48"/>
      <c r="M6" s="5"/>
      <c r="N6" s="11"/>
      <c r="O6" s="5"/>
      <c r="P6" s="5"/>
      <c r="Q6" s="12"/>
      <c r="R6" s="5"/>
      <c r="S6" s="5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41.25" customHeight="1">
      <c r="A7" s="49"/>
      <c r="B7" s="50"/>
      <c r="C7" s="51"/>
      <c r="D7" s="52"/>
      <c r="E7" s="52"/>
      <c r="F7" s="54"/>
      <c r="G7" s="54"/>
      <c r="H7" s="54"/>
      <c r="I7" s="55" t="s">
        <v>21</v>
      </c>
      <c r="J7" s="152" t="s">
        <v>22</v>
      </c>
      <c r="K7" s="143"/>
      <c r="L7" s="144"/>
      <c r="M7" s="54"/>
      <c r="N7" s="56"/>
      <c r="O7" s="54"/>
      <c r="P7" s="54"/>
      <c r="Q7" s="57"/>
      <c r="R7" s="54"/>
      <c r="S7" s="54"/>
      <c r="T7" s="56"/>
      <c r="U7" s="56"/>
      <c r="V7" s="56"/>
      <c r="W7" s="56"/>
      <c r="X7" s="56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ht="15.75" customHeight="1">
      <c r="A8" s="49"/>
      <c r="B8" s="50"/>
      <c r="C8" s="51"/>
      <c r="D8" s="52"/>
      <c r="E8" s="52"/>
      <c r="F8" s="54"/>
      <c r="G8" s="54"/>
      <c r="H8" s="54"/>
      <c r="I8" s="55" t="s">
        <v>23</v>
      </c>
      <c r="J8" s="58" t="s">
        <v>51</v>
      </c>
      <c r="K8" s="59"/>
      <c r="L8" s="59"/>
      <c r="M8" s="54"/>
      <c r="N8" s="56"/>
      <c r="O8" s="54"/>
      <c r="P8" s="54"/>
      <c r="Q8" s="57"/>
      <c r="R8" s="54"/>
      <c r="S8" s="54"/>
      <c r="T8" s="56"/>
      <c r="U8" s="56"/>
      <c r="V8" s="56"/>
      <c r="W8" s="56"/>
      <c r="X8" s="56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5.75" customHeight="1">
      <c r="A9" s="49"/>
      <c r="B9" s="50"/>
      <c r="C9" s="51"/>
      <c r="D9" s="52"/>
      <c r="E9" s="52"/>
      <c r="F9" s="54"/>
      <c r="G9" s="54"/>
      <c r="H9" s="54"/>
      <c r="I9" s="55" t="s">
        <v>28</v>
      </c>
      <c r="J9" s="61" t="s">
        <v>17</v>
      </c>
      <c r="K9" s="55"/>
      <c r="L9" s="55"/>
      <c r="M9" s="54"/>
      <c r="N9" s="56"/>
      <c r="O9" s="54"/>
      <c r="P9" s="54"/>
      <c r="Q9" s="57"/>
      <c r="R9" s="54"/>
      <c r="S9" s="54"/>
      <c r="T9" s="62" t="s">
        <v>29</v>
      </c>
      <c r="U9" s="56"/>
      <c r="V9" s="56"/>
      <c r="W9" s="56"/>
      <c r="X9" s="56"/>
      <c r="Y9" s="54"/>
      <c r="Z9" s="54"/>
      <c r="AA9" s="54"/>
      <c r="AB9" s="54"/>
      <c r="AC9" s="54"/>
      <c r="AD9" s="54"/>
      <c r="AE9" s="54"/>
      <c r="AF9" s="54"/>
      <c r="AG9" s="54"/>
      <c r="AH9" s="54"/>
    </row>
    <row r="10" spans="1:34" ht="18.75" customHeight="1">
      <c r="A10" s="10"/>
      <c r="B10" s="44"/>
      <c r="C10" s="45"/>
      <c r="D10" s="46"/>
      <c r="E10" s="46"/>
      <c r="F10" s="5"/>
      <c r="G10" s="5"/>
      <c r="H10" s="5"/>
      <c r="I10" s="5"/>
      <c r="J10" s="5"/>
      <c r="K10" s="5"/>
      <c r="L10" s="5"/>
      <c r="M10" s="5"/>
      <c r="N10" s="11"/>
      <c r="O10" s="63"/>
      <c r="P10" s="5"/>
      <c r="Q10" s="12"/>
      <c r="R10" s="5"/>
      <c r="S10" s="5"/>
      <c r="T10" s="64" t="s">
        <v>30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27.75" customHeight="1">
      <c r="A11" s="66"/>
      <c r="B11" s="140" t="s">
        <v>33</v>
      </c>
      <c r="C11" s="137"/>
      <c r="D11" s="140" t="s">
        <v>34</v>
      </c>
      <c r="E11" s="138"/>
      <c r="F11" s="141"/>
      <c r="G11" s="67"/>
      <c r="H11" s="140" t="s">
        <v>36</v>
      </c>
      <c r="I11" s="137"/>
      <c r="J11" s="153" t="s">
        <v>37</v>
      </c>
      <c r="K11" s="137"/>
      <c r="L11" s="69" t="s">
        <v>39</v>
      </c>
      <c r="M11" s="67"/>
      <c r="N11" s="70"/>
      <c r="O11" s="71" t="s">
        <v>40</v>
      </c>
      <c r="P11" s="71" t="s">
        <v>43</v>
      </c>
      <c r="Q11" s="72" t="s">
        <v>44</v>
      </c>
      <c r="R11" s="71"/>
      <c r="S11" s="71"/>
      <c r="T11" s="73" t="s">
        <v>45</v>
      </c>
      <c r="U11" s="73" t="s">
        <v>46</v>
      </c>
      <c r="V11" s="73" t="s">
        <v>47</v>
      </c>
      <c r="W11" s="73" t="s">
        <v>48</v>
      </c>
      <c r="X11" s="70"/>
      <c r="Y11" s="66"/>
      <c r="Z11" s="66"/>
      <c r="AA11" s="66"/>
      <c r="AB11" s="66"/>
      <c r="AC11" s="66"/>
      <c r="AD11" s="66"/>
      <c r="AE11" s="66"/>
      <c r="AF11" s="66"/>
      <c r="AG11" s="66"/>
      <c r="AH11" s="66"/>
    </row>
    <row r="12" spans="1:34" ht="18" hidden="1" customHeight="1">
      <c r="A12" s="1"/>
      <c r="B12" s="71"/>
      <c r="C12" s="74"/>
      <c r="D12" s="75"/>
      <c r="E12" s="75"/>
      <c r="F12" s="77"/>
      <c r="G12" s="78"/>
      <c r="H12" s="79"/>
      <c r="I12" s="79"/>
      <c r="J12" s="80"/>
      <c r="K12" s="81"/>
      <c r="L12" s="82"/>
      <c r="M12" s="83"/>
      <c r="N12" s="11"/>
      <c r="O12" s="84"/>
      <c r="P12" s="84"/>
      <c r="Q12" s="85"/>
      <c r="R12" s="86"/>
      <c r="S12" s="86"/>
      <c r="T12" s="87"/>
      <c r="U12" s="87"/>
      <c r="V12" s="87"/>
      <c r="W12" s="87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" customHeight="1">
      <c r="A13" s="1"/>
      <c r="B13" s="71">
        <v>1</v>
      </c>
      <c r="C13" s="74" t="str">
        <f t="shared" ref="C13:C42" ca="1" si="0">IF($B13="","",CHOOSE(WEEKDAY(DATE(YEAR($L$1),MONTH($L$1),$B13),2),"月","火","水","木","金","土","日"))</f>
        <v>日</v>
      </c>
      <c r="D13" s="88"/>
      <c r="E13" s="72"/>
      <c r="F13" s="89"/>
      <c r="G13" s="78"/>
      <c r="H13" s="139"/>
      <c r="I13" s="138"/>
      <c r="J13" s="80" t="str">
        <f t="shared" ref="J13:J42" si="1">IF(F13="","",R13+S13-T13-U13-V13-W13)</f>
        <v/>
      </c>
      <c r="K13" s="90" t="str">
        <f t="shared" ref="K13:K43" si="2">IF(J13="","","h")</f>
        <v/>
      </c>
      <c r="L13" s="136"/>
      <c r="M13" s="138"/>
      <c r="N13" s="91"/>
      <c r="O13" s="84" t="str">
        <f t="shared" ref="O13:O42" si="3">IF(F13="","",F13-D13)</f>
        <v/>
      </c>
      <c r="P13" s="84" t="str">
        <f t="shared" ref="P13:P42" si="4">IF(F13="","",O13-Q13)</f>
        <v/>
      </c>
      <c r="Q13" s="85" t="str">
        <f t="shared" ref="Q13:Q42" si="5">IF(F13="","",IF(D13&gt;=$W$3,$S$2,IF(F13&lt;=$W$2,$S$2,$W$4)))</f>
        <v/>
      </c>
      <c r="R13" s="86" t="str">
        <f t="shared" ref="R13:R42" si="6">IF(F13="","",HOUR(P13))</f>
        <v/>
      </c>
      <c r="S13" s="86" t="str">
        <f t="shared" ref="S13:S42" si="7">IF(F13="","",(MINUTE(P13)/60))</f>
        <v/>
      </c>
      <c r="T13" s="92"/>
      <c r="U13" s="87"/>
      <c r="V13" s="87"/>
      <c r="W13" s="87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" customHeight="1">
      <c r="A14" s="1"/>
      <c r="B14" s="71">
        <v>2</v>
      </c>
      <c r="C14" s="74" t="str">
        <f t="shared" ca="1" si="0"/>
        <v>月</v>
      </c>
      <c r="D14" s="88">
        <v>0.41666666666666669</v>
      </c>
      <c r="E14" s="72"/>
      <c r="F14" s="89">
        <v>0.79166666666666663</v>
      </c>
      <c r="G14" s="78"/>
      <c r="H14" s="139" t="s">
        <v>52</v>
      </c>
      <c r="I14" s="138"/>
      <c r="J14" s="80">
        <f t="shared" si="1"/>
        <v>1</v>
      </c>
      <c r="K14" s="90" t="str">
        <f t="shared" si="2"/>
        <v>h</v>
      </c>
      <c r="L14" s="136"/>
      <c r="M14" s="138"/>
      <c r="N14" s="91"/>
      <c r="O14" s="84">
        <f t="shared" si="3"/>
        <v>0.37499999999999994</v>
      </c>
      <c r="P14" s="84">
        <f t="shared" si="4"/>
        <v>0.33333333333333331</v>
      </c>
      <c r="Q14" s="85">
        <f t="shared" si="5"/>
        <v>4.166666666666663E-2</v>
      </c>
      <c r="R14" s="86">
        <f t="shared" si="6"/>
        <v>8</v>
      </c>
      <c r="S14" s="86">
        <f t="shared" si="7"/>
        <v>0</v>
      </c>
      <c r="T14" s="92">
        <v>7</v>
      </c>
      <c r="U14" s="87"/>
      <c r="V14" s="87"/>
      <c r="W14" s="87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" customHeight="1">
      <c r="A15" s="1"/>
      <c r="B15" s="71">
        <v>3</v>
      </c>
      <c r="C15" s="74" t="str">
        <f t="shared" ca="1" si="0"/>
        <v>火</v>
      </c>
      <c r="D15" s="88">
        <v>0.41666666666666669</v>
      </c>
      <c r="E15" s="72"/>
      <c r="F15" s="89">
        <v>0.79166666666666663</v>
      </c>
      <c r="G15" s="78"/>
      <c r="H15" s="139" t="s">
        <v>52</v>
      </c>
      <c r="I15" s="138"/>
      <c r="J15" s="80">
        <f t="shared" si="1"/>
        <v>1</v>
      </c>
      <c r="K15" s="90" t="str">
        <f t="shared" si="2"/>
        <v>h</v>
      </c>
      <c r="L15" s="136"/>
      <c r="M15" s="137"/>
      <c r="N15" s="11"/>
      <c r="O15" s="84">
        <f t="shared" si="3"/>
        <v>0.37499999999999994</v>
      </c>
      <c r="P15" s="84">
        <f t="shared" si="4"/>
        <v>0.33333333333333331</v>
      </c>
      <c r="Q15" s="85">
        <f t="shared" si="5"/>
        <v>4.166666666666663E-2</v>
      </c>
      <c r="R15" s="86">
        <f t="shared" si="6"/>
        <v>8</v>
      </c>
      <c r="S15" s="86">
        <f t="shared" si="7"/>
        <v>0</v>
      </c>
      <c r="T15" s="92">
        <v>7</v>
      </c>
      <c r="U15" s="87"/>
      <c r="V15" s="87"/>
      <c r="W15" s="87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" customHeight="1">
      <c r="A16" s="1"/>
      <c r="B16" s="71">
        <v>4</v>
      </c>
      <c r="C16" s="74" t="str">
        <f t="shared" ca="1" si="0"/>
        <v>水</v>
      </c>
      <c r="D16" s="94">
        <v>0.41666666666666669</v>
      </c>
      <c r="E16" s="95"/>
      <c r="F16" s="96">
        <v>0.79166666666666663</v>
      </c>
      <c r="G16" s="95"/>
      <c r="H16" s="154" t="s">
        <v>52</v>
      </c>
      <c r="I16" s="137"/>
      <c r="J16" s="80">
        <f t="shared" si="1"/>
        <v>1</v>
      </c>
      <c r="K16" s="90" t="str">
        <f t="shared" si="2"/>
        <v>h</v>
      </c>
      <c r="L16" s="136"/>
      <c r="M16" s="137"/>
      <c r="N16" s="11"/>
      <c r="O16" s="84">
        <f t="shared" si="3"/>
        <v>0.37499999999999994</v>
      </c>
      <c r="P16" s="84">
        <f t="shared" si="4"/>
        <v>0.33333333333333331</v>
      </c>
      <c r="Q16" s="85">
        <f t="shared" si="5"/>
        <v>4.166666666666663E-2</v>
      </c>
      <c r="R16" s="86">
        <f t="shared" si="6"/>
        <v>8</v>
      </c>
      <c r="S16" s="86">
        <f t="shared" si="7"/>
        <v>0</v>
      </c>
      <c r="T16" s="92">
        <v>7</v>
      </c>
      <c r="U16" s="87"/>
      <c r="V16" s="87"/>
      <c r="W16" s="87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" customHeight="1">
      <c r="A17" s="1"/>
      <c r="B17" s="71">
        <v>5</v>
      </c>
      <c r="C17" s="74" t="str">
        <f t="shared" ca="1" si="0"/>
        <v>木</v>
      </c>
      <c r="D17" s="94">
        <v>0.41666666666666669</v>
      </c>
      <c r="E17" s="95"/>
      <c r="F17" s="96">
        <v>0.79166666666666663</v>
      </c>
      <c r="G17" s="95"/>
      <c r="H17" s="154" t="s">
        <v>52</v>
      </c>
      <c r="I17" s="137"/>
      <c r="J17" s="80">
        <f t="shared" si="1"/>
        <v>1</v>
      </c>
      <c r="K17" s="90" t="str">
        <f t="shared" si="2"/>
        <v>h</v>
      </c>
      <c r="L17" s="136"/>
      <c r="M17" s="137"/>
      <c r="N17" s="11"/>
      <c r="O17" s="84">
        <f t="shared" si="3"/>
        <v>0.37499999999999994</v>
      </c>
      <c r="P17" s="84">
        <f t="shared" si="4"/>
        <v>0.33333333333333331</v>
      </c>
      <c r="Q17" s="85">
        <f t="shared" si="5"/>
        <v>4.166666666666663E-2</v>
      </c>
      <c r="R17" s="86">
        <f t="shared" si="6"/>
        <v>8</v>
      </c>
      <c r="S17" s="86">
        <f t="shared" si="7"/>
        <v>0</v>
      </c>
      <c r="T17" s="92">
        <v>7</v>
      </c>
      <c r="U17" s="87"/>
      <c r="V17" s="87"/>
      <c r="W17" s="87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" customHeight="1">
      <c r="A18" s="1"/>
      <c r="B18" s="71">
        <v>6</v>
      </c>
      <c r="C18" s="74" t="str">
        <f t="shared" ca="1" si="0"/>
        <v>金</v>
      </c>
      <c r="D18" s="94">
        <v>0.41666666666666669</v>
      </c>
      <c r="E18" s="95"/>
      <c r="F18" s="96">
        <v>0.79166666666666663</v>
      </c>
      <c r="G18" s="95"/>
      <c r="H18" s="154" t="s">
        <v>52</v>
      </c>
      <c r="I18" s="137"/>
      <c r="J18" s="80">
        <f t="shared" si="1"/>
        <v>1</v>
      </c>
      <c r="K18" s="90" t="str">
        <f t="shared" si="2"/>
        <v>h</v>
      </c>
      <c r="L18" s="136"/>
      <c r="M18" s="137"/>
      <c r="N18" s="11"/>
      <c r="O18" s="84">
        <f t="shared" si="3"/>
        <v>0.37499999999999994</v>
      </c>
      <c r="P18" s="84">
        <f t="shared" si="4"/>
        <v>0.33333333333333331</v>
      </c>
      <c r="Q18" s="85">
        <f t="shared" si="5"/>
        <v>4.166666666666663E-2</v>
      </c>
      <c r="R18" s="86">
        <f t="shared" si="6"/>
        <v>8</v>
      </c>
      <c r="S18" s="86">
        <f t="shared" si="7"/>
        <v>0</v>
      </c>
      <c r="T18" s="92">
        <v>7</v>
      </c>
      <c r="U18" s="87"/>
      <c r="V18" s="87"/>
      <c r="W18" s="87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" customHeight="1">
      <c r="A19" s="1"/>
      <c r="B19" s="71">
        <v>7</v>
      </c>
      <c r="C19" s="74" t="str">
        <f t="shared" ca="1" si="0"/>
        <v>土</v>
      </c>
      <c r="D19" s="88"/>
      <c r="E19" s="72"/>
      <c r="F19" s="89"/>
      <c r="G19" s="78"/>
      <c r="H19" s="139"/>
      <c r="I19" s="138"/>
      <c r="J19" s="80" t="str">
        <f t="shared" si="1"/>
        <v/>
      </c>
      <c r="K19" s="90" t="str">
        <f t="shared" si="2"/>
        <v/>
      </c>
      <c r="L19" s="136"/>
      <c r="M19" s="137"/>
      <c r="N19" s="11"/>
      <c r="O19" s="84" t="str">
        <f t="shared" si="3"/>
        <v/>
      </c>
      <c r="P19" s="84" t="str">
        <f t="shared" si="4"/>
        <v/>
      </c>
      <c r="Q19" s="85" t="str">
        <f t="shared" si="5"/>
        <v/>
      </c>
      <c r="R19" s="86" t="str">
        <f t="shared" si="6"/>
        <v/>
      </c>
      <c r="S19" s="86" t="str">
        <f t="shared" si="7"/>
        <v/>
      </c>
      <c r="T19" s="92"/>
      <c r="U19" s="87"/>
      <c r="V19" s="87"/>
      <c r="W19" s="87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" customHeight="1">
      <c r="A20" s="1"/>
      <c r="B20" s="71">
        <v>8</v>
      </c>
      <c r="C20" s="74" t="str">
        <f t="shared" ca="1" si="0"/>
        <v>日</v>
      </c>
      <c r="D20" s="88"/>
      <c r="E20" s="72"/>
      <c r="F20" s="89"/>
      <c r="G20" s="78"/>
      <c r="H20" s="139"/>
      <c r="I20" s="138"/>
      <c r="J20" s="80" t="str">
        <f t="shared" si="1"/>
        <v/>
      </c>
      <c r="K20" s="90" t="str">
        <f t="shared" si="2"/>
        <v/>
      </c>
      <c r="L20" s="136"/>
      <c r="M20" s="138"/>
      <c r="N20" s="91"/>
      <c r="O20" s="84" t="str">
        <f t="shared" si="3"/>
        <v/>
      </c>
      <c r="P20" s="84" t="str">
        <f t="shared" si="4"/>
        <v/>
      </c>
      <c r="Q20" s="85" t="str">
        <f t="shared" si="5"/>
        <v/>
      </c>
      <c r="R20" s="86" t="str">
        <f t="shared" si="6"/>
        <v/>
      </c>
      <c r="S20" s="86" t="str">
        <f t="shared" si="7"/>
        <v/>
      </c>
      <c r="T20" s="92"/>
      <c r="U20" s="87"/>
      <c r="V20" s="87"/>
      <c r="W20" s="87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ht="18" customHeight="1">
      <c r="A21" s="1"/>
      <c r="B21" s="71">
        <v>9</v>
      </c>
      <c r="C21" s="74" t="str">
        <f t="shared" ca="1" si="0"/>
        <v>月</v>
      </c>
      <c r="D21" s="94">
        <v>0.41666666666666669</v>
      </c>
      <c r="E21" s="95"/>
      <c r="F21" s="96">
        <v>0.79166666666666663</v>
      </c>
      <c r="G21" s="95"/>
      <c r="H21" s="154" t="s">
        <v>52</v>
      </c>
      <c r="I21" s="137"/>
      <c r="J21" s="80">
        <f t="shared" si="1"/>
        <v>1</v>
      </c>
      <c r="K21" s="90" t="str">
        <f t="shared" si="2"/>
        <v>h</v>
      </c>
      <c r="L21" s="136"/>
      <c r="M21" s="137"/>
      <c r="N21" s="11"/>
      <c r="O21" s="84">
        <f t="shared" si="3"/>
        <v>0.37499999999999994</v>
      </c>
      <c r="P21" s="84">
        <f t="shared" si="4"/>
        <v>0.33333333333333331</v>
      </c>
      <c r="Q21" s="85">
        <f t="shared" si="5"/>
        <v>4.166666666666663E-2</v>
      </c>
      <c r="R21" s="86">
        <f t="shared" si="6"/>
        <v>8</v>
      </c>
      <c r="S21" s="86">
        <f t="shared" si="7"/>
        <v>0</v>
      </c>
      <c r="T21" s="92">
        <v>7</v>
      </c>
      <c r="U21" s="87"/>
      <c r="V21" s="87"/>
      <c r="W21" s="87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ht="18" customHeight="1">
      <c r="A22" s="1"/>
      <c r="B22" s="71">
        <v>10</v>
      </c>
      <c r="C22" s="74" t="str">
        <f t="shared" ca="1" si="0"/>
        <v>火</v>
      </c>
      <c r="D22" s="94">
        <v>0.41666666666666669</v>
      </c>
      <c r="E22" s="95"/>
      <c r="F22" s="96">
        <v>0.79166666666666663</v>
      </c>
      <c r="G22" s="95"/>
      <c r="H22" s="154" t="s">
        <v>52</v>
      </c>
      <c r="I22" s="137"/>
      <c r="J22" s="80">
        <f t="shared" si="1"/>
        <v>1</v>
      </c>
      <c r="K22" s="90" t="str">
        <f t="shared" si="2"/>
        <v>h</v>
      </c>
      <c r="L22" s="136"/>
      <c r="M22" s="137"/>
      <c r="N22" s="11"/>
      <c r="O22" s="84">
        <f t="shared" si="3"/>
        <v>0.37499999999999994</v>
      </c>
      <c r="P22" s="84">
        <f t="shared" si="4"/>
        <v>0.33333333333333331</v>
      </c>
      <c r="Q22" s="85">
        <f t="shared" si="5"/>
        <v>4.166666666666663E-2</v>
      </c>
      <c r="R22" s="86">
        <f t="shared" si="6"/>
        <v>8</v>
      </c>
      <c r="S22" s="86">
        <f t="shared" si="7"/>
        <v>0</v>
      </c>
      <c r="T22" s="92">
        <v>7</v>
      </c>
      <c r="U22" s="87"/>
      <c r="V22" s="87"/>
      <c r="W22" s="87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" customHeight="1">
      <c r="A23" s="1"/>
      <c r="B23" s="71">
        <v>11</v>
      </c>
      <c r="C23" s="74" t="str">
        <f t="shared" ca="1" si="0"/>
        <v>水</v>
      </c>
      <c r="D23" s="94">
        <v>0.41666666666666669</v>
      </c>
      <c r="E23" s="95"/>
      <c r="F23" s="96">
        <v>0.79166666666666663</v>
      </c>
      <c r="G23" s="95"/>
      <c r="H23" s="154" t="s">
        <v>52</v>
      </c>
      <c r="I23" s="137"/>
      <c r="J23" s="80">
        <f t="shared" si="1"/>
        <v>1</v>
      </c>
      <c r="K23" s="90" t="str">
        <f t="shared" si="2"/>
        <v>h</v>
      </c>
      <c r="L23" s="136"/>
      <c r="M23" s="137"/>
      <c r="N23" s="11"/>
      <c r="O23" s="84">
        <f t="shared" si="3"/>
        <v>0.37499999999999994</v>
      </c>
      <c r="P23" s="84">
        <f t="shared" si="4"/>
        <v>0.33333333333333331</v>
      </c>
      <c r="Q23" s="85">
        <f t="shared" si="5"/>
        <v>4.166666666666663E-2</v>
      </c>
      <c r="R23" s="86">
        <f t="shared" si="6"/>
        <v>8</v>
      </c>
      <c r="S23" s="86">
        <f t="shared" si="7"/>
        <v>0</v>
      </c>
      <c r="T23" s="92">
        <v>7</v>
      </c>
      <c r="U23" s="87"/>
      <c r="V23" s="87"/>
      <c r="W23" s="87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8" customHeight="1">
      <c r="A24" s="1"/>
      <c r="B24" s="71">
        <v>12</v>
      </c>
      <c r="C24" s="74" t="str">
        <f t="shared" ca="1" si="0"/>
        <v>木</v>
      </c>
      <c r="D24" s="94">
        <v>0.41666666666666669</v>
      </c>
      <c r="E24" s="95"/>
      <c r="F24" s="96">
        <v>0.79166666666666663</v>
      </c>
      <c r="G24" s="95"/>
      <c r="H24" s="154" t="s">
        <v>52</v>
      </c>
      <c r="I24" s="137"/>
      <c r="J24" s="80">
        <f t="shared" si="1"/>
        <v>2</v>
      </c>
      <c r="K24" s="90" t="str">
        <f t="shared" si="2"/>
        <v>h</v>
      </c>
      <c r="L24" s="136"/>
      <c r="M24" s="137"/>
      <c r="N24" s="11"/>
      <c r="O24" s="84">
        <f t="shared" si="3"/>
        <v>0.37499999999999994</v>
      </c>
      <c r="P24" s="84">
        <f t="shared" si="4"/>
        <v>0.33333333333333331</v>
      </c>
      <c r="Q24" s="85">
        <f t="shared" si="5"/>
        <v>4.166666666666663E-2</v>
      </c>
      <c r="R24" s="86">
        <f t="shared" si="6"/>
        <v>8</v>
      </c>
      <c r="S24" s="86">
        <f t="shared" si="7"/>
        <v>0</v>
      </c>
      <c r="T24" s="92">
        <v>6</v>
      </c>
      <c r="U24" s="87"/>
      <c r="V24" s="87"/>
      <c r="W24" s="87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8" customHeight="1">
      <c r="A25" s="1"/>
      <c r="B25" s="71">
        <v>13</v>
      </c>
      <c r="C25" s="74" t="str">
        <f t="shared" ca="1" si="0"/>
        <v>金</v>
      </c>
      <c r="D25" s="94">
        <v>0.41666666666666669</v>
      </c>
      <c r="E25" s="95"/>
      <c r="F25" s="96">
        <v>0.79166666666666663</v>
      </c>
      <c r="G25" s="95"/>
      <c r="H25" s="154" t="s">
        <v>52</v>
      </c>
      <c r="I25" s="137"/>
      <c r="J25" s="80">
        <f t="shared" si="1"/>
        <v>2</v>
      </c>
      <c r="K25" s="90" t="str">
        <f t="shared" si="2"/>
        <v>h</v>
      </c>
      <c r="L25" s="136"/>
      <c r="M25" s="137"/>
      <c r="N25" s="11"/>
      <c r="O25" s="84">
        <f t="shared" si="3"/>
        <v>0.37499999999999994</v>
      </c>
      <c r="P25" s="84">
        <f t="shared" si="4"/>
        <v>0.33333333333333331</v>
      </c>
      <c r="Q25" s="85">
        <f t="shared" si="5"/>
        <v>4.166666666666663E-2</v>
      </c>
      <c r="R25" s="86">
        <f t="shared" si="6"/>
        <v>8</v>
      </c>
      <c r="S25" s="86">
        <f t="shared" si="7"/>
        <v>0</v>
      </c>
      <c r="T25" s="92">
        <v>6</v>
      </c>
      <c r="U25" s="87"/>
      <c r="V25" s="87"/>
      <c r="W25" s="87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" customHeight="1">
      <c r="A26" s="1"/>
      <c r="B26" s="71">
        <v>14</v>
      </c>
      <c r="C26" s="74" t="str">
        <f t="shared" ca="1" si="0"/>
        <v>土</v>
      </c>
      <c r="D26" s="88"/>
      <c r="E26" s="72"/>
      <c r="F26" s="89"/>
      <c r="G26" s="78"/>
      <c r="H26" s="139"/>
      <c r="I26" s="138"/>
      <c r="J26" s="80" t="str">
        <f t="shared" si="1"/>
        <v/>
      </c>
      <c r="K26" s="90" t="str">
        <f t="shared" si="2"/>
        <v/>
      </c>
      <c r="L26" s="136"/>
      <c r="M26" s="137"/>
      <c r="N26" s="11"/>
      <c r="O26" s="84" t="str">
        <f t="shared" si="3"/>
        <v/>
      </c>
      <c r="P26" s="84" t="str">
        <f t="shared" si="4"/>
        <v/>
      </c>
      <c r="Q26" s="85" t="str">
        <f t="shared" si="5"/>
        <v/>
      </c>
      <c r="R26" s="86" t="str">
        <f t="shared" si="6"/>
        <v/>
      </c>
      <c r="S26" s="86" t="str">
        <f t="shared" si="7"/>
        <v/>
      </c>
      <c r="T26" s="92"/>
      <c r="U26" s="87"/>
      <c r="V26" s="87"/>
      <c r="W26" s="87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" customHeight="1">
      <c r="A27" s="1"/>
      <c r="B27" s="71">
        <v>15</v>
      </c>
      <c r="C27" s="74" t="str">
        <f t="shared" ca="1" si="0"/>
        <v>日</v>
      </c>
      <c r="D27" s="88"/>
      <c r="E27" s="72"/>
      <c r="F27" s="89"/>
      <c r="G27" s="78"/>
      <c r="H27" s="139"/>
      <c r="I27" s="138"/>
      <c r="J27" s="80" t="str">
        <f t="shared" si="1"/>
        <v/>
      </c>
      <c r="K27" s="90" t="str">
        <f t="shared" si="2"/>
        <v/>
      </c>
      <c r="L27" s="136"/>
      <c r="M27" s="138"/>
      <c r="N27" s="91"/>
      <c r="O27" s="84" t="str">
        <f t="shared" si="3"/>
        <v/>
      </c>
      <c r="P27" s="84" t="str">
        <f t="shared" si="4"/>
        <v/>
      </c>
      <c r="Q27" s="85" t="str">
        <f t="shared" si="5"/>
        <v/>
      </c>
      <c r="R27" s="86" t="str">
        <f t="shared" si="6"/>
        <v/>
      </c>
      <c r="S27" s="86" t="str">
        <f t="shared" si="7"/>
        <v/>
      </c>
      <c r="T27" s="92"/>
      <c r="U27" s="87"/>
      <c r="V27" s="87"/>
      <c r="W27" s="87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" customHeight="1">
      <c r="A28" s="1"/>
      <c r="B28" s="71">
        <v>16</v>
      </c>
      <c r="C28" s="74" t="str">
        <f t="shared" ca="1" si="0"/>
        <v>月</v>
      </c>
      <c r="D28" s="94">
        <v>0.41666666666666669</v>
      </c>
      <c r="E28" s="95"/>
      <c r="F28" s="96">
        <v>0.79166666666666663</v>
      </c>
      <c r="G28" s="95"/>
      <c r="H28" s="154" t="s">
        <v>52</v>
      </c>
      <c r="I28" s="137"/>
      <c r="J28" s="80">
        <f t="shared" si="1"/>
        <v>2</v>
      </c>
      <c r="K28" s="90" t="str">
        <f t="shared" si="2"/>
        <v>h</v>
      </c>
      <c r="L28" s="136"/>
      <c r="M28" s="137"/>
      <c r="N28" s="11"/>
      <c r="O28" s="84">
        <f t="shared" si="3"/>
        <v>0.37499999999999994</v>
      </c>
      <c r="P28" s="84">
        <f t="shared" si="4"/>
        <v>0.33333333333333331</v>
      </c>
      <c r="Q28" s="85">
        <f t="shared" si="5"/>
        <v>4.166666666666663E-2</v>
      </c>
      <c r="R28" s="86">
        <f t="shared" si="6"/>
        <v>8</v>
      </c>
      <c r="S28" s="86">
        <f t="shared" si="7"/>
        <v>0</v>
      </c>
      <c r="T28" s="92">
        <v>6</v>
      </c>
      <c r="U28" s="87"/>
      <c r="V28" s="87"/>
      <c r="W28" s="87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ht="18" customHeight="1">
      <c r="A29" s="1"/>
      <c r="B29" s="71">
        <v>17</v>
      </c>
      <c r="C29" s="74" t="str">
        <f t="shared" ca="1" si="0"/>
        <v>火</v>
      </c>
      <c r="D29" s="94">
        <v>0.41666666666666669</v>
      </c>
      <c r="E29" s="95"/>
      <c r="F29" s="96">
        <v>0.79166666666666663</v>
      </c>
      <c r="G29" s="95"/>
      <c r="H29" s="154" t="s">
        <v>52</v>
      </c>
      <c r="I29" s="137"/>
      <c r="J29" s="80">
        <f t="shared" si="1"/>
        <v>2</v>
      </c>
      <c r="K29" s="90" t="str">
        <f t="shared" si="2"/>
        <v>h</v>
      </c>
      <c r="L29" s="136"/>
      <c r="M29" s="137"/>
      <c r="N29" s="11"/>
      <c r="O29" s="84">
        <f t="shared" si="3"/>
        <v>0.37499999999999994</v>
      </c>
      <c r="P29" s="84">
        <f t="shared" si="4"/>
        <v>0.33333333333333331</v>
      </c>
      <c r="Q29" s="85">
        <f t="shared" si="5"/>
        <v>4.166666666666663E-2</v>
      </c>
      <c r="R29" s="86">
        <f t="shared" si="6"/>
        <v>8</v>
      </c>
      <c r="S29" s="86">
        <f t="shared" si="7"/>
        <v>0</v>
      </c>
      <c r="T29" s="92">
        <v>6</v>
      </c>
      <c r="U29" s="87"/>
      <c r="V29" s="87"/>
      <c r="W29" s="87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ht="18" customHeight="1">
      <c r="A30" s="1"/>
      <c r="B30" s="71">
        <v>18</v>
      </c>
      <c r="C30" s="74" t="str">
        <f t="shared" ca="1" si="0"/>
        <v>水</v>
      </c>
      <c r="D30" s="94">
        <v>0.41666666666666669</v>
      </c>
      <c r="E30" s="95"/>
      <c r="F30" s="96">
        <v>0.79166666666666663</v>
      </c>
      <c r="G30" s="95"/>
      <c r="H30" s="154" t="s">
        <v>52</v>
      </c>
      <c r="I30" s="137"/>
      <c r="J30" s="80">
        <f t="shared" si="1"/>
        <v>2</v>
      </c>
      <c r="K30" s="90" t="str">
        <f t="shared" si="2"/>
        <v>h</v>
      </c>
      <c r="L30" s="136"/>
      <c r="M30" s="137"/>
      <c r="N30" s="11"/>
      <c r="O30" s="84">
        <f t="shared" si="3"/>
        <v>0.37499999999999994</v>
      </c>
      <c r="P30" s="84">
        <f t="shared" si="4"/>
        <v>0.33333333333333331</v>
      </c>
      <c r="Q30" s="85">
        <f t="shared" si="5"/>
        <v>4.166666666666663E-2</v>
      </c>
      <c r="R30" s="86">
        <f t="shared" si="6"/>
        <v>8</v>
      </c>
      <c r="S30" s="86">
        <f t="shared" si="7"/>
        <v>0</v>
      </c>
      <c r="T30" s="92">
        <v>6</v>
      </c>
      <c r="U30" s="87"/>
      <c r="V30" s="87"/>
      <c r="W30" s="87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" customHeight="1">
      <c r="A31" s="1"/>
      <c r="B31" s="71">
        <v>19</v>
      </c>
      <c r="C31" s="74" t="str">
        <f t="shared" ca="1" si="0"/>
        <v>木</v>
      </c>
      <c r="D31" s="94">
        <v>0.41666666666666669</v>
      </c>
      <c r="E31" s="95"/>
      <c r="F31" s="96">
        <v>0.79166666666666663</v>
      </c>
      <c r="G31" s="95"/>
      <c r="H31" s="154" t="s">
        <v>52</v>
      </c>
      <c r="I31" s="137"/>
      <c r="J31" s="80">
        <f t="shared" si="1"/>
        <v>2</v>
      </c>
      <c r="K31" s="90" t="str">
        <f t="shared" si="2"/>
        <v>h</v>
      </c>
      <c r="L31" s="136"/>
      <c r="M31" s="137"/>
      <c r="N31" s="11"/>
      <c r="O31" s="84">
        <f t="shared" si="3"/>
        <v>0.37499999999999994</v>
      </c>
      <c r="P31" s="84">
        <f t="shared" si="4"/>
        <v>0.33333333333333331</v>
      </c>
      <c r="Q31" s="85">
        <f t="shared" si="5"/>
        <v>4.166666666666663E-2</v>
      </c>
      <c r="R31" s="86">
        <f t="shared" si="6"/>
        <v>8</v>
      </c>
      <c r="S31" s="86">
        <f t="shared" si="7"/>
        <v>0</v>
      </c>
      <c r="T31" s="92">
        <v>6</v>
      </c>
      <c r="U31" s="87"/>
      <c r="V31" s="87"/>
      <c r="W31" s="87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" customHeight="1">
      <c r="A32" s="1"/>
      <c r="B32" s="71">
        <v>20</v>
      </c>
      <c r="C32" s="74" t="str">
        <f t="shared" ca="1" si="0"/>
        <v>金</v>
      </c>
      <c r="D32" s="94">
        <v>0.41666666666666669</v>
      </c>
      <c r="E32" s="95"/>
      <c r="F32" s="96">
        <v>0.79166666666666663</v>
      </c>
      <c r="G32" s="95"/>
      <c r="H32" s="154" t="s">
        <v>52</v>
      </c>
      <c r="I32" s="137"/>
      <c r="J32" s="80">
        <f t="shared" si="1"/>
        <v>2</v>
      </c>
      <c r="K32" s="90" t="str">
        <f t="shared" si="2"/>
        <v>h</v>
      </c>
      <c r="L32" s="136"/>
      <c r="M32" s="137"/>
      <c r="N32" s="11"/>
      <c r="O32" s="84">
        <f t="shared" si="3"/>
        <v>0.37499999999999994</v>
      </c>
      <c r="P32" s="84">
        <f t="shared" si="4"/>
        <v>0.33333333333333331</v>
      </c>
      <c r="Q32" s="85">
        <f t="shared" si="5"/>
        <v>4.166666666666663E-2</v>
      </c>
      <c r="R32" s="86">
        <f t="shared" si="6"/>
        <v>8</v>
      </c>
      <c r="S32" s="86">
        <f t="shared" si="7"/>
        <v>0</v>
      </c>
      <c r="T32" s="92">
        <v>6</v>
      </c>
      <c r="U32" s="87"/>
      <c r="V32" s="87"/>
      <c r="W32" s="87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" customHeight="1">
      <c r="A33" s="1"/>
      <c r="B33" s="71">
        <v>21</v>
      </c>
      <c r="C33" s="74" t="str">
        <f t="shared" ca="1" si="0"/>
        <v>土</v>
      </c>
      <c r="D33" s="88"/>
      <c r="E33" s="72"/>
      <c r="F33" s="89"/>
      <c r="G33" s="78"/>
      <c r="H33" s="139"/>
      <c r="I33" s="138"/>
      <c r="J33" s="80" t="str">
        <f t="shared" si="1"/>
        <v/>
      </c>
      <c r="K33" s="90" t="str">
        <f t="shared" si="2"/>
        <v/>
      </c>
      <c r="L33" s="136"/>
      <c r="M33" s="137"/>
      <c r="N33" s="11"/>
      <c r="O33" s="84" t="str">
        <f t="shared" si="3"/>
        <v/>
      </c>
      <c r="P33" s="84" t="str">
        <f t="shared" si="4"/>
        <v/>
      </c>
      <c r="Q33" s="85" t="str">
        <f t="shared" si="5"/>
        <v/>
      </c>
      <c r="R33" s="86" t="str">
        <f t="shared" si="6"/>
        <v/>
      </c>
      <c r="S33" s="86" t="str">
        <f t="shared" si="7"/>
        <v/>
      </c>
      <c r="T33" s="92"/>
      <c r="U33" s="87"/>
      <c r="V33" s="87"/>
      <c r="W33" s="87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" customHeight="1">
      <c r="A34" s="1"/>
      <c r="B34" s="71">
        <v>22</v>
      </c>
      <c r="C34" s="74" t="str">
        <f t="shared" ca="1" si="0"/>
        <v>日</v>
      </c>
      <c r="D34" s="88"/>
      <c r="E34" s="72"/>
      <c r="F34" s="89"/>
      <c r="G34" s="78"/>
      <c r="H34" s="139"/>
      <c r="I34" s="138"/>
      <c r="J34" s="80" t="str">
        <f t="shared" si="1"/>
        <v/>
      </c>
      <c r="K34" s="90" t="str">
        <f t="shared" si="2"/>
        <v/>
      </c>
      <c r="L34" s="136"/>
      <c r="M34" s="138"/>
      <c r="N34" s="91"/>
      <c r="O34" s="84" t="str">
        <f t="shared" si="3"/>
        <v/>
      </c>
      <c r="P34" s="84" t="str">
        <f t="shared" si="4"/>
        <v/>
      </c>
      <c r="Q34" s="85" t="str">
        <f t="shared" si="5"/>
        <v/>
      </c>
      <c r="R34" s="86" t="str">
        <f t="shared" si="6"/>
        <v/>
      </c>
      <c r="S34" s="86" t="str">
        <f t="shared" si="7"/>
        <v/>
      </c>
      <c r="T34" s="92"/>
      <c r="U34" s="87"/>
      <c r="V34" s="87"/>
      <c r="W34" s="87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" customHeight="1">
      <c r="A35" s="1"/>
      <c r="B35" s="71">
        <v>23</v>
      </c>
      <c r="C35" s="74" t="str">
        <f t="shared" ca="1" si="0"/>
        <v>月</v>
      </c>
      <c r="D35" s="94">
        <v>0.41666666666666669</v>
      </c>
      <c r="E35" s="95"/>
      <c r="F35" s="96">
        <v>0.79166666666666663</v>
      </c>
      <c r="G35" s="95"/>
      <c r="H35" s="154" t="s">
        <v>52</v>
      </c>
      <c r="I35" s="137"/>
      <c r="J35" s="80">
        <f t="shared" si="1"/>
        <v>2</v>
      </c>
      <c r="K35" s="90" t="str">
        <f t="shared" si="2"/>
        <v>h</v>
      </c>
      <c r="L35" s="136"/>
      <c r="M35" s="137"/>
      <c r="N35" s="11"/>
      <c r="O35" s="84">
        <f t="shared" si="3"/>
        <v>0.37499999999999994</v>
      </c>
      <c r="P35" s="84">
        <f t="shared" si="4"/>
        <v>0.33333333333333331</v>
      </c>
      <c r="Q35" s="85">
        <f t="shared" si="5"/>
        <v>4.166666666666663E-2</v>
      </c>
      <c r="R35" s="86">
        <f t="shared" si="6"/>
        <v>8</v>
      </c>
      <c r="S35" s="86">
        <f t="shared" si="7"/>
        <v>0</v>
      </c>
      <c r="T35" s="92">
        <v>6</v>
      </c>
      <c r="U35" s="87"/>
      <c r="V35" s="87"/>
      <c r="W35" s="87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" customHeight="1">
      <c r="A36" s="1"/>
      <c r="B36" s="71">
        <v>24</v>
      </c>
      <c r="C36" s="74" t="str">
        <f t="shared" ca="1" si="0"/>
        <v>火</v>
      </c>
      <c r="D36" s="94">
        <v>0.41666666666666669</v>
      </c>
      <c r="E36" s="95"/>
      <c r="F36" s="96">
        <v>0.79166666666666663</v>
      </c>
      <c r="G36" s="95"/>
      <c r="H36" s="154" t="s">
        <v>52</v>
      </c>
      <c r="I36" s="137"/>
      <c r="J36" s="80">
        <f t="shared" si="1"/>
        <v>2</v>
      </c>
      <c r="K36" s="90" t="str">
        <f t="shared" si="2"/>
        <v>h</v>
      </c>
      <c r="L36" s="136"/>
      <c r="M36" s="137"/>
      <c r="N36" s="11"/>
      <c r="O36" s="84">
        <f t="shared" si="3"/>
        <v>0.37499999999999994</v>
      </c>
      <c r="P36" s="84">
        <f t="shared" si="4"/>
        <v>0.33333333333333331</v>
      </c>
      <c r="Q36" s="85">
        <f t="shared" si="5"/>
        <v>4.166666666666663E-2</v>
      </c>
      <c r="R36" s="86">
        <f t="shared" si="6"/>
        <v>8</v>
      </c>
      <c r="S36" s="86">
        <f t="shared" si="7"/>
        <v>0</v>
      </c>
      <c r="T36" s="92">
        <v>6</v>
      </c>
      <c r="U36" s="87"/>
      <c r="V36" s="87"/>
      <c r="W36" s="87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" customHeight="1">
      <c r="A37" s="1"/>
      <c r="B37" s="71">
        <v>25</v>
      </c>
      <c r="C37" s="74" t="str">
        <f t="shared" ca="1" si="0"/>
        <v>水</v>
      </c>
      <c r="D37" s="94">
        <v>0.41666666666666669</v>
      </c>
      <c r="E37" s="95"/>
      <c r="F37" s="96">
        <v>0.79166666666666663</v>
      </c>
      <c r="G37" s="95"/>
      <c r="H37" s="154" t="s">
        <v>52</v>
      </c>
      <c r="I37" s="137"/>
      <c r="J37" s="80">
        <f t="shared" si="1"/>
        <v>2</v>
      </c>
      <c r="K37" s="90" t="str">
        <f t="shared" si="2"/>
        <v>h</v>
      </c>
      <c r="L37" s="136"/>
      <c r="M37" s="137"/>
      <c r="N37" s="11"/>
      <c r="O37" s="84">
        <f t="shared" si="3"/>
        <v>0.37499999999999994</v>
      </c>
      <c r="P37" s="84">
        <f t="shared" si="4"/>
        <v>0.33333333333333331</v>
      </c>
      <c r="Q37" s="85">
        <f t="shared" si="5"/>
        <v>4.166666666666663E-2</v>
      </c>
      <c r="R37" s="86">
        <f t="shared" si="6"/>
        <v>8</v>
      </c>
      <c r="S37" s="86">
        <f t="shared" si="7"/>
        <v>0</v>
      </c>
      <c r="T37" s="92">
        <v>6</v>
      </c>
      <c r="U37" s="87"/>
      <c r="V37" s="87"/>
      <c r="W37" s="87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18" customHeight="1">
      <c r="A38" s="1"/>
      <c r="B38" s="71">
        <v>26</v>
      </c>
      <c r="C38" s="74" t="str">
        <f t="shared" ca="1" si="0"/>
        <v>木</v>
      </c>
      <c r="D38" s="94">
        <v>0.41666666666666669</v>
      </c>
      <c r="E38" s="95"/>
      <c r="F38" s="96">
        <v>0.79166666666666663</v>
      </c>
      <c r="G38" s="95"/>
      <c r="H38" s="154" t="s">
        <v>52</v>
      </c>
      <c r="I38" s="137"/>
      <c r="J38" s="80">
        <f t="shared" si="1"/>
        <v>2</v>
      </c>
      <c r="K38" s="90" t="str">
        <f t="shared" si="2"/>
        <v>h</v>
      </c>
      <c r="L38" s="136"/>
      <c r="M38" s="137"/>
      <c r="N38" s="11"/>
      <c r="O38" s="84">
        <f t="shared" si="3"/>
        <v>0.37499999999999994</v>
      </c>
      <c r="P38" s="84">
        <f t="shared" si="4"/>
        <v>0.33333333333333331</v>
      </c>
      <c r="Q38" s="85">
        <f t="shared" si="5"/>
        <v>4.166666666666663E-2</v>
      </c>
      <c r="R38" s="86">
        <f t="shared" si="6"/>
        <v>8</v>
      </c>
      <c r="S38" s="86">
        <f t="shared" si="7"/>
        <v>0</v>
      </c>
      <c r="T38" s="92">
        <v>6</v>
      </c>
      <c r="U38" s="87"/>
      <c r="V38" s="87"/>
      <c r="W38" s="87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18" customHeight="1">
      <c r="A39" s="1"/>
      <c r="B39" s="71">
        <v>27</v>
      </c>
      <c r="C39" s="74" t="str">
        <f t="shared" ca="1" si="0"/>
        <v>金</v>
      </c>
      <c r="D39" s="94">
        <v>0.41666666666666669</v>
      </c>
      <c r="E39" s="95"/>
      <c r="F39" s="96">
        <v>0.79166666666666663</v>
      </c>
      <c r="G39" s="95"/>
      <c r="H39" s="154" t="s">
        <v>52</v>
      </c>
      <c r="I39" s="137"/>
      <c r="J39" s="80">
        <f t="shared" si="1"/>
        <v>2</v>
      </c>
      <c r="K39" s="90" t="str">
        <f t="shared" si="2"/>
        <v>h</v>
      </c>
      <c r="L39" s="136"/>
      <c r="M39" s="137"/>
      <c r="N39" s="11"/>
      <c r="O39" s="84">
        <f t="shared" si="3"/>
        <v>0.37499999999999994</v>
      </c>
      <c r="P39" s="84">
        <f t="shared" si="4"/>
        <v>0.33333333333333331</v>
      </c>
      <c r="Q39" s="85">
        <f t="shared" si="5"/>
        <v>4.166666666666663E-2</v>
      </c>
      <c r="R39" s="86">
        <f t="shared" si="6"/>
        <v>8</v>
      </c>
      <c r="S39" s="86">
        <f t="shared" si="7"/>
        <v>0</v>
      </c>
      <c r="T39" s="92">
        <v>6</v>
      </c>
      <c r="U39" s="87"/>
      <c r="V39" s="87"/>
      <c r="W39" s="87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" customHeight="1">
      <c r="A40" s="1"/>
      <c r="B40" s="71">
        <v>28</v>
      </c>
      <c r="C40" s="74" t="str">
        <f t="shared" ca="1" si="0"/>
        <v>土</v>
      </c>
      <c r="D40" s="88"/>
      <c r="E40" s="72"/>
      <c r="F40" s="89"/>
      <c r="G40" s="78"/>
      <c r="H40" s="139"/>
      <c r="I40" s="138"/>
      <c r="J40" s="80" t="str">
        <f t="shared" si="1"/>
        <v/>
      </c>
      <c r="K40" s="90" t="str">
        <f t="shared" si="2"/>
        <v/>
      </c>
      <c r="L40" s="136"/>
      <c r="M40" s="137"/>
      <c r="N40" s="11"/>
      <c r="O40" s="84" t="str">
        <f t="shared" si="3"/>
        <v/>
      </c>
      <c r="P40" s="84" t="str">
        <f t="shared" si="4"/>
        <v/>
      </c>
      <c r="Q40" s="85" t="str">
        <f t="shared" si="5"/>
        <v/>
      </c>
      <c r="R40" s="86" t="str">
        <f t="shared" si="6"/>
        <v/>
      </c>
      <c r="S40" s="86" t="str">
        <f t="shared" si="7"/>
        <v/>
      </c>
      <c r="T40" s="92"/>
      <c r="U40" s="87"/>
      <c r="V40" s="87"/>
      <c r="W40" s="87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" customHeight="1">
      <c r="A41" s="1"/>
      <c r="B41" s="71">
        <v>29</v>
      </c>
      <c r="C41" s="74" t="str">
        <f t="shared" ca="1" si="0"/>
        <v>日</v>
      </c>
      <c r="D41" s="88"/>
      <c r="E41" s="72"/>
      <c r="F41" s="89"/>
      <c r="G41" s="78"/>
      <c r="H41" s="139"/>
      <c r="I41" s="138"/>
      <c r="J41" s="80" t="str">
        <f t="shared" si="1"/>
        <v/>
      </c>
      <c r="K41" s="90" t="str">
        <f t="shared" si="2"/>
        <v/>
      </c>
      <c r="L41" s="136"/>
      <c r="M41" s="138"/>
      <c r="N41" s="91"/>
      <c r="O41" s="84" t="str">
        <f t="shared" si="3"/>
        <v/>
      </c>
      <c r="P41" s="84" t="str">
        <f t="shared" si="4"/>
        <v/>
      </c>
      <c r="Q41" s="85" t="str">
        <f t="shared" si="5"/>
        <v/>
      </c>
      <c r="R41" s="86" t="str">
        <f t="shared" si="6"/>
        <v/>
      </c>
      <c r="S41" s="86" t="str">
        <f t="shared" si="7"/>
        <v/>
      </c>
      <c r="T41" s="92"/>
      <c r="U41" s="87"/>
      <c r="V41" s="87"/>
      <c r="W41" s="87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" customHeight="1">
      <c r="A42" s="1"/>
      <c r="B42" s="71">
        <v>30</v>
      </c>
      <c r="C42" s="74" t="str">
        <f t="shared" ca="1" si="0"/>
        <v>月</v>
      </c>
      <c r="D42" s="88"/>
      <c r="E42" s="72"/>
      <c r="F42" s="89"/>
      <c r="G42" s="78"/>
      <c r="H42" s="139"/>
      <c r="I42" s="138"/>
      <c r="J42" s="80" t="str">
        <f t="shared" si="1"/>
        <v/>
      </c>
      <c r="K42" s="90" t="str">
        <f t="shared" si="2"/>
        <v/>
      </c>
      <c r="L42" s="136"/>
      <c r="M42" s="137"/>
      <c r="N42" s="11"/>
      <c r="O42" s="84" t="str">
        <f t="shared" si="3"/>
        <v/>
      </c>
      <c r="P42" s="84" t="str">
        <f t="shared" si="4"/>
        <v/>
      </c>
      <c r="Q42" s="85" t="str">
        <f t="shared" si="5"/>
        <v/>
      </c>
      <c r="R42" s="86" t="str">
        <f t="shared" si="6"/>
        <v/>
      </c>
      <c r="S42" s="86" t="str">
        <f t="shared" si="7"/>
        <v/>
      </c>
      <c r="T42" s="92"/>
      <c r="U42" s="87"/>
      <c r="V42" s="87"/>
      <c r="W42" s="87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18" customHeight="1">
      <c r="A43" s="66"/>
      <c r="B43" s="69"/>
      <c r="C43" s="98"/>
      <c r="D43" s="99" t="str">
        <f>CONCATENATE("作業日数  ",COUNTA(D13:D42)," 日")</f>
        <v>作業日数  20 日</v>
      </c>
      <c r="E43" s="99"/>
      <c r="F43" s="99"/>
      <c r="G43" s="99"/>
      <c r="H43" s="69" t="s">
        <v>53</v>
      </c>
      <c r="I43" s="67"/>
      <c r="J43" s="100">
        <f>SUM(J13:J42)</f>
        <v>32</v>
      </c>
      <c r="K43" s="81" t="str">
        <f t="shared" si="2"/>
        <v>h</v>
      </c>
      <c r="L43" s="136"/>
      <c r="M43" s="137"/>
      <c r="N43" s="101"/>
      <c r="O43" s="102"/>
      <c r="P43" s="102"/>
      <c r="Q43" s="102"/>
      <c r="R43" s="102"/>
      <c r="S43" s="102"/>
      <c r="T43" s="87"/>
      <c r="U43" s="87"/>
      <c r="V43" s="87"/>
      <c r="W43" s="87"/>
      <c r="X43" s="101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</row>
    <row r="44" spans="1:34" ht="17.25" customHeight="1">
      <c r="A44" s="1"/>
      <c r="B44" s="1"/>
      <c r="C44" s="1"/>
      <c r="D44" s="5"/>
      <c r="E44" s="5"/>
      <c r="F44" s="5"/>
      <c r="G44" s="5"/>
      <c r="H44" s="5"/>
      <c r="I44" s="5"/>
      <c r="J44" s="6"/>
      <c r="K44" s="6"/>
      <c r="L44" s="103" t="s">
        <v>54</v>
      </c>
      <c r="M44" s="5"/>
      <c r="N44" s="11"/>
      <c r="O44" s="5"/>
      <c r="P44" s="5"/>
      <c r="Q44" s="12"/>
      <c r="R44" s="5"/>
      <c r="S44" s="5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2" customHeight="1">
      <c r="A45" s="1"/>
      <c r="B45" s="1"/>
      <c r="C45" s="1"/>
      <c r="D45" s="5"/>
      <c r="E45" s="5"/>
      <c r="F45" s="5"/>
      <c r="G45" s="5"/>
      <c r="H45" s="5"/>
      <c r="I45" s="5"/>
      <c r="J45" s="6"/>
      <c r="K45" s="6"/>
      <c r="L45" s="5"/>
      <c r="M45" s="5"/>
      <c r="N45" s="11"/>
      <c r="O45" s="5"/>
      <c r="P45" s="5"/>
      <c r="Q45" s="12"/>
      <c r="R45" s="5"/>
      <c r="S45" s="5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2" customHeight="1">
      <c r="A46" s="104"/>
      <c r="B46" s="104"/>
      <c r="C46" s="104"/>
      <c r="D46" s="11"/>
      <c r="E46" s="11"/>
      <c r="F46" s="11"/>
      <c r="G46" s="11"/>
      <c r="H46" s="11"/>
      <c r="I46" s="11"/>
      <c r="J46" s="105"/>
      <c r="K46" s="105"/>
      <c r="L46" s="11"/>
      <c r="M46" s="11"/>
      <c r="N46" s="11"/>
      <c r="O46" s="11"/>
      <c r="P46" s="11"/>
      <c r="Q46" s="106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2" customHeight="1">
      <c r="A47" s="104"/>
      <c r="B47" s="104"/>
      <c r="C47" s="104"/>
      <c r="D47" s="11"/>
      <c r="E47" s="11"/>
      <c r="F47" s="11"/>
      <c r="G47" s="11"/>
      <c r="H47" s="11"/>
      <c r="I47" s="11"/>
      <c r="J47" s="105"/>
      <c r="K47" s="105"/>
      <c r="L47" s="11"/>
      <c r="M47" s="11"/>
      <c r="N47" s="11"/>
      <c r="O47" s="11"/>
      <c r="P47" s="11"/>
      <c r="Q47" s="106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2" customHeight="1">
      <c r="A48" s="104"/>
      <c r="B48" s="104"/>
      <c r="C48" s="104"/>
      <c r="D48" s="11"/>
      <c r="E48" s="11"/>
      <c r="F48" s="11"/>
      <c r="G48" s="11"/>
      <c r="H48" s="11"/>
      <c r="I48" s="11"/>
      <c r="J48" s="105"/>
      <c r="K48" s="105"/>
      <c r="L48" s="11"/>
      <c r="M48" s="11"/>
      <c r="N48" s="11"/>
      <c r="O48" s="11"/>
      <c r="P48" s="11"/>
      <c r="Q48" s="106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ht="12" customHeight="1">
      <c r="A49" s="104"/>
      <c r="B49" s="104"/>
      <c r="C49" s="104"/>
      <c r="D49" s="11"/>
      <c r="E49" s="11"/>
      <c r="F49" s="11"/>
      <c r="G49" s="11"/>
      <c r="H49" s="11"/>
      <c r="I49" s="11"/>
      <c r="J49" s="105"/>
      <c r="K49" s="105"/>
      <c r="L49" s="11"/>
      <c r="M49" s="11"/>
      <c r="N49" s="11"/>
      <c r="O49" s="11"/>
      <c r="P49" s="11"/>
      <c r="Q49" s="106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ht="12" customHeight="1">
      <c r="A50" s="1"/>
      <c r="B50" s="1"/>
      <c r="C50" s="1"/>
      <c r="D50" s="5"/>
      <c r="E50" s="5"/>
      <c r="F50" s="5"/>
      <c r="G50" s="5"/>
      <c r="H50" s="5"/>
      <c r="I50" s="5"/>
      <c r="J50" s="6"/>
      <c r="K50" s="6"/>
      <c r="L50" s="5"/>
      <c r="M50" s="5"/>
      <c r="N50" s="11"/>
      <c r="O50" s="5"/>
      <c r="P50" s="5"/>
      <c r="Q50" s="12"/>
      <c r="R50" s="5"/>
      <c r="S50" s="5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</sheetData>
  <mergeCells count="70">
    <mergeCell ref="B11:C11"/>
    <mergeCell ref="D11:F11"/>
    <mergeCell ref="H11:I11"/>
    <mergeCell ref="H19:I19"/>
    <mergeCell ref="H18:I18"/>
    <mergeCell ref="H15:I15"/>
    <mergeCell ref="H16:I16"/>
    <mergeCell ref="H13:I13"/>
    <mergeCell ref="H14:I14"/>
    <mergeCell ref="H26:I26"/>
    <mergeCell ref="H27:I27"/>
    <mergeCell ref="H28:I28"/>
    <mergeCell ref="H25:I25"/>
    <mergeCell ref="H17:I17"/>
    <mergeCell ref="H23:I23"/>
    <mergeCell ref="H24:I24"/>
    <mergeCell ref="H21:I21"/>
    <mergeCell ref="H22:I22"/>
    <mergeCell ref="H20:I20"/>
    <mergeCell ref="T3:V3"/>
    <mergeCell ref="T4:V4"/>
    <mergeCell ref="L18:M18"/>
    <mergeCell ref="L22:M22"/>
    <mergeCell ref="L31:M31"/>
    <mergeCell ref="L30:M30"/>
    <mergeCell ref="L24:M24"/>
    <mergeCell ref="L25:M25"/>
    <mergeCell ref="L17:M17"/>
    <mergeCell ref="L23:M23"/>
    <mergeCell ref="L28:M28"/>
    <mergeCell ref="L29:M29"/>
    <mergeCell ref="L27:M27"/>
    <mergeCell ref="L26:M26"/>
    <mergeCell ref="L43:M43"/>
    <mergeCell ref="L40:M40"/>
    <mergeCell ref="L39:M39"/>
    <mergeCell ref="T2:V2"/>
    <mergeCell ref="L33:M33"/>
    <mergeCell ref="L16:M16"/>
    <mergeCell ref="J7:L7"/>
    <mergeCell ref="J2:K2"/>
    <mergeCell ref="J11:K11"/>
    <mergeCell ref="L14:M14"/>
    <mergeCell ref="L15:M15"/>
    <mergeCell ref="L13:M13"/>
    <mergeCell ref="L21:M21"/>
    <mergeCell ref="L19:M19"/>
    <mergeCell ref="L20:M20"/>
    <mergeCell ref="L38:M38"/>
    <mergeCell ref="H42:I42"/>
    <mergeCell ref="H41:I41"/>
    <mergeCell ref="H40:I40"/>
    <mergeCell ref="H31:I31"/>
    <mergeCell ref="L41:M41"/>
    <mergeCell ref="L42:M42"/>
    <mergeCell ref="H33:I33"/>
    <mergeCell ref="H36:I36"/>
    <mergeCell ref="H34:I34"/>
    <mergeCell ref="H35:I35"/>
    <mergeCell ref="L37:M37"/>
    <mergeCell ref="L36:M36"/>
    <mergeCell ref="L34:M34"/>
    <mergeCell ref="L35:M35"/>
    <mergeCell ref="L32:M32"/>
    <mergeCell ref="H30:I30"/>
    <mergeCell ref="H37:I37"/>
    <mergeCell ref="H29:I29"/>
    <mergeCell ref="H39:I39"/>
    <mergeCell ref="H38:I38"/>
    <mergeCell ref="H32:I32"/>
  </mergeCells>
  <conditionalFormatting sqref="C12:C42">
    <cfRule type="cellIs" dxfId="19" priority="1" stopIfTrue="1" operator="equal">
      <formula>"土"</formula>
    </cfRule>
  </conditionalFormatting>
  <conditionalFormatting sqref="C12:C42">
    <cfRule type="cellIs" dxfId="18" priority="2" stopIfTrue="1" operator="equal">
      <formula>"日"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51"/>
  <sheetViews>
    <sheetView topLeftCell="A26" workbookViewId="0">
      <selection activeCell="J41" sqref="J41"/>
    </sheetView>
  </sheetViews>
  <sheetFormatPr defaultColWidth="14.5" defaultRowHeight="15" customHeight="1"/>
  <cols>
    <col min="1" max="1" width="3.1640625" customWidth="1"/>
    <col min="2" max="3" width="5.1640625" customWidth="1"/>
    <col min="4" max="4" width="8.1640625" customWidth="1"/>
    <col min="5" max="5" width="4.1640625" customWidth="1"/>
    <col min="6" max="6" width="8" customWidth="1"/>
    <col min="7" max="7" width="1.1640625" customWidth="1"/>
    <col min="8" max="8" width="28.1640625" customWidth="1"/>
    <col min="9" max="9" width="18" customWidth="1"/>
    <col min="10" max="10" width="13" customWidth="1"/>
    <col min="11" max="11" width="2.1640625" customWidth="1"/>
    <col min="12" max="12" width="14.1640625" customWidth="1"/>
    <col min="13" max="14" width="2.1640625" customWidth="1"/>
    <col min="15" max="17" width="8.1640625" hidden="1" customWidth="1"/>
    <col min="18" max="18" width="5" hidden="1" customWidth="1"/>
    <col min="19" max="19" width="6.83203125" hidden="1" customWidth="1"/>
    <col min="20" max="20" width="9.1640625" customWidth="1"/>
    <col min="21" max="22" width="8.83203125" customWidth="1"/>
    <col min="23" max="23" width="9.1640625" customWidth="1"/>
    <col min="24" max="34" width="10.1640625" customWidth="1"/>
  </cols>
  <sheetData>
    <row r="1" spans="1:34" ht="25.5" customHeight="1">
      <c r="A1" s="1"/>
      <c r="B1" s="4" t="s">
        <v>1</v>
      </c>
      <c r="C1" s="1"/>
      <c r="D1" s="5"/>
      <c r="E1" s="5"/>
      <c r="F1" s="5"/>
      <c r="G1" s="5"/>
      <c r="H1" s="5"/>
      <c r="I1" s="5"/>
      <c r="J1" s="6"/>
      <c r="K1" s="6"/>
      <c r="L1" s="10">
        <f ca="1">INDIRECT("集計" &amp; "!$F1")</f>
        <v>43220</v>
      </c>
      <c r="M1" s="5"/>
      <c r="N1" s="11"/>
      <c r="O1" s="5"/>
      <c r="P1" s="5"/>
      <c r="Q1" s="12"/>
      <c r="R1" s="5"/>
      <c r="S1" s="5"/>
      <c r="T1" s="13" t="s">
        <v>5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7.25" customHeight="1">
      <c r="A2" s="5"/>
      <c r="B2" s="1"/>
      <c r="C2" s="1"/>
      <c r="D2" s="5"/>
      <c r="E2" s="5"/>
      <c r="F2" s="5"/>
      <c r="G2" s="5"/>
      <c r="H2" s="5"/>
      <c r="I2" s="5"/>
      <c r="J2" s="145" t="s">
        <v>2</v>
      </c>
      <c r="K2" s="137"/>
      <c r="L2" s="14" t="s">
        <v>3</v>
      </c>
      <c r="M2" s="5"/>
      <c r="N2" s="11"/>
      <c r="O2" s="5"/>
      <c r="P2" s="5"/>
      <c r="Q2" s="12"/>
      <c r="R2" s="5"/>
      <c r="S2" s="12">
        <v>0</v>
      </c>
      <c r="T2" s="149" t="s">
        <v>6</v>
      </c>
      <c r="U2" s="150"/>
      <c r="V2" s="151"/>
      <c r="W2" s="16">
        <v>0.5</v>
      </c>
      <c r="X2" s="17" t="s">
        <v>8</v>
      </c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34" ht="16.5" customHeight="1">
      <c r="A3" s="10"/>
      <c r="B3" s="1"/>
      <c r="C3" s="1"/>
      <c r="D3" s="5"/>
      <c r="E3" s="5"/>
      <c r="F3" s="5"/>
      <c r="G3" s="5"/>
      <c r="H3" s="5"/>
      <c r="I3" s="5"/>
      <c r="J3" s="18"/>
      <c r="K3" s="19"/>
      <c r="L3" s="21"/>
      <c r="M3" s="5"/>
      <c r="N3" s="11"/>
      <c r="O3" s="5"/>
      <c r="P3" s="5"/>
      <c r="Q3" s="12"/>
      <c r="R3" s="5"/>
      <c r="S3" s="5"/>
      <c r="T3" s="146" t="s">
        <v>10</v>
      </c>
      <c r="U3" s="147"/>
      <c r="V3" s="148"/>
      <c r="W3" s="25">
        <v>0.54166666666666663</v>
      </c>
      <c r="X3" s="17" t="s">
        <v>8</v>
      </c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4.25" customHeight="1">
      <c r="A4" s="10"/>
      <c r="B4" s="27"/>
      <c r="C4" s="1"/>
      <c r="D4" s="5"/>
      <c r="E4" s="5"/>
      <c r="F4" s="5"/>
      <c r="G4" s="5"/>
      <c r="H4" s="5"/>
      <c r="I4" s="5"/>
      <c r="J4" s="28"/>
      <c r="K4" s="21"/>
      <c r="L4" s="21"/>
      <c r="M4" s="5"/>
      <c r="N4" s="11"/>
      <c r="O4" s="5"/>
      <c r="P4" s="5"/>
      <c r="Q4" s="12"/>
      <c r="R4" s="5"/>
      <c r="S4" s="5"/>
      <c r="T4" s="142" t="s">
        <v>16</v>
      </c>
      <c r="U4" s="143"/>
      <c r="V4" s="144"/>
      <c r="W4" s="30">
        <f>W3-W2</f>
        <v>4.166666666666663E-2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21" customHeight="1">
      <c r="A5" s="31"/>
      <c r="B5" s="33"/>
      <c r="C5" s="35" t="str">
        <f ca="1">INDIRECT("集計" &amp; "!$A4")</f>
        <v>2018年04月度 作業報告書（兼納品書）</v>
      </c>
      <c r="D5" s="37"/>
      <c r="E5" s="37"/>
      <c r="F5" s="37"/>
      <c r="G5" s="37"/>
      <c r="H5" s="37"/>
      <c r="I5" s="38"/>
      <c r="J5" s="40"/>
      <c r="K5" s="41"/>
      <c r="L5" s="41"/>
      <c r="M5" s="38"/>
      <c r="N5" s="42"/>
      <c r="O5" s="38"/>
      <c r="P5" s="38"/>
      <c r="Q5" s="43"/>
      <c r="R5" s="38"/>
      <c r="S5" s="38"/>
      <c r="T5" s="42"/>
      <c r="U5" s="42"/>
      <c r="V5" s="42"/>
      <c r="W5" s="42"/>
      <c r="X5" s="42"/>
      <c r="Y5" s="38"/>
      <c r="Z5" s="38"/>
      <c r="AA5" s="38"/>
      <c r="AB5" s="38"/>
      <c r="AC5" s="38"/>
      <c r="AD5" s="38"/>
      <c r="AE5" s="38"/>
      <c r="AF5" s="38"/>
      <c r="AG5" s="38"/>
      <c r="AH5" s="38"/>
    </row>
    <row r="6" spans="1:34" ht="9.75" customHeight="1">
      <c r="A6" s="10"/>
      <c r="B6" s="44"/>
      <c r="C6" s="45"/>
      <c r="D6" s="46"/>
      <c r="E6" s="46"/>
      <c r="F6" s="5"/>
      <c r="G6" s="5"/>
      <c r="H6" s="5"/>
      <c r="I6" s="5"/>
      <c r="J6" s="47"/>
      <c r="K6" s="48"/>
      <c r="L6" s="48"/>
      <c r="M6" s="5"/>
      <c r="N6" s="11"/>
      <c r="O6" s="5"/>
      <c r="P6" s="5"/>
      <c r="Q6" s="12"/>
      <c r="R6" s="5"/>
      <c r="S6" s="5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41.25" customHeight="1">
      <c r="A7" s="49"/>
      <c r="B7" s="50"/>
      <c r="C7" s="51"/>
      <c r="D7" s="52"/>
      <c r="E7" s="52"/>
      <c r="F7" s="54"/>
      <c r="G7" s="54"/>
      <c r="H7" s="54"/>
      <c r="I7" s="55" t="s">
        <v>21</v>
      </c>
      <c r="J7" s="152" t="s">
        <v>22</v>
      </c>
      <c r="K7" s="143"/>
      <c r="L7" s="144"/>
      <c r="M7" s="54"/>
      <c r="N7" s="56"/>
      <c r="O7" s="54"/>
      <c r="P7" s="54"/>
      <c r="Q7" s="57"/>
      <c r="R7" s="54"/>
      <c r="S7" s="54"/>
      <c r="T7" s="56"/>
      <c r="U7" s="56"/>
      <c r="V7" s="56"/>
      <c r="W7" s="56"/>
      <c r="X7" s="56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ht="15.75" customHeight="1">
      <c r="A8" s="49"/>
      <c r="B8" s="50"/>
      <c r="C8" s="51"/>
      <c r="D8" s="52"/>
      <c r="E8" s="52"/>
      <c r="F8" s="54"/>
      <c r="G8" s="54"/>
      <c r="H8" s="54"/>
      <c r="I8" s="55" t="s">
        <v>23</v>
      </c>
      <c r="J8" s="59" t="s">
        <v>27</v>
      </c>
      <c r="K8" s="59"/>
      <c r="L8" s="59"/>
      <c r="M8" s="54"/>
      <c r="N8" s="56"/>
      <c r="O8" s="54"/>
      <c r="P8" s="54"/>
      <c r="Q8" s="57"/>
      <c r="R8" s="54"/>
      <c r="S8" s="54"/>
      <c r="T8" s="56"/>
      <c r="U8" s="56"/>
      <c r="V8" s="56"/>
      <c r="W8" s="56"/>
      <c r="X8" s="56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5.75" customHeight="1">
      <c r="A9" s="49"/>
      <c r="B9" s="50"/>
      <c r="C9" s="51"/>
      <c r="D9" s="52"/>
      <c r="E9" s="52"/>
      <c r="F9" s="54"/>
      <c r="G9" s="54"/>
      <c r="H9" s="54"/>
      <c r="I9" s="55" t="s">
        <v>28</v>
      </c>
      <c r="J9" s="61" t="s">
        <v>24</v>
      </c>
      <c r="K9" s="55"/>
      <c r="L9" s="55"/>
      <c r="M9" s="54"/>
      <c r="N9" s="56"/>
      <c r="O9" s="54"/>
      <c r="P9" s="54"/>
      <c r="Q9" s="57"/>
      <c r="R9" s="54"/>
      <c r="S9" s="54"/>
      <c r="T9" s="62" t="s">
        <v>29</v>
      </c>
      <c r="U9" s="56"/>
      <c r="V9" s="56"/>
      <c r="W9" s="56"/>
      <c r="X9" s="56"/>
      <c r="Y9" s="54"/>
      <c r="Z9" s="54"/>
      <c r="AA9" s="54"/>
      <c r="AB9" s="54"/>
      <c r="AC9" s="54"/>
      <c r="AD9" s="54"/>
      <c r="AE9" s="54"/>
      <c r="AF9" s="54"/>
      <c r="AG9" s="54"/>
      <c r="AH9" s="54"/>
    </row>
    <row r="10" spans="1:34" ht="18.75" customHeight="1">
      <c r="A10" s="10"/>
      <c r="B10" s="44"/>
      <c r="C10" s="45"/>
      <c r="D10" s="46"/>
      <c r="E10" s="46"/>
      <c r="F10" s="5"/>
      <c r="G10" s="5"/>
      <c r="H10" s="5"/>
      <c r="I10" s="5"/>
      <c r="J10" s="5"/>
      <c r="K10" s="5"/>
      <c r="L10" s="5"/>
      <c r="M10" s="5"/>
      <c r="N10" s="11"/>
      <c r="O10" s="63"/>
      <c r="P10" s="5"/>
      <c r="Q10" s="12"/>
      <c r="R10" s="5"/>
      <c r="S10" s="5"/>
      <c r="T10" s="64" t="s">
        <v>30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27.75" customHeight="1">
      <c r="A11" s="66"/>
      <c r="B11" s="140" t="s">
        <v>33</v>
      </c>
      <c r="C11" s="137"/>
      <c r="D11" s="140" t="s">
        <v>34</v>
      </c>
      <c r="E11" s="138"/>
      <c r="F11" s="141"/>
      <c r="G11" s="67"/>
      <c r="H11" s="140" t="s">
        <v>36</v>
      </c>
      <c r="I11" s="137"/>
      <c r="J11" s="153" t="s">
        <v>37</v>
      </c>
      <c r="K11" s="137"/>
      <c r="L11" s="69" t="s">
        <v>39</v>
      </c>
      <c r="M11" s="67"/>
      <c r="N11" s="70"/>
      <c r="O11" s="71" t="s">
        <v>40</v>
      </c>
      <c r="P11" s="71" t="s">
        <v>43</v>
      </c>
      <c r="Q11" s="72" t="s">
        <v>44</v>
      </c>
      <c r="R11" s="71"/>
      <c r="S11" s="71"/>
      <c r="T11" s="73" t="s">
        <v>45</v>
      </c>
      <c r="U11" s="73" t="s">
        <v>46</v>
      </c>
      <c r="V11" s="73" t="s">
        <v>47</v>
      </c>
      <c r="W11" s="73" t="s">
        <v>48</v>
      </c>
      <c r="X11" s="70"/>
      <c r="Y11" s="66"/>
      <c r="Z11" s="66"/>
      <c r="AA11" s="66"/>
      <c r="AB11" s="66"/>
      <c r="AC11" s="66"/>
      <c r="AD11" s="66"/>
      <c r="AE11" s="66"/>
      <c r="AF11" s="66"/>
      <c r="AG11" s="66"/>
      <c r="AH11" s="66"/>
    </row>
    <row r="12" spans="1:34" ht="18" hidden="1" customHeight="1">
      <c r="A12" s="1"/>
      <c r="B12" s="71"/>
      <c r="C12" s="74"/>
      <c r="D12" s="75"/>
      <c r="E12" s="75"/>
      <c r="F12" s="77"/>
      <c r="G12" s="78"/>
      <c r="H12" s="79"/>
      <c r="I12" s="79"/>
      <c r="J12" s="80"/>
      <c r="K12" s="81"/>
      <c r="L12" s="82"/>
      <c r="M12" s="83"/>
      <c r="N12" s="11"/>
      <c r="O12" s="84"/>
      <c r="P12" s="84"/>
      <c r="Q12" s="85"/>
      <c r="R12" s="86"/>
      <c r="S12" s="86"/>
      <c r="T12" s="87"/>
      <c r="U12" s="87"/>
      <c r="V12" s="87"/>
      <c r="W12" s="87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" customHeight="1">
      <c r="A13" s="1"/>
      <c r="B13" s="71">
        <v>1</v>
      </c>
      <c r="C13" s="74" t="str">
        <f t="shared" ref="C13:C43" ca="1" si="0">IF($B13="","",CHOOSE(WEEKDAY(DATE(YEAR($L$1),MONTH($L$1),$B13),2),"月","火","水","木","金","土","日"))</f>
        <v>日</v>
      </c>
      <c r="D13" s="88"/>
      <c r="E13" s="72"/>
      <c r="F13" s="89"/>
      <c r="G13" s="78"/>
      <c r="H13" s="139"/>
      <c r="I13" s="137"/>
      <c r="J13" s="80" t="str">
        <f t="shared" ref="J13:J42" si="1">IF(F13="","",R13+S13-T13-U13-V13-W13)</f>
        <v/>
      </c>
      <c r="K13" s="81" t="str">
        <f t="shared" ref="K13:K44" si="2">IF(J13="","","h")</f>
        <v/>
      </c>
      <c r="L13" s="136"/>
      <c r="M13" s="137"/>
      <c r="N13" s="11"/>
      <c r="O13" s="84" t="str">
        <f t="shared" ref="O13:O18" si="3">IF(F13="","",F13-D13)</f>
        <v/>
      </c>
      <c r="P13" s="84" t="str">
        <f t="shared" ref="P13:P42" si="4">IF(F13="","",O13-Q13)</f>
        <v/>
      </c>
      <c r="Q13" s="85" t="str">
        <f t="shared" ref="Q13:Q18" si="5">IF(F13="","",IF(D13&gt;=$W$3,$S$2,IF(F13&lt;=$W$2,$S$2,$W$4)))</f>
        <v/>
      </c>
      <c r="R13" s="86" t="str">
        <f t="shared" ref="R13:R42" si="6">IF(F13="","",HOUR(P13))</f>
        <v/>
      </c>
      <c r="S13" s="86" t="str">
        <f t="shared" ref="S13:S42" si="7">IF(F13="","",(MINUTE(P13)/60))</f>
        <v/>
      </c>
      <c r="T13" s="87"/>
      <c r="U13" s="87"/>
      <c r="V13" s="87"/>
      <c r="W13" s="87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" customHeight="1">
      <c r="A14" s="1"/>
      <c r="B14" s="71">
        <v>2</v>
      </c>
      <c r="C14" s="74" t="str">
        <f t="shared" ca="1" si="0"/>
        <v>月</v>
      </c>
      <c r="D14" s="88"/>
      <c r="E14" s="72"/>
      <c r="F14" s="89"/>
      <c r="G14" s="78"/>
      <c r="H14" s="158"/>
      <c r="I14" s="157"/>
      <c r="J14" s="80" t="str">
        <f t="shared" si="1"/>
        <v/>
      </c>
      <c r="K14" s="81" t="str">
        <f t="shared" si="2"/>
        <v/>
      </c>
      <c r="L14" s="136"/>
      <c r="M14" s="137"/>
      <c r="N14" s="11"/>
      <c r="O14" s="84" t="str">
        <f t="shared" si="3"/>
        <v/>
      </c>
      <c r="P14" s="84" t="str">
        <f t="shared" si="4"/>
        <v/>
      </c>
      <c r="Q14" s="85" t="str">
        <f t="shared" si="5"/>
        <v/>
      </c>
      <c r="R14" s="86" t="str">
        <f t="shared" si="6"/>
        <v/>
      </c>
      <c r="S14" s="86" t="str">
        <f t="shared" si="7"/>
        <v/>
      </c>
      <c r="T14" s="87"/>
      <c r="U14" s="87"/>
      <c r="V14" s="87"/>
      <c r="W14" s="87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" customHeight="1">
      <c r="A15" s="1"/>
      <c r="B15" s="71">
        <v>3</v>
      </c>
      <c r="C15" s="74" t="str">
        <f t="shared" ca="1" si="0"/>
        <v>火</v>
      </c>
      <c r="D15" s="88"/>
      <c r="E15" s="72"/>
      <c r="F15" s="89"/>
      <c r="G15" s="78"/>
      <c r="H15" s="158"/>
      <c r="I15" s="157"/>
      <c r="J15" s="80" t="str">
        <f t="shared" si="1"/>
        <v/>
      </c>
      <c r="K15" s="81" t="str">
        <f t="shared" si="2"/>
        <v/>
      </c>
      <c r="L15" s="136"/>
      <c r="M15" s="137"/>
      <c r="N15" s="91"/>
      <c r="O15" s="84" t="str">
        <f t="shared" si="3"/>
        <v/>
      </c>
      <c r="P15" s="84" t="str">
        <f t="shared" si="4"/>
        <v/>
      </c>
      <c r="Q15" s="85" t="str">
        <f t="shared" si="5"/>
        <v/>
      </c>
      <c r="R15" s="86" t="str">
        <f t="shared" si="6"/>
        <v/>
      </c>
      <c r="S15" s="86" t="str">
        <f t="shared" si="7"/>
        <v/>
      </c>
      <c r="T15" s="87"/>
      <c r="U15" s="87"/>
      <c r="V15" s="87"/>
      <c r="W15" s="87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" customHeight="1">
      <c r="A16" s="1"/>
      <c r="B16" s="71">
        <v>4</v>
      </c>
      <c r="C16" s="74" t="str">
        <f t="shared" ca="1" si="0"/>
        <v>水</v>
      </c>
      <c r="D16" s="88"/>
      <c r="E16" s="72"/>
      <c r="F16" s="89"/>
      <c r="G16" s="78"/>
      <c r="H16" s="158"/>
      <c r="I16" s="157"/>
      <c r="J16" s="80" t="str">
        <f t="shared" si="1"/>
        <v/>
      </c>
      <c r="K16" s="81" t="str">
        <f t="shared" si="2"/>
        <v/>
      </c>
      <c r="L16" s="136"/>
      <c r="M16" s="137"/>
      <c r="N16" s="91"/>
      <c r="O16" s="84" t="str">
        <f t="shared" si="3"/>
        <v/>
      </c>
      <c r="P16" s="84" t="str">
        <f t="shared" si="4"/>
        <v/>
      </c>
      <c r="Q16" s="85" t="str">
        <f t="shared" si="5"/>
        <v/>
      </c>
      <c r="R16" s="86" t="str">
        <f t="shared" si="6"/>
        <v/>
      </c>
      <c r="S16" s="86" t="str">
        <f t="shared" si="7"/>
        <v/>
      </c>
      <c r="T16" s="87"/>
      <c r="U16" s="87"/>
      <c r="V16" s="87"/>
      <c r="W16" s="87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" customHeight="1">
      <c r="A17" s="1"/>
      <c r="B17" s="71">
        <v>5</v>
      </c>
      <c r="C17" s="74" t="str">
        <f t="shared" ca="1" si="0"/>
        <v>木</v>
      </c>
      <c r="D17" s="88"/>
      <c r="E17" s="72"/>
      <c r="F17" s="89"/>
      <c r="G17" s="78"/>
      <c r="H17" s="158"/>
      <c r="I17" s="157"/>
      <c r="J17" s="80" t="str">
        <f t="shared" si="1"/>
        <v/>
      </c>
      <c r="K17" s="81" t="str">
        <f t="shared" si="2"/>
        <v/>
      </c>
      <c r="L17" s="136"/>
      <c r="M17" s="137"/>
      <c r="N17" s="91"/>
      <c r="O17" s="84" t="str">
        <f t="shared" si="3"/>
        <v/>
      </c>
      <c r="P17" s="84" t="str">
        <f t="shared" si="4"/>
        <v/>
      </c>
      <c r="Q17" s="85" t="str">
        <f t="shared" si="5"/>
        <v/>
      </c>
      <c r="R17" s="86" t="str">
        <f t="shared" si="6"/>
        <v/>
      </c>
      <c r="S17" s="86" t="str">
        <f t="shared" si="7"/>
        <v/>
      </c>
      <c r="T17" s="87"/>
      <c r="U17" s="87"/>
      <c r="V17" s="87"/>
      <c r="W17" s="87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" customHeight="1">
      <c r="A18" s="1"/>
      <c r="B18" s="93">
        <v>6</v>
      </c>
      <c r="C18" s="74" t="str">
        <f t="shared" ca="1" si="0"/>
        <v>金</v>
      </c>
      <c r="D18" s="88"/>
      <c r="E18" s="72"/>
      <c r="F18" s="89"/>
      <c r="G18" s="78"/>
      <c r="H18" s="158"/>
      <c r="I18" s="157"/>
      <c r="J18" s="80" t="str">
        <f t="shared" si="1"/>
        <v/>
      </c>
      <c r="K18" s="81" t="str">
        <f t="shared" si="2"/>
        <v/>
      </c>
      <c r="L18" s="136"/>
      <c r="M18" s="137"/>
      <c r="N18" s="91"/>
      <c r="O18" s="84" t="str">
        <f t="shared" si="3"/>
        <v/>
      </c>
      <c r="P18" s="84" t="str">
        <f t="shared" si="4"/>
        <v/>
      </c>
      <c r="Q18" s="85" t="str">
        <f t="shared" si="5"/>
        <v/>
      </c>
      <c r="R18" s="86" t="str">
        <f t="shared" si="6"/>
        <v/>
      </c>
      <c r="S18" s="86" t="str">
        <f t="shared" si="7"/>
        <v/>
      </c>
      <c r="T18" s="87"/>
      <c r="U18" s="87"/>
      <c r="V18" s="87"/>
      <c r="W18" s="87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" customHeight="1">
      <c r="A19" s="1"/>
      <c r="B19" s="71">
        <v>7</v>
      </c>
      <c r="C19" s="74" t="str">
        <f t="shared" ca="1" si="0"/>
        <v>土</v>
      </c>
      <c r="D19" s="88"/>
      <c r="E19" s="72"/>
      <c r="F19" s="89"/>
      <c r="G19" s="78"/>
      <c r="H19" s="139"/>
      <c r="I19" s="138"/>
      <c r="J19" s="80" t="str">
        <f t="shared" si="1"/>
        <v/>
      </c>
      <c r="K19" s="81" t="str">
        <f t="shared" si="2"/>
        <v/>
      </c>
      <c r="L19" s="136"/>
      <c r="M19" s="137"/>
      <c r="N19" s="91"/>
      <c r="O19" s="84" t="str">
        <f>IF(F19="","",F19-D20)</f>
        <v/>
      </c>
      <c r="P19" s="84" t="str">
        <f t="shared" si="4"/>
        <v/>
      </c>
      <c r="Q19" s="85" t="str">
        <f>IF(F19="","",IF(D20&gt;=$W$3,$S$2,IF(F19&lt;=$W$2,$S$2,$W$4)))</f>
        <v/>
      </c>
      <c r="R19" s="86" t="str">
        <f t="shared" si="6"/>
        <v/>
      </c>
      <c r="S19" s="86" t="str">
        <f t="shared" si="7"/>
        <v/>
      </c>
      <c r="T19" s="87"/>
      <c r="U19" s="87"/>
      <c r="V19" s="87"/>
      <c r="W19" s="87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" customHeight="1">
      <c r="A20" s="1"/>
      <c r="B20" s="71">
        <v>8</v>
      </c>
      <c r="C20" s="74" t="str">
        <f t="shared" ca="1" si="0"/>
        <v>日</v>
      </c>
      <c r="D20" s="88"/>
      <c r="E20" s="72"/>
      <c r="F20" s="89"/>
      <c r="G20" s="78"/>
      <c r="H20" s="155"/>
      <c r="I20" s="137"/>
      <c r="J20" s="80" t="str">
        <f t="shared" si="1"/>
        <v/>
      </c>
      <c r="K20" s="81" t="str">
        <f t="shared" si="2"/>
        <v/>
      </c>
      <c r="L20" s="136"/>
      <c r="M20" s="137"/>
      <c r="N20" s="11"/>
      <c r="O20" s="84" t="str">
        <f t="shared" ref="O20:O42" si="8">IF(F20="","",F20-D20)</f>
        <v/>
      </c>
      <c r="P20" s="84" t="str">
        <f t="shared" si="4"/>
        <v/>
      </c>
      <c r="Q20" s="85" t="str">
        <f t="shared" ref="Q20:Q42" si="9">IF(F20="","",IF(D20&gt;=$W$3,$S$2,IF(F20&lt;=$W$2,$S$2,$W$4)))</f>
        <v/>
      </c>
      <c r="R20" s="86" t="str">
        <f t="shared" si="6"/>
        <v/>
      </c>
      <c r="S20" s="86" t="str">
        <f t="shared" si="7"/>
        <v/>
      </c>
      <c r="T20" s="87"/>
      <c r="U20" s="87"/>
      <c r="V20" s="87"/>
      <c r="W20" s="87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ht="18" customHeight="1">
      <c r="A21" s="1"/>
      <c r="B21" s="71">
        <v>9</v>
      </c>
      <c r="C21" s="74" t="str">
        <f t="shared" ca="1" si="0"/>
        <v>月</v>
      </c>
      <c r="D21" s="88"/>
      <c r="E21" s="72"/>
      <c r="F21" s="89"/>
      <c r="G21" s="78"/>
      <c r="H21" s="158"/>
      <c r="I21" s="157"/>
      <c r="J21" s="80" t="str">
        <f t="shared" si="1"/>
        <v/>
      </c>
      <c r="K21" s="81" t="str">
        <f t="shared" si="2"/>
        <v/>
      </c>
      <c r="L21" s="136"/>
      <c r="M21" s="137"/>
      <c r="N21" s="11"/>
      <c r="O21" s="84" t="str">
        <f t="shared" si="8"/>
        <v/>
      </c>
      <c r="P21" s="84" t="str">
        <f t="shared" si="4"/>
        <v/>
      </c>
      <c r="Q21" s="85" t="str">
        <f t="shared" si="9"/>
        <v/>
      </c>
      <c r="R21" s="86" t="str">
        <f t="shared" si="6"/>
        <v/>
      </c>
      <c r="S21" s="86" t="str">
        <f t="shared" si="7"/>
        <v/>
      </c>
      <c r="T21" s="87"/>
      <c r="U21" s="87"/>
      <c r="V21" s="87"/>
      <c r="W21" s="87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ht="18" customHeight="1">
      <c r="A22" s="1"/>
      <c r="B22" s="71">
        <v>10</v>
      </c>
      <c r="C22" s="74" t="str">
        <f t="shared" ca="1" si="0"/>
        <v>火</v>
      </c>
      <c r="D22" s="88"/>
      <c r="E22" s="72"/>
      <c r="F22" s="89"/>
      <c r="G22" s="78"/>
      <c r="H22" s="158"/>
      <c r="I22" s="157"/>
      <c r="J22" s="80" t="str">
        <f t="shared" si="1"/>
        <v/>
      </c>
      <c r="K22" s="81" t="str">
        <f t="shared" si="2"/>
        <v/>
      </c>
      <c r="L22" s="136"/>
      <c r="M22" s="137"/>
      <c r="N22" s="11"/>
      <c r="O22" s="84" t="str">
        <f t="shared" si="8"/>
        <v/>
      </c>
      <c r="P22" s="84" t="str">
        <f t="shared" si="4"/>
        <v/>
      </c>
      <c r="Q22" s="85" t="str">
        <f t="shared" si="9"/>
        <v/>
      </c>
      <c r="R22" s="86" t="str">
        <f t="shared" si="6"/>
        <v/>
      </c>
      <c r="S22" s="86" t="str">
        <f t="shared" si="7"/>
        <v/>
      </c>
      <c r="T22" s="87"/>
      <c r="U22" s="87"/>
      <c r="V22" s="87"/>
      <c r="W22" s="87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" customHeight="1">
      <c r="A23" s="1"/>
      <c r="B23" s="71">
        <v>11</v>
      </c>
      <c r="C23" s="74" t="str">
        <f t="shared" ca="1" si="0"/>
        <v>水</v>
      </c>
      <c r="D23" s="88"/>
      <c r="E23" s="72"/>
      <c r="F23" s="89"/>
      <c r="G23" s="78"/>
      <c r="H23" s="158"/>
      <c r="I23" s="157"/>
      <c r="J23" s="80" t="str">
        <f t="shared" si="1"/>
        <v/>
      </c>
      <c r="K23" s="81" t="str">
        <f t="shared" si="2"/>
        <v/>
      </c>
      <c r="L23" s="136"/>
      <c r="M23" s="137"/>
      <c r="N23" s="11"/>
      <c r="O23" s="84" t="str">
        <f t="shared" si="8"/>
        <v/>
      </c>
      <c r="P23" s="84" t="str">
        <f t="shared" si="4"/>
        <v/>
      </c>
      <c r="Q23" s="85" t="str">
        <f t="shared" si="9"/>
        <v/>
      </c>
      <c r="R23" s="86" t="str">
        <f t="shared" si="6"/>
        <v/>
      </c>
      <c r="S23" s="86" t="str">
        <f t="shared" si="7"/>
        <v/>
      </c>
      <c r="T23" s="87"/>
      <c r="U23" s="87"/>
      <c r="V23" s="87"/>
      <c r="W23" s="87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8" customHeight="1">
      <c r="A24" s="1"/>
      <c r="B24" s="71">
        <v>12</v>
      </c>
      <c r="C24" s="74" t="str">
        <f t="shared" ca="1" si="0"/>
        <v>木</v>
      </c>
      <c r="D24" s="88"/>
      <c r="E24" s="72"/>
      <c r="F24" s="89"/>
      <c r="G24" s="78"/>
      <c r="H24" s="158"/>
      <c r="I24" s="157"/>
      <c r="J24" s="80" t="str">
        <f t="shared" si="1"/>
        <v/>
      </c>
      <c r="K24" s="81" t="str">
        <f t="shared" si="2"/>
        <v/>
      </c>
      <c r="L24" s="136"/>
      <c r="M24" s="137"/>
      <c r="N24" s="11"/>
      <c r="O24" s="84" t="str">
        <f t="shared" si="8"/>
        <v/>
      </c>
      <c r="P24" s="84" t="str">
        <f t="shared" si="4"/>
        <v/>
      </c>
      <c r="Q24" s="85" t="str">
        <f t="shared" si="9"/>
        <v/>
      </c>
      <c r="R24" s="86" t="str">
        <f t="shared" si="6"/>
        <v/>
      </c>
      <c r="S24" s="86" t="str">
        <f t="shared" si="7"/>
        <v/>
      </c>
      <c r="T24" s="87"/>
      <c r="U24" s="87"/>
      <c r="V24" s="87"/>
      <c r="W24" s="87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8" customHeight="1">
      <c r="A25" s="1"/>
      <c r="B25" s="71">
        <v>13</v>
      </c>
      <c r="C25" s="74" t="str">
        <f t="shared" ca="1" si="0"/>
        <v>金</v>
      </c>
      <c r="D25" s="88"/>
      <c r="E25" s="72"/>
      <c r="F25" s="89"/>
      <c r="G25" s="78"/>
      <c r="H25" s="158"/>
      <c r="I25" s="157"/>
      <c r="J25" s="80" t="str">
        <f t="shared" si="1"/>
        <v/>
      </c>
      <c r="K25" s="81" t="str">
        <f t="shared" si="2"/>
        <v/>
      </c>
      <c r="L25" s="136"/>
      <c r="M25" s="137"/>
      <c r="N25" s="11"/>
      <c r="O25" s="84" t="str">
        <f t="shared" si="8"/>
        <v/>
      </c>
      <c r="P25" s="84" t="str">
        <f t="shared" si="4"/>
        <v/>
      </c>
      <c r="Q25" s="85" t="str">
        <f t="shared" si="9"/>
        <v/>
      </c>
      <c r="R25" s="86" t="str">
        <f t="shared" si="6"/>
        <v/>
      </c>
      <c r="S25" s="86" t="str">
        <f t="shared" si="7"/>
        <v/>
      </c>
      <c r="T25" s="87"/>
      <c r="U25" s="87"/>
      <c r="V25" s="87"/>
      <c r="W25" s="87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" customHeight="1">
      <c r="A26" s="1"/>
      <c r="B26" s="71">
        <v>14</v>
      </c>
      <c r="C26" s="74" t="str">
        <f t="shared" ca="1" si="0"/>
        <v>土</v>
      </c>
      <c r="D26" s="88"/>
      <c r="E26" s="72"/>
      <c r="F26" s="89"/>
      <c r="G26" s="78"/>
      <c r="H26" s="139"/>
      <c r="I26" s="138"/>
      <c r="J26" s="80" t="str">
        <f t="shared" si="1"/>
        <v/>
      </c>
      <c r="K26" s="81" t="str">
        <f t="shared" si="2"/>
        <v/>
      </c>
      <c r="L26" s="136"/>
      <c r="M26" s="137"/>
      <c r="N26" s="11"/>
      <c r="O26" s="84" t="str">
        <f t="shared" si="8"/>
        <v/>
      </c>
      <c r="P26" s="84" t="str">
        <f t="shared" si="4"/>
        <v/>
      </c>
      <c r="Q26" s="85" t="str">
        <f t="shared" si="9"/>
        <v/>
      </c>
      <c r="R26" s="86" t="str">
        <f t="shared" si="6"/>
        <v/>
      </c>
      <c r="S26" s="86" t="str">
        <f t="shared" si="7"/>
        <v/>
      </c>
      <c r="T26" s="87"/>
      <c r="U26" s="87"/>
      <c r="V26" s="87"/>
      <c r="W26" s="87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" customHeight="1">
      <c r="A27" s="1"/>
      <c r="B27" s="71">
        <v>15</v>
      </c>
      <c r="C27" s="74" t="str">
        <f t="shared" ca="1" si="0"/>
        <v>日</v>
      </c>
      <c r="D27" s="88"/>
      <c r="E27" s="72"/>
      <c r="F27" s="89"/>
      <c r="G27" s="78"/>
      <c r="H27" s="155"/>
      <c r="I27" s="137"/>
      <c r="J27" s="80" t="str">
        <f t="shared" si="1"/>
        <v/>
      </c>
      <c r="K27" s="81" t="str">
        <f t="shared" si="2"/>
        <v/>
      </c>
      <c r="L27" s="136"/>
      <c r="M27" s="137"/>
      <c r="N27" s="11"/>
      <c r="O27" s="84" t="str">
        <f t="shared" si="8"/>
        <v/>
      </c>
      <c r="P27" s="84" t="str">
        <f t="shared" si="4"/>
        <v/>
      </c>
      <c r="Q27" s="85" t="str">
        <f t="shared" si="9"/>
        <v/>
      </c>
      <c r="R27" s="86" t="str">
        <f t="shared" si="6"/>
        <v/>
      </c>
      <c r="S27" s="86" t="str">
        <f t="shared" si="7"/>
        <v/>
      </c>
      <c r="T27" s="87"/>
      <c r="U27" s="87"/>
      <c r="V27" s="87"/>
      <c r="W27" s="87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" customHeight="1">
      <c r="A28" s="1"/>
      <c r="B28" s="71">
        <v>16</v>
      </c>
      <c r="C28" s="74" t="str">
        <f t="shared" ca="1" si="0"/>
        <v>月</v>
      </c>
      <c r="D28" s="88"/>
      <c r="E28" s="72"/>
      <c r="F28" s="89"/>
      <c r="G28" s="78"/>
      <c r="H28" s="158"/>
      <c r="I28" s="157"/>
      <c r="J28" s="80" t="str">
        <f t="shared" si="1"/>
        <v/>
      </c>
      <c r="K28" s="81" t="str">
        <f t="shared" si="2"/>
        <v/>
      </c>
      <c r="L28" s="136"/>
      <c r="M28" s="137"/>
      <c r="N28" s="11"/>
      <c r="O28" s="84" t="str">
        <f t="shared" si="8"/>
        <v/>
      </c>
      <c r="P28" s="84" t="str">
        <f t="shared" si="4"/>
        <v/>
      </c>
      <c r="Q28" s="85" t="str">
        <f t="shared" si="9"/>
        <v/>
      </c>
      <c r="R28" s="86" t="str">
        <f t="shared" si="6"/>
        <v/>
      </c>
      <c r="S28" s="86" t="str">
        <f t="shared" si="7"/>
        <v/>
      </c>
      <c r="T28" s="87"/>
      <c r="U28" s="87"/>
      <c r="V28" s="87"/>
      <c r="W28" s="87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ht="18" customHeight="1">
      <c r="A29" s="1"/>
      <c r="B29" s="71">
        <v>17</v>
      </c>
      <c r="C29" s="74" t="str">
        <f t="shared" ca="1" si="0"/>
        <v>火</v>
      </c>
      <c r="D29" s="88"/>
      <c r="E29" s="72"/>
      <c r="F29" s="89"/>
      <c r="G29" s="78"/>
      <c r="H29" s="158"/>
      <c r="I29" s="157"/>
      <c r="J29" s="80" t="str">
        <f t="shared" si="1"/>
        <v/>
      </c>
      <c r="K29" s="81" t="str">
        <f t="shared" si="2"/>
        <v/>
      </c>
      <c r="L29" s="136"/>
      <c r="M29" s="137"/>
      <c r="N29" s="11"/>
      <c r="O29" s="84" t="str">
        <f t="shared" si="8"/>
        <v/>
      </c>
      <c r="P29" s="84" t="str">
        <f t="shared" si="4"/>
        <v/>
      </c>
      <c r="Q29" s="85" t="str">
        <f t="shared" si="9"/>
        <v/>
      </c>
      <c r="R29" s="86" t="str">
        <f t="shared" si="6"/>
        <v/>
      </c>
      <c r="S29" s="86" t="str">
        <f t="shared" si="7"/>
        <v/>
      </c>
      <c r="T29" s="87"/>
      <c r="U29" s="87"/>
      <c r="V29" s="87"/>
      <c r="W29" s="87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ht="18" customHeight="1">
      <c r="A30" s="1"/>
      <c r="B30" s="71">
        <v>18</v>
      </c>
      <c r="C30" s="74" t="str">
        <f t="shared" ca="1" si="0"/>
        <v>水</v>
      </c>
      <c r="D30" s="88"/>
      <c r="E30" s="72"/>
      <c r="F30" s="89"/>
      <c r="G30" s="78"/>
      <c r="H30" s="158"/>
      <c r="I30" s="157"/>
      <c r="J30" s="80" t="str">
        <f t="shared" si="1"/>
        <v/>
      </c>
      <c r="K30" s="81" t="str">
        <f t="shared" si="2"/>
        <v/>
      </c>
      <c r="L30" s="136"/>
      <c r="M30" s="137"/>
      <c r="N30" s="11"/>
      <c r="O30" s="84" t="str">
        <f t="shared" si="8"/>
        <v/>
      </c>
      <c r="P30" s="84" t="str">
        <f t="shared" si="4"/>
        <v/>
      </c>
      <c r="Q30" s="85" t="str">
        <f t="shared" si="9"/>
        <v/>
      </c>
      <c r="R30" s="86" t="str">
        <f t="shared" si="6"/>
        <v/>
      </c>
      <c r="S30" s="86" t="str">
        <f t="shared" si="7"/>
        <v/>
      </c>
      <c r="T30" s="87"/>
      <c r="U30" s="87"/>
      <c r="V30" s="87"/>
      <c r="W30" s="87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" customHeight="1">
      <c r="A31" s="1"/>
      <c r="B31" s="71">
        <v>19</v>
      </c>
      <c r="C31" s="74" t="str">
        <f t="shared" ca="1" si="0"/>
        <v>木</v>
      </c>
      <c r="D31" s="88"/>
      <c r="E31" s="72"/>
      <c r="F31" s="89"/>
      <c r="G31" s="78"/>
      <c r="H31" s="158"/>
      <c r="I31" s="157"/>
      <c r="J31" s="80" t="str">
        <f t="shared" si="1"/>
        <v/>
      </c>
      <c r="K31" s="81" t="str">
        <f t="shared" si="2"/>
        <v/>
      </c>
      <c r="L31" s="136"/>
      <c r="M31" s="137"/>
      <c r="N31" s="11"/>
      <c r="O31" s="84" t="str">
        <f t="shared" si="8"/>
        <v/>
      </c>
      <c r="P31" s="84" t="str">
        <f t="shared" si="4"/>
        <v/>
      </c>
      <c r="Q31" s="85" t="str">
        <f t="shared" si="9"/>
        <v/>
      </c>
      <c r="R31" s="86" t="str">
        <f t="shared" si="6"/>
        <v/>
      </c>
      <c r="S31" s="86" t="str">
        <f t="shared" si="7"/>
        <v/>
      </c>
      <c r="T31" s="87"/>
      <c r="U31" s="87"/>
      <c r="V31" s="87"/>
      <c r="W31" s="87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" customHeight="1">
      <c r="A32" s="1"/>
      <c r="B32" s="71">
        <v>20</v>
      </c>
      <c r="C32" s="74" t="str">
        <f t="shared" ca="1" si="0"/>
        <v>金</v>
      </c>
      <c r="D32" s="88"/>
      <c r="E32" s="72"/>
      <c r="F32" s="89"/>
      <c r="G32" s="78"/>
      <c r="H32" s="158"/>
      <c r="I32" s="157"/>
      <c r="J32" s="80" t="str">
        <f t="shared" si="1"/>
        <v/>
      </c>
      <c r="K32" s="81" t="str">
        <f t="shared" si="2"/>
        <v/>
      </c>
      <c r="L32" s="136"/>
      <c r="M32" s="137"/>
      <c r="N32" s="11"/>
      <c r="O32" s="84" t="str">
        <f t="shared" si="8"/>
        <v/>
      </c>
      <c r="P32" s="84" t="str">
        <f t="shared" si="4"/>
        <v/>
      </c>
      <c r="Q32" s="85" t="str">
        <f t="shared" si="9"/>
        <v/>
      </c>
      <c r="R32" s="86" t="str">
        <f t="shared" si="6"/>
        <v/>
      </c>
      <c r="S32" s="86" t="str">
        <f t="shared" si="7"/>
        <v/>
      </c>
      <c r="T32" s="87"/>
      <c r="U32" s="87"/>
      <c r="V32" s="87"/>
      <c r="W32" s="87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" customHeight="1">
      <c r="A33" s="1"/>
      <c r="B33" s="71">
        <v>21</v>
      </c>
      <c r="C33" s="74" t="str">
        <f t="shared" ca="1" si="0"/>
        <v>土</v>
      </c>
      <c r="D33" s="88"/>
      <c r="E33" s="72"/>
      <c r="F33" s="89"/>
      <c r="G33" s="78"/>
      <c r="H33" s="139"/>
      <c r="I33" s="137"/>
      <c r="J33" s="80" t="str">
        <f t="shared" si="1"/>
        <v/>
      </c>
      <c r="K33" s="81" t="str">
        <f t="shared" si="2"/>
        <v/>
      </c>
      <c r="L33" s="136"/>
      <c r="M33" s="137"/>
      <c r="N33" s="11"/>
      <c r="O33" s="84" t="str">
        <f t="shared" si="8"/>
        <v/>
      </c>
      <c r="P33" s="84" t="str">
        <f t="shared" si="4"/>
        <v/>
      </c>
      <c r="Q33" s="85" t="str">
        <f t="shared" si="9"/>
        <v/>
      </c>
      <c r="R33" s="86" t="str">
        <f t="shared" si="6"/>
        <v/>
      </c>
      <c r="S33" s="86" t="str">
        <f t="shared" si="7"/>
        <v/>
      </c>
      <c r="T33" s="87"/>
      <c r="U33" s="87"/>
      <c r="V33" s="87"/>
      <c r="W33" s="87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" customHeight="1">
      <c r="A34" s="1"/>
      <c r="B34" s="71">
        <v>22</v>
      </c>
      <c r="C34" s="74" t="str">
        <f t="shared" ca="1" si="0"/>
        <v>日</v>
      </c>
      <c r="D34" s="88"/>
      <c r="E34" s="72"/>
      <c r="F34" s="89"/>
      <c r="G34" s="78"/>
      <c r="H34" s="155"/>
      <c r="I34" s="137"/>
      <c r="J34" s="80" t="str">
        <f t="shared" si="1"/>
        <v/>
      </c>
      <c r="K34" s="81" t="str">
        <f t="shared" si="2"/>
        <v/>
      </c>
      <c r="L34" s="136"/>
      <c r="M34" s="137"/>
      <c r="N34" s="11"/>
      <c r="O34" s="84" t="str">
        <f t="shared" si="8"/>
        <v/>
      </c>
      <c r="P34" s="84" t="str">
        <f t="shared" si="4"/>
        <v/>
      </c>
      <c r="Q34" s="85" t="str">
        <f t="shared" si="9"/>
        <v/>
      </c>
      <c r="R34" s="86" t="str">
        <f t="shared" si="6"/>
        <v/>
      </c>
      <c r="S34" s="86" t="str">
        <f t="shared" si="7"/>
        <v/>
      </c>
      <c r="T34" s="87"/>
      <c r="U34" s="87"/>
      <c r="V34" s="87"/>
      <c r="W34" s="87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" customHeight="1">
      <c r="A35" s="1"/>
      <c r="B35" s="71">
        <v>23</v>
      </c>
      <c r="C35" s="74" t="str">
        <f t="shared" ca="1" si="0"/>
        <v>月</v>
      </c>
      <c r="D35" s="88"/>
      <c r="E35" s="72"/>
      <c r="F35" s="89"/>
      <c r="G35" s="78"/>
      <c r="H35" s="158"/>
      <c r="I35" s="157"/>
      <c r="J35" s="80" t="str">
        <f t="shared" si="1"/>
        <v/>
      </c>
      <c r="K35" s="81" t="str">
        <f t="shared" si="2"/>
        <v/>
      </c>
      <c r="L35" s="136"/>
      <c r="M35" s="137"/>
      <c r="N35" s="11"/>
      <c r="O35" s="84" t="str">
        <f t="shared" si="8"/>
        <v/>
      </c>
      <c r="P35" s="84" t="str">
        <f t="shared" si="4"/>
        <v/>
      </c>
      <c r="Q35" s="85" t="str">
        <f t="shared" si="9"/>
        <v/>
      </c>
      <c r="R35" s="86" t="str">
        <f t="shared" si="6"/>
        <v/>
      </c>
      <c r="S35" s="86" t="str">
        <f t="shared" si="7"/>
        <v/>
      </c>
      <c r="T35" s="87"/>
      <c r="U35" s="87"/>
      <c r="V35" s="87"/>
      <c r="W35" s="87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" customHeight="1">
      <c r="A36" s="1"/>
      <c r="B36" s="71">
        <v>24</v>
      </c>
      <c r="C36" s="74" t="str">
        <f t="shared" ca="1" si="0"/>
        <v>火</v>
      </c>
      <c r="D36" s="88"/>
      <c r="E36" s="72"/>
      <c r="F36" s="89"/>
      <c r="G36" s="78"/>
      <c r="H36" s="158"/>
      <c r="I36" s="157"/>
      <c r="J36" s="80" t="str">
        <f t="shared" si="1"/>
        <v/>
      </c>
      <c r="K36" s="81" t="str">
        <f t="shared" si="2"/>
        <v/>
      </c>
      <c r="L36" s="136"/>
      <c r="M36" s="137"/>
      <c r="N36" s="11"/>
      <c r="O36" s="84" t="str">
        <f t="shared" si="8"/>
        <v/>
      </c>
      <c r="P36" s="84" t="str">
        <f t="shared" si="4"/>
        <v/>
      </c>
      <c r="Q36" s="85" t="str">
        <f t="shared" si="9"/>
        <v/>
      </c>
      <c r="R36" s="86" t="str">
        <f t="shared" si="6"/>
        <v/>
      </c>
      <c r="S36" s="86" t="str">
        <f t="shared" si="7"/>
        <v/>
      </c>
      <c r="T36" s="87"/>
      <c r="U36" s="87"/>
      <c r="V36" s="87"/>
      <c r="W36" s="87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" customHeight="1">
      <c r="A37" s="1"/>
      <c r="B37" s="71">
        <v>25</v>
      </c>
      <c r="C37" s="74" t="str">
        <f t="shared" ca="1" si="0"/>
        <v>水</v>
      </c>
      <c r="D37" s="88"/>
      <c r="E37" s="72"/>
      <c r="F37" s="89"/>
      <c r="G37" s="95"/>
      <c r="H37" s="156"/>
      <c r="I37" s="157"/>
      <c r="J37" s="80" t="str">
        <f t="shared" si="1"/>
        <v/>
      </c>
      <c r="K37" s="81" t="str">
        <f t="shared" si="2"/>
        <v/>
      </c>
      <c r="L37" s="136"/>
      <c r="M37" s="137"/>
      <c r="N37" s="11"/>
      <c r="O37" s="84" t="str">
        <f t="shared" si="8"/>
        <v/>
      </c>
      <c r="P37" s="84" t="str">
        <f t="shared" si="4"/>
        <v/>
      </c>
      <c r="Q37" s="85" t="str">
        <f t="shared" si="9"/>
        <v/>
      </c>
      <c r="R37" s="86" t="str">
        <f t="shared" si="6"/>
        <v/>
      </c>
      <c r="S37" s="86" t="str">
        <f t="shared" si="7"/>
        <v/>
      </c>
      <c r="T37" s="92"/>
      <c r="U37" s="87"/>
      <c r="V37" s="87"/>
      <c r="W37" s="87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18" customHeight="1">
      <c r="A38" s="1"/>
      <c r="B38" s="71">
        <v>26</v>
      </c>
      <c r="C38" s="74" t="str">
        <f t="shared" ca="1" si="0"/>
        <v>木</v>
      </c>
      <c r="D38" s="88"/>
      <c r="E38" s="72"/>
      <c r="F38" s="89"/>
      <c r="G38" s="97"/>
      <c r="H38" s="158"/>
      <c r="I38" s="157"/>
      <c r="J38" s="80" t="str">
        <f t="shared" si="1"/>
        <v/>
      </c>
      <c r="K38" s="81" t="str">
        <f t="shared" si="2"/>
        <v/>
      </c>
      <c r="L38" s="136"/>
      <c r="M38" s="137"/>
      <c r="N38" s="11"/>
      <c r="O38" s="84" t="str">
        <f t="shared" si="8"/>
        <v/>
      </c>
      <c r="P38" s="84" t="str">
        <f t="shared" si="4"/>
        <v/>
      </c>
      <c r="Q38" s="85" t="str">
        <f t="shared" si="9"/>
        <v/>
      </c>
      <c r="R38" s="86" t="str">
        <f t="shared" si="6"/>
        <v/>
      </c>
      <c r="S38" s="86" t="str">
        <f t="shared" si="7"/>
        <v/>
      </c>
      <c r="T38" s="87"/>
      <c r="U38" s="87"/>
      <c r="V38" s="87"/>
      <c r="W38" s="87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18" customHeight="1">
      <c r="A39" s="1"/>
      <c r="B39" s="71">
        <v>27</v>
      </c>
      <c r="C39" s="74" t="str">
        <f t="shared" ca="1" si="0"/>
        <v>金</v>
      </c>
      <c r="D39" s="88"/>
      <c r="E39" s="72"/>
      <c r="F39" s="89"/>
      <c r="G39" s="97"/>
      <c r="H39" s="158"/>
      <c r="I39" s="157"/>
      <c r="J39" s="80" t="str">
        <f t="shared" si="1"/>
        <v/>
      </c>
      <c r="K39" s="81" t="str">
        <f t="shared" si="2"/>
        <v/>
      </c>
      <c r="L39" s="136"/>
      <c r="M39" s="137"/>
      <c r="N39" s="11"/>
      <c r="O39" s="84" t="str">
        <f t="shared" si="8"/>
        <v/>
      </c>
      <c r="P39" s="84" t="str">
        <f t="shared" si="4"/>
        <v/>
      </c>
      <c r="Q39" s="85" t="str">
        <f t="shared" si="9"/>
        <v/>
      </c>
      <c r="R39" s="86" t="str">
        <f t="shared" si="6"/>
        <v/>
      </c>
      <c r="S39" s="86" t="str">
        <f t="shared" si="7"/>
        <v/>
      </c>
      <c r="T39" s="87"/>
      <c r="U39" s="87"/>
      <c r="V39" s="87"/>
      <c r="W39" s="87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" customHeight="1">
      <c r="A40" s="1"/>
      <c r="B40" s="71">
        <v>28</v>
      </c>
      <c r="C40" s="74" t="str">
        <f t="shared" ca="1" si="0"/>
        <v>土</v>
      </c>
      <c r="D40" s="88"/>
      <c r="E40" s="72"/>
      <c r="F40" s="89"/>
      <c r="G40" s="97"/>
      <c r="H40" s="159"/>
      <c r="I40" s="157"/>
      <c r="J40" s="80" t="str">
        <f t="shared" si="1"/>
        <v/>
      </c>
      <c r="K40" s="81" t="str">
        <f t="shared" si="2"/>
        <v/>
      </c>
      <c r="L40" s="136"/>
      <c r="M40" s="137"/>
      <c r="N40" s="11"/>
      <c r="O40" s="84" t="str">
        <f t="shared" si="8"/>
        <v/>
      </c>
      <c r="P40" s="84" t="str">
        <f t="shared" si="4"/>
        <v/>
      </c>
      <c r="Q40" s="85" t="str">
        <f t="shared" si="9"/>
        <v/>
      </c>
      <c r="R40" s="86" t="str">
        <f t="shared" si="6"/>
        <v/>
      </c>
      <c r="S40" s="86" t="str">
        <f t="shared" si="7"/>
        <v/>
      </c>
      <c r="T40" s="87"/>
      <c r="U40" s="87"/>
      <c r="V40" s="87"/>
      <c r="W40" s="87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" customHeight="1">
      <c r="A41" s="1"/>
      <c r="B41" s="71">
        <v>29</v>
      </c>
      <c r="C41" s="74" t="str">
        <f t="shared" ca="1" si="0"/>
        <v>日</v>
      </c>
      <c r="D41" s="88"/>
      <c r="E41" s="72"/>
      <c r="F41" s="89"/>
      <c r="G41" s="78"/>
      <c r="H41" s="155"/>
      <c r="I41" s="137"/>
      <c r="J41" s="80" t="str">
        <f t="shared" si="1"/>
        <v/>
      </c>
      <c r="K41" s="81" t="str">
        <f t="shared" si="2"/>
        <v/>
      </c>
      <c r="L41" s="136"/>
      <c r="M41" s="137"/>
      <c r="N41" s="11"/>
      <c r="O41" s="84" t="str">
        <f t="shared" si="8"/>
        <v/>
      </c>
      <c r="P41" s="84" t="str">
        <f t="shared" si="4"/>
        <v/>
      </c>
      <c r="Q41" s="85" t="str">
        <f t="shared" si="9"/>
        <v/>
      </c>
      <c r="R41" s="86" t="str">
        <f t="shared" si="6"/>
        <v/>
      </c>
      <c r="S41" s="86" t="str">
        <f t="shared" si="7"/>
        <v/>
      </c>
      <c r="T41" s="87"/>
      <c r="U41" s="87"/>
      <c r="V41" s="87"/>
      <c r="W41" s="87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s="124" customFormat="1" ht="18" customHeight="1">
      <c r="A42" s="1"/>
      <c r="B42" s="93">
        <v>30</v>
      </c>
      <c r="C42" s="74" t="str">
        <f t="shared" ca="1" si="0"/>
        <v>月</v>
      </c>
      <c r="D42" s="88"/>
      <c r="E42" s="88"/>
      <c r="F42" s="89"/>
      <c r="G42" s="78"/>
      <c r="H42" s="127"/>
      <c r="I42" s="128"/>
      <c r="J42" s="80" t="str">
        <f t="shared" si="1"/>
        <v/>
      </c>
      <c r="K42" s="81" t="str">
        <f t="shared" si="2"/>
        <v/>
      </c>
      <c r="L42" s="125"/>
      <c r="M42" s="126"/>
      <c r="N42" s="11"/>
      <c r="O42" s="84" t="str">
        <f t="shared" si="8"/>
        <v/>
      </c>
      <c r="P42" s="84" t="str">
        <f t="shared" si="4"/>
        <v/>
      </c>
      <c r="Q42" s="85" t="str">
        <f t="shared" si="9"/>
        <v/>
      </c>
      <c r="R42" s="86" t="str">
        <f t="shared" si="6"/>
        <v/>
      </c>
      <c r="S42" s="86" t="str">
        <f t="shared" si="7"/>
        <v/>
      </c>
      <c r="T42" s="92"/>
      <c r="U42" s="92"/>
      <c r="V42" s="92"/>
      <c r="W42" s="92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s="124" customFormat="1" ht="18" customHeight="1">
      <c r="A43" s="1"/>
      <c r="B43" s="93">
        <v>31</v>
      </c>
      <c r="C43" s="74" t="str">
        <f t="shared" ca="1" si="0"/>
        <v>火</v>
      </c>
      <c r="D43" s="88"/>
      <c r="E43" s="88"/>
      <c r="F43" s="89"/>
      <c r="G43" s="78"/>
      <c r="H43" s="127"/>
      <c r="I43" s="128"/>
      <c r="J43" s="80" t="str">
        <f t="shared" ref="J43" si="10">IF(F43="","",R43+S43-T43-U43-V43-W43)</f>
        <v/>
      </c>
      <c r="K43" s="81" t="str">
        <f t="shared" ref="K43" si="11">IF(J43="","","h")</f>
        <v/>
      </c>
      <c r="L43" s="125"/>
      <c r="M43" s="126"/>
      <c r="N43" s="11"/>
      <c r="O43" s="84" t="str">
        <f t="shared" ref="O43" si="12">IF(F43="","",F43-D43)</f>
        <v/>
      </c>
      <c r="P43" s="84" t="str">
        <f t="shared" ref="P43" si="13">IF(F43="","",O43-Q43)</f>
        <v/>
      </c>
      <c r="Q43" s="85" t="str">
        <f t="shared" ref="Q43" si="14">IF(F43="","",IF(D43&gt;=$W$3,$S$2,IF(F43&lt;=$W$2,$S$2,$W$4)))</f>
        <v/>
      </c>
      <c r="R43" s="86" t="str">
        <f t="shared" ref="R43" si="15">IF(F43="","",HOUR(P43))</f>
        <v/>
      </c>
      <c r="S43" s="86" t="str">
        <f t="shared" ref="S43" si="16">IF(F43="","",(MINUTE(P43)/60))</f>
        <v/>
      </c>
      <c r="T43" s="92"/>
      <c r="U43" s="92"/>
      <c r="V43" s="92"/>
      <c r="W43" s="92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8" customHeight="1">
      <c r="A44" s="66"/>
      <c r="B44" s="69"/>
      <c r="C44" s="98"/>
      <c r="D44" s="99" t="str">
        <f>CONCATENATE("作業日数  ",COUNTA(D13:D42)," 日")</f>
        <v>作業日数  0 日</v>
      </c>
      <c r="E44" s="99"/>
      <c r="F44" s="99"/>
      <c r="G44" s="99"/>
      <c r="H44" s="69" t="s">
        <v>53</v>
      </c>
      <c r="I44" s="67"/>
      <c r="J44" s="100">
        <f>SUM(J13:J42)</f>
        <v>0</v>
      </c>
      <c r="K44" s="81" t="str">
        <f t="shared" si="2"/>
        <v>h</v>
      </c>
      <c r="L44" s="136"/>
      <c r="M44" s="137"/>
      <c r="N44" s="101"/>
      <c r="O44" s="102"/>
      <c r="P44" s="102"/>
      <c r="Q44" s="102"/>
      <c r="R44" s="102"/>
      <c r="S44" s="102"/>
      <c r="T44" s="87"/>
      <c r="U44" s="87"/>
      <c r="V44" s="87"/>
      <c r="W44" s="87"/>
      <c r="X44" s="101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</row>
    <row r="45" spans="1:34" ht="17.25" customHeight="1">
      <c r="A45" s="1"/>
      <c r="B45" s="1"/>
      <c r="C45" s="1"/>
      <c r="D45" s="5"/>
      <c r="E45" s="5"/>
      <c r="F45" s="5"/>
      <c r="G45" s="5"/>
      <c r="H45" s="5"/>
      <c r="I45" s="5"/>
      <c r="J45" s="6"/>
      <c r="K45" s="6"/>
      <c r="L45" s="103" t="s">
        <v>54</v>
      </c>
      <c r="M45" s="5"/>
      <c r="N45" s="11"/>
      <c r="O45" s="5"/>
      <c r="P45" s="5"/>
      <c r="Q45" s="12"/>
      <c r="R45" s="5"/>
      <c r="S45" s="5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2" customHeight="1">
      <c r="A46" s="1"/>
      <c r="B46" s="1"/>
      <c r="C46" s="1"/>
      <c r="D46" s="5"/>
      <c r="E46" s="5"/>
      <c r="F46" s="5"/>
      <c r="G46" s="5"/>
      <c r="H46" s="5"/>
      <c r="I46" s="5"/>
      <c r="J46" s="6"/>
      <c r="K46" s="6"/>
      <c r="L46" s="5"/>
      <c r="M46" s="5"/>
      <c r="N46" s="11"/>
      <c r="O46" s="5"/>
      <c r="P46" s="5"/>
      <c r="Q46" s="12"/>
      <c r="R46" s="5"/>
      <c r="S46" s="5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2" customHeight="1">
      <c r="A47" s="104"/>
      <c r="B47" s="104"/>
      <c r="C47" s="104"/>
      <c r="D47" s="11"/>
      <c r="E47" s="11"/>
      <c r="F47" s="11"/>
      <c r="G47" s="11"/>
      <c r="H47" s="11"/>
      <c r="I47" s="11"/>
      <c r="J47" s="105"/>
      <c r="K47" s="105"/>
      <c r="L47" s="11"/>
      <c r="M47" s="11"/>
      <c r="N47" s="11"/>
      <c r="O47" s="11"/>
      <c r="P47" s="11"/>
      <c r="Q47" s="106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2" customHeight="1">
      <c r="A48" s="104"/>
      <c r="B48" s="104"/>
      <c r="C48" s="104"/>
      <c r="D48" s="11"/>
      <c r="E48" s="11"/>
      <c r="F48" s="11"/>
      <c r="G48" s="11"/>
      <c r="H48" s="11"/>
      <c r="I48" s="11"/>
      <c r="J48" s="105"/>
      <c r="K48" s="105"/>
      <c r="L48" s="11"/>
      <c r="M48" s="11"/>
      <c r="N48" s="11"/>
      <c r="O48" s="11"/>
      <c r="P48" s="11"/>
      <c r="Q48" s="106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ht="12" customHeight="1">
      <c r="A49" s="104"/>
      <c r="B49" s="104"/>
      <c r="C49" s="104"/>
      <c r="D49" s="11"/>
      <c r="E49" s="11"/>
      <c r="F49" s="11"/>
      <c r="G49" s="11"/>
      <c r="H49" s="11"/>
      <c r="I49" s="11"/>
      <c r="J49" s="105"/>
      <c r="K49" s="105"/>
      <c r="L49" s="11"/>
      <c r="M49" s="11"/>
      <c r="N49" s="11"/>
      <c r="O49" s="11"/>
      <c r="P49" s="11"/>
      <c r="Q49" s="106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ht="12" customHeight="1">
      <c r="A50" s="104"/>
      <c r="B50" s="104"/>
      <c r="C50" s="104"/>
      <c r="D50" s="11"/>
      <c r="E50" s="11"/>
      <c r="F50" s="11"/>
      <c r="G50" s="11"/>
      <c r="H50" s="11"/>
      <c r="I50" s="11"/>
      <c r="J50" s="105"/>
      <c r="K50" s="105"/>
      <c r="L50" s="11"/>
      <c r="M50" s="11"/>
      <c r="N50" s="11"/>
      <c r="O50" s="11"/>
      <c r="P50" s="11"/>
      <c r="Q50" s="106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ht="12" customHeight="1">
      <c r="A51" s="1"/>
      <c r="B51" s="1"/>
      <c r="C51" s="1"/>
      <c r="D51" s="5"/>
      <c r="E51" s="5"/>
      <c r="F51" s="5"/>
      <c r="G51" s="5"/>
      <c r="H51" s="5"/>
      <c r="I51" s="5"/>
      <c r="J51" s="6"/>
      <c r="K51" s="6"/>
      <c r="L51" s="5"/>
      <c r="M51" s="5"/>
      <c r="N51" s="11"/>
      <c r="O51" s="5"/>
      <c r="P51" s="5"/>
      <c r="Q51" s="12"/>
      <c r="R51" s="5"/>
      <c r="S51" s="5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</sheetData>
  <mergeCells count="68">
    <mergeCell ref="H19:I19"/>
    <mergeCell ref="H17:I17"/>
    <mergeCell ref="H18:I18"/>
    <mergeCell ref="L31:M31"/>
    <mergeCell ref="L17:M17"/>
    <mergeCell ref="L25:M25"/>
    <mergeCell ref="L19:M19"/>
    <mergeCell ref="H22:I22"/>
    <mergeCell ref="H25:I25"/>
    <mergeCell ref="H31:I31"/>
    <mergeCell ref="H21:I21"/>
    <mergeCell ref="H26:I26"/>
    <mergeCell ref="H16:I16"/>
    <mergeCell ref="H30:I30"/>
    <mergeCell ref="H29:I29"/>
    <mergeCell ref="H28:I28"/>
    <mergeCell ref="L27:M27"/>
    <mergeCell ref="H27:I27"/>
    <mergeCell ref="H23:I23"/>
    <mergeCell ref="H24:I24"/>
    <mergeCell ref="L23:M23"/>
    <mergeCell ref="L22:M22"/>
    <mergeCell ref="L24:M24"/>
    <mergeCell ref="L18:M18"/>
    <mergeCell ref="L28:M28"/>
    <mergeCell ref="L29:M29"/>
    <mergeCell ref="L30:M30"/>
    <mergeCell ref="H20:I20"/>
    <mergeCell ref="D11:F11"/>
    <mergeCell ref="B11:C11"/>
    <mergeCell ref="H11:I11"/>
    <mergeCell ref="H14:I14"/>
    <mergeCell ref="H15:I15"/>
    <mergeCell ref="H13:I13"/>
    <mergeCell ref="H32:I32"/>
    <mergeCell ref="H35:I35"/>
    <mergeCell ref="H34:I34"/>
    <mergeCell ref="L33:M33"/>
    <mergeCell ref="L32:M32"/>
    <mergeCell ref="L35:M35"/>
    <mergeCell ref="L34:M34"/>
    <mergeCell ref="H33:I33"/>
    <mergeCell ref="H41:I41"/>
    <mergeCell ref="H37:I37"/>
    <mergeCell ref="H38:I38"/>
    <mergeCell ref="H36:I36"/>
    <mergeCell ref="H40:I40"/>
    <mergeCell ref="H39:I39"/>
    <mergeCell ref="L44:M44"/>
    <mergeCell ref="L41:M41"/>
    <mergeCell ref="L13:M13"/>
    <mergeCell ref="L15:M15"/>
    <mergeCell ref="L21:M21"/>
    <mergeCell ref="L20:M20"/>
    <mergeCell ref="L26:M26"/>
    <mergeCell ref="L40:M40"/>
    <mergeCell ref="L38:M38"/>
    <mergeCell ref="L39:M39"/>
    <mergeCell ref="L14:M14"/>
    <mergeCell ref="L36:M36"/>
    <mergeCell ref="L37:M37"/>
    <mergeCell ref="T3:V3"/>
    <mergeCell ref="T4:V4"/>
    <mergeCell ref="T2:V2"/>
    <mergeCell ref="L16:M16"/>
    <mergeCell ref="J7:L7"/>
    <mergeCell ref="J2:K2"/>
    <mergeCell ref="J11:K11"/>
  </mergeCells>
  <conditionalFormatting sqref="C12:C42">
    <cfRule type="cellIs" dxfId="17" priority="3" stopIfTrue="1" operator="equal">
      <formula>"土"</formula>
    </cfRule>
  </conditionalFormatting>
  <conditionalFormatting sqref="C12:C42">
    <cfRule type="cellIs" dxfId="16" priority="4" stopIfTrue="1" operator="equal">
      <formula>"日"</formula>
    </cfRule>
  </conditionalFormatting>
  <conditionalFormatting sqref="C43">
    <cfRule type="cellIs" dxfId="15" priority="1" stopIfTrue="1" operator="equal">
      <formula>"土"</formula>
    </cfRule>
  </conditionalFormatting>
  <conditionalFormatting sqref="C43">
    <cfRule type="cellIs" dxfId="14" priority="2" stopIfTrue="1" operator="equal">
      <formula>"日"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51"/>
  <sheetViews>
    <sheetView tabSelected="1" topLeftCell="A26" workbookViewId="0">
      <selection activeCell="T42" sqref="T42"/>
    </sheetView>
  </sheetViews>
  <sheetFormatPr defaultColWidth="14.5" defaultRowHeight="15" customHeight="1"/>
  <cols>
    <col min="1" max="1" width="3.1640625" customWidth="1"/>
    <col min="2" max="3" width="5.1640625" customWidth="1"/>
    <col min="4" max="4" width="8.1640625" customWidth="1"/>
    <col min="5" max="5" width="4.1640625" customWidth="1"/>
    <col min="6" max="6" width="8" customWidth="1"/>
    <col min="7" max="7" width="1.1640625" customWidth="1"/>
    <col min="8" max="8" width="28.1640625" customWidth="1"/>
    <col min="9" max="9" width="18" customWidth="1"/>
    <col min="10" max="10" width="13" customWidth="1"/>
    <col min="11" max="11" width="2.1640625" customWidth="1"/>
    <col min="12" max="12" width="14.1640625" customWidth="1"/>
    <col min="13" max="14" width="2.1640625" customWidth="1"/>
    <col min="15" max="17" width="8.1640625" hidden="1" customWidth="1"/>
    <col min="18" max="18" width="5" hidden="1" customWidth="1"/>
    <col min="19" max="19" width="6.83203125" hidden="1" customWidth="1"/>
    <col min="20" max="20" width="9.1640625" customWidth="1"/>
    <col min="21" max="22" width="8.83203125" customWidth="1"/>
    <col min="23" max="23" width="9.1640625" customWidth="1"/>
    <col min="24" max="34" width="10.1640625" customWidth="1"/>
  </cols>
  <sheetData>
    <row r="1" spans="1:34" ht="25.5" customHeight="1">
      <c r="A1" s="1"/>
      <c r="B1" s="4" t="s">
        <v>1</v>
      </c>
      <c r="C1" s="1"/>
      <c r="D1" s="5"/>
      <c r="E1" s="5"/>
      <c r="F1" s="5"/>
      <c r="G1" s="5"/>
      <c r="H1" s="5"/>
      <c r="I1" s="5"/>
      <c r="J1" s="6"/>
      <c r="K1" s="6"/>
      <c r="L1" s="10">
        <f ca="1">INDIRECT("集計" &amp; "!$F1")</f>
        <v>43220</v>
      </c>
      <c r="M1" s="5"/>
      <c r="N1" s="11"/>
      <c r="O1" s="5"/>
      <c r="P1" s="5"/>
      <c r="Q1" s="12"/>
      <c r="R1" s="5"/>
      <c r="S1" s="5"/>
      <c r="T1" s="13" t="s">
        <v>5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7.25" customHeight="1">
      <c r="A2" s="5"/>
      <c r="B2" s="1"/>
      <c r="C2" s="1"/>
      <c r="D2" s="5"/>
      <c r="E2" s="5"/>
      <c r="F2" s="5"/>
      <c r="G2" s="5"/>
      <c r="H2" s="5"/>
      <c r="I2" s="5"/>
      <c r="J2" s="145" t="s">
        <v>2</v>
      </c>
      <c r="K2" s="137"/>
      <c r="L2" s="14" t="s">
        <v>3</v>
      </c>
      <c r="M2" s="5"/>
      <c r="N2" s="11"/>
      <c r="O2" s="5"/>
      <c r="P2" s="5"/>
      <c r="Q2" s="12"/>
      <c r="R2" s="5"/>
      <c r="S2" s="12">
        <v>0</v>
      </c>
      <c r="T2" s="149" t="s">
        <v>6</v>
      </c>
      <c r="U2" s="150"/>
      <c r="V2" s="151"/>
      <c r="W2" s="16">
        <v>0.5</v>
      </c>
      <c r="X2" s="17" t="s">
        <v>8</v>
      </c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34" ht="16.5" customHeight="1">
      <c r="A3" s="10"/>
      <c r="B3" s="1"/>
      <c r="C3" s="1"/>
      <c r="D3" s="5"/>
      <c r="E3" s="5"/>
      <c r="F3" s="5"/>
      <c r="G3" s="5"/>
      <c r="H3" s="5"/>
      <c r="I3" s="5"/>
      <c r="J3" s="18"/>
      <c r="K3" s="19"/>
      <c r="L3" s="21"/>
      <c r="M3" s="5"/>
      <c r="N3" s="11"/>
      <c r="O3" s="5"/>
      <c r="P3" s="5"/>
      <c r="Q3" s="12"/>
      <c r="R3" s="5"/>
      <c r="S3" s="5"/>
      <c r="T3" s="146" t="s">
        <v>10</v>
      </c>
      <c r="U3" s="147"/>
      <c r="V3" s="148"/>
      <c r="W3" s="25">
        <v>0.54166666666666663</v>
      </c>
      <c r="X3" s="17" t="s">
        <v>8</v>
      </c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4.25" customHeight="1">
      <c r="A4" s="10"/>
      <c r="B4" s="27"/>
      <c r="C4" s="1"/>
      <c r="D4" s="5"/>
      <c r="E4" s="5"/>
      <c r="F4" s="5"/>
      <c r="G4" s="5"/>
      <c r="H4" s="5"/>
      <c r="I4" s="5"/>
      <c r="J4" s="28"/>
      <c r="K4" s="21"/>
      <c r="L4" s="21"/>
      <c r="M4" s="5"/>
      <c r="N4" s="11"/>
      <c r="O4" s="5"/>
      <c r="P4" s="5"/>
      <c r="Q4" s="12"/>
      <c r="R4" s="5"/>
      <c r="S4" s="5"/>
      <c r="T4" s="142" t="s">
        <v>16</v>
      </c>
      <c r="U4" s="143"/>
      <c r="V4" s="144"/>
      <c r="W4" s="30">
        <f>W3-W2</f>
        <v>4.166666666666663E-2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21" customHeight="1">
      <c r="A5" s="31"/>
      <c r="B5" s="33"/>
      <c r="C5" s="35" t="str">
        <f ca="1">INDIRECT("集計" &amp; "!$A4")</f>
        <v>2018年04月度 作業報告書（兼納品書）</v>
      </c>
      <c r="D5" s="37"/>
      <c r="E5" s="37"/>
      <c r="F5" s="37"/>
      <c r="G5" s="37"/>
      <c r="H5" s="37"/>
      <c r="I5" s="38"/>
      <c r="J5" s="40"/>
      <c r="K5" s="41"/>
      <c r="L5" s="41"/>
      <c r="M5" s="38"/>
      <c r="N5" s="42"/>
      <c r="O5" s="38"/>
      <c r="P5" s="38"/>
      <c r="Q5" s="43"/>
      <c r="R5" s="38"/>
      <c r="S5" s="38"/>
      <c r="T5" s="42"/>
      <c r="U5" s="42"/>
      <c r="V5" s="42"/>
      <c r="W5" s="42"/>
      <c r="X5" s="42"/>
      <c r="Y5" s="38"/>
      <c r="Z5" s="38"/>
      <c r="AA5" s="38"/>
      <c r="AB5" s="38"/>
      <c r="AC5" s="38"/>
      <c r="AD5" s="38"/>
      <c r="AE5" s="38"/>
      <c r="AF5" s="38"/>
      <c r="AG5" s="38"/>
      <c r="AH5" s="38"/>
    </row>
    <row r="6" spans="1:34" ht="9.75" customHeight="1">
      <c r="A6" s="10"/>
      <c r="B6" s="44"/>
      <c r="C6" s="45"/>
      <c r="D6" s="46"/>
      <c r="E6" s="46"/>
      <c r="F6" s="5"/>
      <c r="G6" s="5"/>
      <c r="H6" s="5"/>
      <c r="I6" s="5"/>
      <c r="J6" s="47"/>
      <c r="K6" s="48"/>
      <c r="L6" s="48"/>
      <c r="M6" s="5"/>
      <c r="N6" s="11"/>
      <c r="O6" s="5"/>
      <c r="P6" s="5"/>
      <c r="Q6" s="12"/>
      <c r="R6" s="5"/>
      <c r="S6" s="5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41.25" customHeight="1">
      <c r="A7" s="49"/>
      <c r="B7" s="50"/>
      <c r="C7" s="51"/>
      <c r="D7" s="52"/>
      <c r="E7" s="52"/>
      <c r="F7" s="54"/>
      <c r="G7" s="54"/>
      <c r="H7" s="54"/>
      <c r="I7" s="55" t="s">
        <v>21</v>
      </c>
      <c r="J7" s="152" t="s">
        <v>22</v>
      </c>
      <c r="K7" s="143"/>
      <c r="L7" s="144"/>
      <c r="M7" s="54"/>
      <c r="N7" s="56"/>
      <c r="O7" s="54"/>
      <c r="P7" s="54"/>
      <c r="Q7" s="57"/>
      <c r="R7" s="54"/>
      <c r="S7" s="54"/>
      <c r="T7" s="56"/>
      <c r="U7" s="56"/>
      <c r="V7" s="56"/>
      <c r="W7" s="56"/>
      <c r="X7" s="56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ht="15.75" customHeight="1">
      <c r="A8" s="49"/>
      <c r="B8" s="50"/>
      <c r="C8" s="51"/>
      <c r="D8" s="52"/>
      <c r="E8" s="52"/>
      <c r="F8" s="54"/>
      <c r="G8" s="54"/>
      <c r="H8" s="54"/>
      <c r="I8" s="55" t="s">
        <v>23</v>
      </c>
      <c r="J8" s="59" t="s">
        <v>55</v>
      </c>
      <c r="K8" s="59"/>
      <c r="L8" s="59"/>
      <c r="M8" s="54"/>
      <c r="N8" s="56"/>
      <c r="O8" s="54"/>
      <c r="P8" s="54"/>
      <c r="Q8" s="57"/>
      <c r="R8" s="54"/>
      <c r="S8" s="54"/>
      <c r="T8" s="56"/>
      <c r="U8" s="56"/>
      <c r="V8" s="56"/>
      <c r="W8" s="56"/>
      <c r="X8" s="56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5.75" customHeight="1">
      <c r="A9" s="49"/>
      <c r="B9" s="50"/>
      <c r="C9" s="51"/>
      <c r="D9" s="52"/>
      <c r="E9" s="52"/>
      <c r="F9" s="54"/>
      <c r="G9" s="54"/>
      <c r="H9" s="54"/>
      <c r="I9" s="55" t="s">
        <v>28</v>
      </c>
      <c r="J9" s="61" t="s">
        <v>41</v>
      </c>
      <c r="K9" s="55"/>
      <c r="L9" s="55"/>
      <c r="M9" s="54"/>
      <c r="N9" s="56"/>
      <c r="O9" s="54"/>
      <c r="P9" s="54"/>
      <c r="Q9" s="57"/>
      <c r="R9" s="54"/>
      <c r="S9" s="54"/>
      <c r="T9" s="62" t="s">
        <v>29</v>
      </c>
      <c r="U9" s="56"/>
      <c r="V9" s="56"/>
      <c r="W9" s="56"/>
      <c r="X9" s="56"/>
      <c r="Y9" s="54"/>
      <c r="Z9" s="54"/>
      <c r="AA9" s="54"/>
      <c r="AB9" s="54"/>
      <c r="AC9" s="54"/>
      <c r="AD9" s="54"/>
      <c r="AE9" s="54"/>
      <c r="AF9" s="54"/>
      <c r="AG9" s="54"/>
      <c r="AH9" s="54"/>
    </row>
    <row r="10" spans="1:34" ht="18.75" customHeight="1">
      <c r="A10" s="10"/>
      <c r="B10" s="44"/>
      <c r="C10" s="45"/>
      <c r="D10" s="46"/>
      <c r="E10" s="46"/>
      <c r="F10" s="5"/>
      <c r="G10" s="5"/>
      <c r="H10" s="5"/>
      <c r="I10" s="5"/>
      <c r="J10" s="5"/>
      <c r="K10" s="5"/>
      <c r="L10" s="5"/>
      <c r="M10" s="5"/>
      <c r="N10" s="11"/>
      <c r="O10" s="63"/>
      <c r="P10" s="5"/>
      <c r="Q10" s="12"/>
      <c r="R10" s="5"/>
      <c r="S10" s="5"/>
      <c r="T10" s="64" t="s">
        <v>30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27.75" customHeight="1">
      <c r="A11" s="66"/>
      <c r="B11" s="140" t="s">
        <v>33</v>
      </c>
      <c r="C11" s="137"/>
      <c r="D11" s="140" t="s">
        <v>34</v>
      </c>
      <c r="E11" s="138"/>
      <c r="F11" s="141"/>
      <c r="G11" s="67"/>
      <c r="H11" s="140" t="s">
        <v>36</v>
      </c>
      <c r="I11" s="137"/>
      <c r="J11" s="153" t="s">
        <v>37</v>
      </c>
      <c r="K11" s="137"/>
      <c r="L11" s="69" t="s">
        <v>39</v>
      </c>
      <c r="M11" s="67"/>
      <c r="N11" s="70"/>
      <c r="O11" s="71" t="s">
        <v>40</v>
      </c>
      <c r="P11" s="71" t="s">
        <v>43</v>
      </c>
      <c r="Q11" s="72" t="s">
        <v>44</v>
      </c>
      <c r="R11" s="71"/>
      <c r="S11" s="71"/>
      <c r="T11" s="73" t="s">
        <v>45</v>
      </c>
      <c r="U11" s="73" t="s">
        <v>46</v>
      </c>
      <c r="V11" s="73" t="s">
        <v>47</v>
      </c>
      <c r="W11" s="73" t="s">
        <v>48</v>
      </c>
      <c r="X11" s="70"/>
      <c r="Y11" s="66"/>
      <c r="Z11" s="66"/>
      <c r="AA11" s="66"/>
      <c r="AB11" s="66"/>
      <c r="AC11" s="66"/>
      <c r="AD11" s="66"/>
      <c r="AE11" s="66"/>
      <c r="AF11" s="66"/>
      <c r="AG11" s="66"/>
      <c r="AH11" s="66"/>
    </row>
    <row r="12" spans="1:34" ht="18" hidden="1" customHeight="1">
      <c r="A12" s="1"/>
      <c r="B12" s="71"/>
      <c r="C12" s="74"/>
      <c r="D12" s="75"/>
      <c r="E12" s="75"/>
      <c r="F12" s="77"/>
      <c r="G12" s="78"/>
      <c r="H12" s="79"/>
      <c r="I12" s="79"/>
      <c r="J12" s="80"/>
      <c r="K12" s="81"/>
      <c r="L12" s="82"/>
      <c r="M12" s="83"/>
      <c r="N12" s="11"/>
      <c r="O12" s="84"/>
      <c r="P12" s="84"/>
      <c r="Q12" s="85"/>
      <c r="R12" s="86"/>
      <c r="S12" s="86"/>
      <c r="T12" s="87"/>
      <c r="U12" s="87"/>
      <c r="V12" s="87"/>
      <c r="W12" s="87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" customHeight="1">
      <c r="A13" s="1"/>
      <c r="B13" s="71">
        <v>1</v>
      </c>
      <c r="C13" s="74" t="str">
        <f t="shared" ref="C13:C43" ca="1" si="0">IF($B13="","",CHOOSE(WEEKDAY(DATE(YEAR($L$1),MONTH($L$1),$B13),2),"月","火","水","木","金","土","日"))</f>
        <v>日</v>
      </c>
      <c r="D13" s="88"/>
      <c r="E13" s="72"/>
      <c r="F13" s="89"/>
      <c r="G13" s="78"/>
      <c r="H13" s="160"/>
      <c r="I13" s="137"/>
      <c r="J13" s="80" t="str">
        <f t="shared" ref="J13:J43" si="1">IF(F13="","",R13+S13-T13-U13-V13-W13)</f>
        <v/>
      </c>
      <c r="K13" s="81" t="str">
        <f t="shared" ref="K13:K44" si="2">IF(J13="","","h")</f>
        <v/>
      </c>
      <c r="L13" s="136"/>
      <c r="M13" s="137"/>
      <c r="N13" s="11"/>
      <c r="O13" s="84" t="str">
        <f t="shared" ref="O13:O43" si="3">IF(F13="","",F13-D13)</f>
        <v/>
      </c>
      <c r="P13" s="84" t="str">
        <f t="shared" ref="P13:P43" si="4">IF(F13="","",O13-Q13)</f>
        <v/>
      </c>
      <c r="Q13" s="85" t="str">
        <f t="shared" ref="Q13:Q43" si="5">IF(F13="","",IF(D13&gt;=$W$3,$S$2,IF(F13&lt;=$W$2,$S$2,$W$4)))</f>
        <v/>
      </c>
      <c r="R13" s="86" t="str">
        <f t="shared" ref="R13:R43" si="6">IF(F13="","",HOUR(P13))</f>
        <v/>
      </c>
      <c r="S13" s="86" t="str">
        <f t="shared" ref="S13:S43" si="7">IF(F13="","",(MINUTE(P13)/60))</f>
        <v/>
      </c>
      <c r="T13" s="87"/>
      <c r="U13" s="87"/>
      <c r="V13" s="87"/>
      <c r="W13" s="87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" customHeight="1">
      <c r="A14" s="1"/>
      <c r="B14" s="71">
        <v>2</v>
      </c>
      <c r="C14" s="74" t="str">
        <f t="shared" ca="1" si="0"/>
        <v>月</v>
      </c>
      <c r="D14" s="88"/>
      <c r="E14" s="72"/>
      <c r="F14" s="89"/>
      <c r="G14" s="78"/>
      <c r="H14" s="160"/>
      <c r="I14" s="137"/>
      <c r="J14" s="80" t="str">
        <f t="shared" si="1"/>
        <v/>
      </c>
      <c r="K14" s="81" t="str">
        <f t="shared" si="2"/>
        <v/>
      </c>
      <c r="L14" s="136"/>
      <c r="M14" s="137"/>
      <c r="N14" s="11"/>
      <c r="O14" s="84" t="str">
        <f t="shared" si="3"/>
        <v/>
      </c>
      <c r="P14" s="84" t="str">
        <f t="shared" si="4"/>
        <v/>
      </c>
      <c r="Q14" s="85" t="str">
        <f t="shared" si="5"/>
        <v/>
      </c>
      <c r="R14" s="86" t="str">
        <f t="shared" si="6"/>
        <v/>
      </c>
      <c r="S14" s="86" t="str">
        <f t="shared" si="7"/>
        <v/>
      </c>
      <c r="T14" s="87"/>
      <c r="U14" s="87"/>
      <c r="V14" s="87"/>
      <c r="W14" s="87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" customHeight="1">
      <c r="A15" s="1"/>
      <c r="B15" s="71">
        <v>3</v>
      </c>
      <c r="C15" s="74" t="str">
        <f t="shared" ca="1" si="0"/>
        <v>火</v>
      </c>
      <c r="D15" s="88"/>
      <c r="E15" s="72"/>
      <c r="F15" s="89"/>
      <c r="G15" s="78"/>
      <c r="H15" s="160"/>
      <c r="I15" s="137"/>
      <c r="J15" s="80" t="str">
        <f t="shared" si="1"/>
        <v/>
      </c>
      <c r="K15" s="81" t="str">
        <f t="shared" si="2"/>
        <v/>
      </c>
      <c r="L15" s="136"/>
      <c r="M15" s="137"/>
      <c r="N15" s="11"/>
      <c r="O15" s="84" t="str">
        <f t="shared" si="3"/>
        <v/>
      </c>
      <c r="P15" s="84" t="str">
        <f t="shared" si="4"/>
        <v/>
      </c>
      <c r="Q15" s="85" t="str">
        <f t="shared" si="5"/>
        <v/>
      </c>
      <c r="R15" s="86" t="str">
        <f t="shared" si="6"/>
        <v/>
      </c>
      <c r="S15" s="86" t="str">
        <f t="shared" si="7"/>
        <v/>
      </c>
      <c r="T15" s="87"/>
      <c r="U15" s="87"/>
      <c r="V15" s="87"/>
      <c r="W15" s="87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" customHeight="1">
      <c r="A16" s="1"/>
      <c r="B16" s="71">
        <v>4</v>
      </c>
      <c r="C16" s="74" t="str">
        <f t="shared" ca="1" si="0"/>
        <v>水</v>
      </c>
      <c r="D16" s="88"/>
      <c r="E16" s="72"/>
      <c r="F16" s="89"/>
      <c r="G16" s="78"/>
      <c r="H16" s="160"/>
      <c r="I16" s="137"/>
      <c r="J16" s="80" t="str">
        <f t="shared" si="1"/>
        <v/>
      </c>
      <c r="K16" s="81" t="str">
        <f t="shared" si="2"/>
        <v/>
      </c>
      <c r="L16" s="136"/>
      <c r="M16" s="137"/>
      <c r="N16" s="11"/>
      <c r="O16" s="84" t="str">
        <f t="shared" si="3"/>
        <v/>
      </c>
      <c r="P16" s="84" t="str">
        <f t="shared" si="4"/>
        <v/>
      </c>
      <c r="Q16" s="85" t="str">
        <f t="shared" si="5"/>
        <v/>
      </c>
      <c r="R16" s="86" t="str">
        <f t="shared" si="6"/>
        <v/>
      </c>
      <c r="S16" s="86" t="str">
        <f t="shared" si="7"/>
        <v/>
      </c>
      <c r="T16" s="87"/>
      <c r="U16" s="87"/>
      <c r="V16" s="87"/>
      <c r="W16" s="87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" customHeight="1">
      <c r="A17" s="1"/>
      <c r="B17" s="71">
        <v>5</v>
      </c>
      <c r="C17" s="74" t="str">
        <f t="shared" ca="1" si="0"/>
        <v>木</v>
      </c>
      <c r="D17" s="88"/>
      <c r="E17" s="72"/>
      <c r="F17" s="89"/>
      <c r="G17" s="78"/>
      <c r="H17" s="160"/>
      <c r="I17" s="137"/>
      <c r="J17" s="80" t="str">
        <f t="shared" si="1"/>
        <v/>
      </c>
      <c r="K17" s="81" t="str">
        <f t="shared" si="2"/>
        <v/>
      </c>
      <c r="L17" s="136"/>
      <c r="M17" s="137"/>
      <c r="N17" s="11"/>
      <c r="O17" s="84" t="str">
        <f t="shared" si="3"/>
        <v/>
      </c>
      <c r="P17" s="84" t="str">
        <f t="shared" si="4"/>
        <v/>
      </c>
      <c r="Q17" s="85" t="str">
        <f t="shared" si="5"/>
        <v/>
      </c>
      <c r="R17" s="86" t="str">
        <f t="shared" si="6"/>
        <v/>
      </c>
      <c r="S17" s="86" t="str">
        <f t="shared" si="7"/>
        <v/>
      </c>
      <c r="T17" s="92"/>
      <c r="U17" s="87"/>
      <c r="V17" s="87"/>
      <c r="W17" s="87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" customHeight="1">
      <c r="A18" s="1"/>
      <c r="B18" s="71">
        <v>6</v>
      </c>
      <c r="C18" s="74" t="str">
        <f t="shared" ca="1" si="0"/>
        <v>金</v>
      </c>
      <c r="D18" s="88"/>
      <c r="E18" s="72"/>
      <c r="F18" s="89"/>
      <c r="G18" s="78"/>
      <c r="H18" s="160"/>
      <c r="I18" s="137"/>
      <c r="J18" s="80" t="str">
        <f t="shared" si="1"/>
        <v/>
      </c>
      <c r="K18" s="81" t="str">
        <f t="shared" si="2"/>
        <v/>
      </c>
      <c r="L18" s="136"/>
      <c r="M18" s="137"/>
      <c r="N18" s="11"/>
      <c r="O18" s="84" t="str">
        <f t="shared" si="3"/>
        <v/>
      </c>
      <c r="P18" s="84" t="str">
        <f t="shared" si="4"/>
        <v/>
      </c>
      <c r="Q18" s="85" t="str">
        <f t="shared" si="5"/>
        <v/>
      </c>
      <c r="R18" s="86" t="str">
        <f t="shared" si="6"/>
        <v/>
      </c>
      <c r="S18" s="86" t="str">
        <f t="shared" si="7"/>
        <v/>
      </c>
      <c r="T18" s="87"/>
      <c r="U18" s="87"/>
      <c r="V18" s="87"/>
      <c r="W18" s="87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" customHeight="1">
      <c r="A19" s="1"/>
      <c r="B19" s="71">
        <v>7</v>
      </c>
      <c r="C19" s="74" t="str">
        <f t="shared" ca="1" si="0"/>
        <v>土</v>
      </c>
      <c r="D19" s="88"/>
      <c r="E19" s="72"/>
      <c r="F19" s="89"/>
      <c r="G19" s="78"/>
      <c r="H19" s="160"/>
      <c r="I19" s="137"/>
      <c r="J19" s="80" t="str">
        <f t="shared" si="1"/>
        <v/>
      </c>
      <c r="K19" s="81" t="str">
        <f t="shared" si="2"/>
        <v/>
      </c>
      <c r="L19" s="136"/>
      <c r="M19" s="137"/>
      <c r="N19" s="11"/>
      <c r="O19" s="84" t="str">
        <f t="shared" si="3"/>
        <v/>
      </c>
      <c r="P19" s="84" t="str">
        <f t="shared" si="4"/>
        <v/>
      </c>
      <c r="Q19" s="85" t="str">
        <f t="shared" si="5"/>
        <v/>
      </c>
      <c r="R19" s="86" t="str">
        <f t="shared" si="6"/>
        <v/>
      </c>
      <c r="S19" s="86" t="str">
        <f t="shared" si="7"/>
        <v/>
      </c>
      <c r="T19" s="87"/>
      <c r="U19" s="87"/>
      <c r="V19" s="87"/>
      <c r="W19" s="87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" customHeight="1">
      <c r="A20" s="1"/>
      <c r="B20" s="71">
        <v>8</v>
      </c>
      <c r="C20" s="74" t="str">
        <f t="shared" ca="1" si="0"/>
        <v>日</v>
      </c>
      <c r="D20" s="88"/>
      <c r="E20" s="72"/>
      <c r="F20" s="89"/>
      <c r="G20" s="78"/>
      <c r="H20" s="160"/>
      <c r="I20" s="137"/>
      <c r="J20" s="80" t="str">
        <f t="shared" si="1"/>
        <v/>
      </c>
      <c r="K20" s="81" t="str">
        <f t="shared" si="2"/>
        <v/>
      </c>
      <c r="L20" s="136"/>
      <c r="M20" s="137"/>
      <c r="N20" s="11"/>
      <c r="O20" s="84" t="str">
        <f t="shared" si="3"/>
        <v/>
      </c>
      <c r="P20" s="84" t="str">
        <f t="shared" si="4"/>
        <v/>
      </c>
      <c r="Q20" s="85" t="str">
        <f t="shared" si="5"/>
        <v/>
      </c>
      <c r="R20" s="86" t="str">
        <f t="shared" si="6"/>
        <v/>
      </c>
      <c r="S20" s="86" t="str">
        <f t="shared" si="7"/>
        <v/>
      </c>
      <c r="T20" s="87"/>
      <c r="U20" s="87"/>
      <c r="V20" s="87"/>
      <c r="W20" s="87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ht="18" customHeight="1">
      <c r="A21" s="1"/>
      <c r="B21" s="71">
        <v>9</v>
      </c>
      <c r="C21" s="74" t="str">
        <f t="shared" ca="1" si="0"/>
        <v>月</v>
      </c>
      <c r="D21" s="88"/>
      <c r="E21" s="72"/>
      <c r="F21" s="89"/>
      <c r="G21" s="78"/>
      <c r="H21" s="160"/>
      <c r="I21" s="137"/>
      <c r="J21" s="80" t="str">
        <f t="shared" si="1"/>
        <v/>
      </c>
      <c r="K21" s="81" t="str">
        <f t="shared" si="2"/>
        <v/>
      </c>
      <c r="L21" s="136"/>
      <c r="M21" s="137"/>
      <c r="N21" s="11"/>
      <c r="O21" s="84" t="str">
        <f t="shared" si="3"/>
        <v/>
      </c>
      <c r="P21" s="84" t="str">
        <f t="shared" si="4"/>
        <v/>
      </c>
      <c r="Q21" s="85" t="str">
        <f t="shared" si="5"/>
        <v/>
      </c>
      <c r="R21" s="86" t="str">
        <f t="shared" si="6"/>
        <v/>
      </c>
      <c r="S21" s="86" t="str">
        <f t="shared" si="7"/>
        <v/>
      </c>
      <c r="T21" s="87"/>
      <c r="U21" s="87"/>
      <c r="V21" s="87"/>
      <c r="W21" s="87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ht="18" customHeight="1">
      <c r="A22" s="1"/>
      <c r="B22" s="71">
        <v>10</v>
      </c>
      <c r="C22" s="74" t="str">
        <f t="shared" ca="1" si="0"/>
        <v>火</v>
      </c>
      <c r="D22" s="88"/>
      <c r="E22" s="72"/>
      <c r="F22" s="89"/>
      <c r="G22" s="78"/>
      <c r="H22" s="160"/>
      <c r="I22" s="137"/>
      <c r="J22" s="80" t="str">
        <f t="shared" si="1"/>
        <v/>
      </c>
      <c r="K22" s="81" t="str">
        <f t="shared" si="2"/>
        <v/>
      </c>
      <c r="L22" s="136"/>
      <c r="M22" s="137"/>
      <c r="N22" s="11"/>
      <c r="O22" s="84" t="str">
        <f t="shared" si="3"/>
        <v/>
      </c>
      <c r="P22" s="84" t="str">
        <f t="shared" si="4"/>
        <v/>
      </c>
      <c r="Q22" s="85" t="str">
        <f t="shared" si="5"/>
        <v/>
      </c>
      <c r="R22" s="86" t="str">
        <f t="shared" si="6"/>
        <v/>
      </c>
      <c r="S22" s="86" t="str">
        <f t="shared" si="7"/>
        <v/>
      </c>
      <c r="T22" s="87"/>
      <c r="U22" s="87"/>
      <c r="V22" s="87"/>
      <c r="W22" s="87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" customHeight="1">
      <c r="A23" s="1"/>
      <c r="B23" s="71">
        <v>11</v>
      </c>
      <c r="C23" s="74" t="str">
        <f t="shared" ca="1" si="0"/>
        <v>水</v>
      </c>
      <c r="D23" s="88"/>
      <c r="E23" s="72"/>
      <c r="F23" s="89"/>
      <c r="G23" s="78"/>
      <c r="H23" s="160"/>
      <c r="I23" s="137"/>
      <c r="J23" s="80" t="str">
        <f t="shared" si="1"/>
        <v/>
      </c>
      <c r="K23" s="81" t="str">
        <f t="shared" si="2"/>
        <v/>
      </c>
      <c r="L23" s="136"/>
      <c r="M23" s="137"/>
      <c r="N23" s="11"/>
      <c r="O23" s="84" t="str">
        <f t="shared" si="3"/>
        <v/>
      </c>
      <c r="P23" s="84" t="str">
        <f t="shared" si="4"/>
        <v/>
      </c>
      <c r="Q23" s="85" t="str">
        <f t="shared" si="5"/>
        <v/>
      </c>
      <c r="R23" s="86" t="str">
        <f t="shared" si="6"/>
        <v/>
      </c>
      <c r="S23" s="86" t="str">
        <f t="shared" si="7"/>
        <v/>
      </c>
      <c r="T23" s="87"/>
      <c r="U23" s="87"/>
      <c r="V23" s="87"/>
      <c r="W23" s="87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8" customHeight="1">
      <c r="A24" s="1"/>
      <c r="B24" s="71">
        <v>12</v>
      </c>
      <c r="C24" s="74" t="str">
        <f t="shared" ca="1" si="0"/>
        <v>木</v>
      </c>
      <c r="D24" s="88"/>
      <c r="E24" s="72"/>
      <c r="F24" s="89"/>
      <c r="G24" s="78"/>
      <c r="H24" s="160"/>
      <c r="I24" s="137"/>
      <c r="J24" s="80" t="str">
        <f t="shared" si="1"/>
        <v/>
      </c>
      <c r="K24" s="81" t="str">
        <f t="shared" si="2"/>
        <v/>
      </c>
      <c r="L24" s="136"/>
      <c r="M24" s="137"/>
      <c r="N24" s="11"/>
      <c r="O24" s="84" t="str">
        <f t="shared" si="3"/>
        <v/>
      </c>
      <c r="P24" s="84" t="str">
        <f t="shared" si="4"/>
        <v/>
      </c>
      <c r="Q24" s="85" t="str">
        <f t="shared" si="5"/>
        <v/>
      </c>
      <c r="R24" s="86" t="str">
        <f t="shared" si="6"/>
        <v/>
      </c>
      <c r="S24" s="86" t="str">
        <f t="shared" si="7"/>
        <v/>
      </c>
      <c r="T24" s="87"/>
      <c r="U24" s="87"/>
      <c r="V24" s="87"/>
      <c r="W24" s="87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8" customHeight="1">
      <c r="A25" s="1"/>
      <c r="B25" s="71">
        <v>13</v>
      </c>
      <c r="C25" s="74" t="str">
        <f t="shared" ca="1" si="0"/>
        <v>金</v>
      </c>
      <c r="D25" s="88"/>
      <c r="E25" s="72"/>
      <c r="F25" s="89"/>
      <c r="G25" s="78"/>
      <c r="H25" s="160"/>
      <c r="I25" s="137"/>
      <c r="J25" s="80" t="str">
        <f t="shared" si="1"/>
        <v/>
      </c>
      <c r="K25" s="81" t="str">
        <f t="shared" si="2"/>
        <v/>
      </c>
      <c r="L25" s="136"/>
      <c r="M25" s="137"/>
      <c r="N25" s="11"/>
      <c r="O25" s="84" t="str">
        <f t="shared" si="3"/>
        <v/>
      </c>
      <c r="P25" s="84" t="str">
        <f t="shared" si="4"/>
        <v/>
      </c>
      <c r="Q25" s="85" t="str">
        <f t="shared" si="5"/>
        <v/>
      </c>
      <c r="R25" s="86" t="str">
        <f t="shared" si="6"/>
        <v/>
      </c>
      <c r="S25" s="86" t="str">
        <f t="shared" si="7"/>
        <v/>
      </c>
      <c r="T25" s="87"/>
      <c r="U25" s="87"/>
      <c r="V25" s="87"/>
      <c r="W25" s="87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" customHeight="1">
      <c r="A26" s="1"/>
      <c r="B26" s="71">
        <v>14</v>
      </c>
      <c r="C26" s="74" t="str">
        <f t="shared" ca="1" si="0"/>
        <v>土</v>
      </c>
      <c r="D26" s="88"/>
      <c r="E26" s="72"/>
      <c r="F26" s="89"/>
      <c r="G26" s="78"/>
      <c r="H26" s="160"/>
      <c r="I26" s="137"/>
      <c r="J26" s="80" t="str">
        <f t="shared" si="1"/>
        <v/>
      </c>
      <c r="K26" s="81" t="str">
        <f t="shared" si="2"/>
        <v/>
      </c>
      <c r="L26" s="136"/>
      <c r="M26" s="137"/>
      <c r="N26" s="11"/>
      <c r="O26" s="84" t="str">
        <f t="shared" si="3"/>
        <v/>
      </c>
      <c r="P26" s="84" t="str">
        <f t="shared" si="4"/>
        <v/>
      </c>
      <c r="Q26" s="85" t="str">
        <f t="shared" si="5"/>
        <v/>
      </c>
      <c r="R26" s="86" t="str">
        <f t="shared" si="6"/>
        <v/>
      </c>
      <c r="S26" s="86" t="str">
        <f t="shared" si="7"/>
        <v/>
      </c>
      <c r="T26" s="87"/>
      <c r="U26" s="87"/>
      <c r="V26" s="87"/>
      <c r="W26" s="87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" customHeight="1">
      <c r="A27" s="1"/>
      <c r="B27" s="71">
        <v>15</v>
      </c>
      <c r="C27" s="74" t="str">
        <f t="shared" ca="1" si="0"/>
        <v>日</v>
      </c>
      <c r="D27" s="88"/>
      <c r="E27" s="72"/>
      <c r="F27" s="89"/>
      <c r="G27" s="78"/>
      <c r="H27" s="160"/>
      <c r="I27" s="137"/>
      <c r="J27" s="80" t="str">
        <f t="shared" si="1"/>
        <v/>
      </c>
      <c r="K27" s="81" t="str">
        <f t="shared" si="2"/>
        <v/>
      </c>
      <c r="L27" s="136"/>
      <c r="M27" s="137"/>
      <c r="N27" s="11"/>
      <c r="O27" s="84" t="str">
        <f t="shared" si="3"/>
        <v/>
      </c>
      <c r="P27" s="84" t="str">
        <f t="shared" si="4"/>
        <v/>
      </c>
      <c r="Q27" s="85" t="str">
        <f t="shared" si="5"/>
        <v/>
      </c>
      <c r="R27" s="86" t="str">
        <f t="shared" si="6"/>
        <v/>
      </c>
      <c r="S27" s="86" t="str">
        <f t="shared" si="7"/>
        <v/>
      </c>
      <c r="T27" s="87"/>
      <c r="U27" s="87"/>
      <c r="V27" s="87"/>
      <c r="W27" s="87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" customHeight="1">
      <c r="A28" s="1"/>
      <c r="B28" s="71">
        <v>16</v>
      </c>
      <c r="C28" s="74" t="str">
        <f t="shared" ca="1" si="0"/>
        <v>月</v>
      </c>
      <c r="D28" s="88"/>
      <c r="E28" s="72"/>
      <c r="F28" s="89"/>
      <c r="G28" s="78"/>
      <c r="H28" s="160"/>
      <c r="I28" s="137"/>
      <c r="J28" s="80" t="str">
        <f t="shared" si="1"/>
        <v/>
      </c>
      <c r="K28" s="81" t="str">
        <f t="shared" si="2"/>
        <v/>
      </c>
      <c r="L28" s="136"/>
      <c r="M28" s="137"/>
      <c r="N28" s="11"/>
      <c r="O28" s="84" t="str">
        <f t="shared" si="3"/>
        <v/>
      </c>
      <c r="P28" s="84" t="str">
        <f t="shared" si="4"/>
        <v/>
      </c>
      <c r="Q28" s="85" t="str">
        <f t="shared" si="5"/>
        <v/>
      </c>
      <c r="R28" s="86" t="str">
        <f t="shared" si="6"/>
        <v/>
      </c>
      <c r="S28" s="86" t="str">
        <f t="shared" si="7"/>
        <v/>
      </c>
      <c r="T28" s="87"/>
      <c r="U28" s="87"/>
      <c r="V28" s="87"/>
      <c r="W28" s="87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ht="18" customHeight="1">
      <c r="A29" s="1"/>
      <c r="B29" s="71">
        <v>17</v>
      </c>
      <c r="C29" s="74" t="str">
        <f t="shared" ca="1" si="0"/>
        <v>火</v>
      </c>
      <c r="D29" s="88"/>
      <c r="E29" s="72"/>
      <c r="F29" s="89"/>
      <c r="G29" s="78"/>
      <c r="H29" s="160"/>
      <c r="I29" s="137"/>
      <c r="J29" s="80" t="str">
        <f t="shared" si="1"/>
        <v/>
      </c>
      <c r="K29" s="81" t="str">
        <f t="shared" si="2"/>
        <v/>
      </c>
      <c r="L29" s="136"/>
      <c r="M29" s="137"/>
      <c r="N29" s="11"/>
      <c r="O29" s="84" t="str">
        <f t="shared" si="3"/>
        <v/>
      </c>
      <c r="P29" s="84" t="str">
        <f t="shared" si="4"/>
        <v/>
      </c>
      <c r="Q29" s="85" t="str">
        <f t="shared" si="5"/>
        <v/>
      </c>
      <c r="R29" s="86" t="str">
        <f t="shared" si="6"/>
        <v/>
      </c>
      <c r="S29" s="86" t="str">
        <f t="shared" si="7"/>
        <v/>
      </c>
      <c r="T29" s="87"/>
      <c r="U29" s="87"/>
      <c r="V29" s="87"/>
      <c r="W29" s="87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ht="18" customHeight="1">
      <c r="A30" s="1"/>
      <c r="B30" s="71">
        <v>18</v>
      </c>
      <c r="C30" s="74" t="str">
        <f t="shared" ca="1" si="0"/>
        <v>水</v>
      </c>
      <c r="D30" s="88"/>
      <c r="E30" s="72"/>
      <c r="F30" s="89"/>
      <c r="G30" s="78"/>
      <c r="H30" s="160"/>
      <c r="I30" s="137"/>
      <c r="J30" s="80" t="str">
        <f t="shared" si="1"/>
        <v/>
      </c>
      <c r="K30" s="81" t="str">
        <f t="shared" si="2"/>
        <v/>
      </c>
      <c r="L30" s="136"/>
      <c r="M30" s="137"/>
      <c r="N30" s="11"/>
      <c r="O30" s="84" t="str">
        <f t="shared" si="3"/>
        <v/>
      </c>
      <c r="P30" s="84" t="str">
        <f t="shared" si="4"/>
        <v/>
      </c>
      <c r="Q30" s="85" t="str">
        <f t="shared" si="5"/>
        <v/>
      </c>
      <c r="R30" s="86" t="str">
        <f t="shared" si="6"/>
        <v/>
      </c>
      <c r="S30" s="86" t="str">
        <f t="shared" si="7"/>
        <v/>
      </c>
      <c r="T30" s="87"/>
      <c r="U30" s="87"/>
      <c r="V30" s="87"/>
      <c r="W30" s="87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" customHeight="1">
      <c r="A31" s="1"/>
      <c r="B31" s="71">
        <v>19</v>
      </c>
      <c r="C31" s="74" t="str">
        <f t="shared" ca="1" si="0"/>
        <v>木</v>
      </c>
      <c r="D31" s="88"/>
      <c r="E31" s="72"/>
      <c r="F31" s="89"/>
      <c r="G31" s="78"/>
      <c r="H31" s="160"/>
      <c r="I31" s="137"/>
      <c r="J31" s="80" t="str">
        <f t="shared" si="1"/>
        <v/>
      </c>
      <c r="K31" s="81" t="str">
        <f t="shared" si="2"/>
        <v/>
      </c>
      <c r="L31" s="136"/>
      <c r="M31" s="137"/>
      <c r="N31" s="11"/>
      <c r="O31" s="84" t="str">
        <f t="shared" si="3"/>
        <v/>
      </c>
      <c r="P31" s="84" t="str">
        <f t="shared" si="4"/>
        <v/>
      </c>
      <c r="Q31" s="85" t="str">
        <f t="shared" si="5"/>
        <v/>
      </c>
      <c r="R31" s="86" t="str">
        <f t="shared" si="6"/>
        <v/>
      </c>
      <c r="S31" s="86" t="str">
        <f t="shared" si="7"/>
        <v/>
      </c>
      <c r="T31" s="87"/>
      <c r="U31" s="87"/>
      <c r="V31" s="87"/>
      <c r="W31" s="87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" customHeight="1">
      <c r="A32" s="1"/>
      <c r="B32" s="71">
        <v>20</v>
      </c>
      <c r="C32" s="74" t="str">
        <f t="shared" ca="1" si="0"/>
        <v>金</v>
      </c>
      <c r="D32" s="88"/>
      <c r="E32" s="72"/>
      <c r="F32" s="89"/>
      <c r="G32" s="78"/>
      <c r="H32" s="160"/>
      <c r="I32" s="137"/>
      <c r="J32" s="80" t="str">
        <f t="shared" si="1"/>
        <v/>
      </c>
      <c r="K32" s="81" t="str">
        <f t="shared" si="2"/>
        <v/>
      </c>
      <c r="L32" s="136"/>
      <c r="M32" s="137"/>
      <c r="N32" s="11"/>
      <c r="O32" s="84" t="str">
        <f t="shared" si="3"/>
        <v/>
      </c>
      <c r="P32" s="84" t="str">
        <f t="shared" si="4"/>
        <v/>
      </c>
      <c r="Q32" s="85" t="str">
        <f t="shared" si="5"/>
        <v/>
      </c>
      <c r="R32" s="86" t="str">
        <f t="shared" si="6"/>
        <v/>
      </c>
      <c r="S32" s="86" t="str">
        <f t="shared" si="7"/>
        <v/>
      </c>
      <c r="T32" s="87"/>
      <c r="U32" s="87"/>
      <c r="V32" s="87"/>
      <c r="W32" s="87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" customHeight="1">
      <c r="A33" s="1"/>
      <c r="B33" s="71">
        <v>21</v>
      </c>
      <c r="C33" s="74" t="str">
        <f t="shared" ca="1" si="0"/>
        <v>土</v>
      </c>
      <c r="D33" s="88"/>
      <c r="E33" s="72"/>
      <c r="F33" s="89"/>
      <c r="G33" s="78"/>
      <c r="H33" s="160"/>
      <c r="I33" s="137"/>
      <c r="J33" s="80" t="str">
        <f t="shared" si="1"/>
        <v/>
      </c>
      <c r="K33" s="81" t="str">
        <f t="shared" si="2"/>
        <v/>
      </c>
      <c r="L33" s="136"/>
      <c r="M33" s="137"/>
      <c r="N33" s="11"/>
      <c r="O33" s="84" t="str">
        <f t="shared" si="3"/>
        <v/>
      </c>
      <c r="P33" s="84" t="str">
        <f t="shared" si="4"/>
        <v/>
      </c>
      <c r="Q33" s="85" t="str">
        <f t="shared" si="5"/>
        <v/>
      </c>
      <c r="R33" s="86" t="str">
        <f t="shared" si="6"/>
        <v/>
      </c>
      <c r="S33" s="86" t="str">
        <f t="shared" si="7"/>
        <v/>
      </c>
      <c r="T33" s="87"/>
      <c r="U33" s="87"/>
      <c r="V33" s="87"/>
      <c r="W33" s="87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" customHeight="1">
      <c r="A34" s="1"/>
      <c r="B34" s="71">
        <v>22</v>
      </c>
      <c r="C34" s="74" t="str">
        <f t="shared" ca="1" si="0"/>
        <v>日</v>
      </c>
      <c r="D34" s="88"/>
      <c r="E34" s="72"/>
      <c r="F34" s="89"/>
      <c r="G34" s="78"/>
      <c r="H34" s="160"/>
      <c r="I34" s="137"/>
      <c r="J34" s="80" t="str">
        <f t="shared" si="1"/>
        <v/>
      </c>
      <c r="K34" s="81" t="str">
        <f t="shared" si="2"/>
        <v/>
      </c>
      <c r="L34" s="136"/>
      <c r="M34" s="137"/>
      <c r="N34" s="11"/>
      <c r="O34" s="84" t="str">
        <f t="shared" si="3"/>
        <v/>
      </c>
      <c r="P34" s="84" t="str">
        <f t="shared" si="4"/>
        <v/>
      </c>
      <c r="Q34" s="85" t="str">
        <f t="shared" si="5"/>
        <v/>
      </c>
      <c r="R34" s="86" t="str">
        <f t="shared" si="6"/>
        <v/>
      </c>
      <c r="S34" s="86" t="str">
        <f t="shared" si="7"/>
        <v/>
      </c>
      <c r="T34" s="87"/>
      <c r="U34" s="87"/>
      <c r="V34" s="87"/>
      <c r="W34" s="87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" customHeight="1">
      <c r="A35" s="1"/>
      <c r="B35" s="71">
        <v>23</v>
      </c>
      <c r="C35" s="74" t="str">
        <f t="shared" ca="1" si="0"/>
        <v>月</v>
      </c>
      <c r="D35" s="88"/>
      <c r="E35" s="72"/>
      <c r="F35" s="89"/>
      <c r="G35" s="78"/>
      <c r="H35" s="160"/>
      <c r="I35" s="137"/>
      <c r="J35" s="80" t="str">
        <f t="shared" si="1"/>
        <v/>
      </c>
      <c r="K35" s="81" t="str">
        <f t="shared" si="2"/>
        <v/>
      </c>
      <c r="L35" s="136"/>
      <c r="M35" s="137"/>
      <c r="N35" s="11"/>
      <c r="O35" s="84" t="str">
        <f t="shared" si="3"/>
        <v/>
      </c>
      <c r="P35" s="84" t="str">
        <f t="shared" si="4"/>
        <v/>
      </c>
      <c r="Q35" s="85" t="str">
        <f t="shared" si="5"/>
        <v/>
      </c>
      <c r="R35" s="86" t="str">
        <f t="shared" si="6"/>
        <v/>
      </c>
      <c r="S35" s="86" t="str">
        <f t="shared" si="7"/>
        <v/>
      </c>
      <c r="T35" s="92"/>
      <c r="U35" s="87"/>
      <c r="V35" s="87"/>
      <c r="W35" s="87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" customHeight="1">
      <c r="A36" s="1"/>
      <c r="B36" s="71">
        <v>24</v>
      </c>
      <c r="C36" s="74" t="str">
        <f t="shared" ca="1" si="0"/>
        <v>火</v>
      </c>
      <c r="D36" s="88"/>
      <c r="E36" s="72"/>
      <c r="F36" s="89"/>
      <c r="G36" s="78"/>
      <c r="H36" s="160"/>
      <c r="I36" s="137"/>
      <c r="J36" s="80" t="str">
        <f t="shared" si="1"/>
        <v/>
      </c>
      <c r="K36" s="81" t="str">
        <f t="shared" si="2"/>
        <v/>
      </c>
      <c r="L36" s="136"/>
      <c r="M36" s="137"/>
      <c r="N36" s="11"/>
      <c r="O36" s="84" t="str">
        <f t="shared" si="3"/>
        <v/>
      </c>
      <c r="P36" s="84" t="str">
        <f t="shared" si="4"/>
        <v/>
      </c>
      <c r="Q36" s="85" t="str">
        <f t="shared" si="5"/>
        <v/>
      </c>
      <c r="R36" s="86" t="str">
        <f t="shared" si="6"/>
        <v/>
      </c>
      <c r="S36" s="86" t="str">
        <f t="shared" si="7"/>
        <v/>
      </c>
      <c r="T36" s="87"/>
      <c r="U36" s="87"/>
      <c r="V36" s="87"/>
      <c r="W36" s="87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" customHeight="1">
      <c r="A37" s="1"/>
      <c r="B37" s="71">
        <v>25</v>
      </c>
      <c r="C37" s="74" t="str">
        <f t="shared" ca="1" si="0"/>
        <v>水</v>
      </c>
      <c r="D37" s="88"/>
      <c r="E37" s="72"/>
      <c r="F37" s="89"/>
      <c r="G37" s="78"/>
      <c r="H37" s="160"/>
      <c r="I37" s="137"/>
      <c r="J37" s="80" t="str">
        <f t="shared" si="1"/>
        <v/>
      </c>
      <c r="K37" s="81" t="str">
        <f t="shared" si="2"/>
        <v/>
      </c>
      <c r="L37" s="136"/>
      <c r="M37" s="137"/>
      <c r="N37" s="11"/>
      <c r="O37" s="84" t="str">
        <f t="shared" si="3"/>
        <v/>
      </c>
      <c r="P37" s="84" t="str">
        <f t="shared" si="4"/>
        <v/>
      </c>
      <c r="Q37" s="85" t="str">
        <f t="shared" si="5"/>
        <v/>
      </c>
      <c r="R37" s="86" t="str">
        <f t="shared" si="6"/>
        <v/>
      </c>
      <c r="S37" s="86" t="str">
        <f t="shared" si="7"/>
        <v/>
      </c>
      <c r="T37" s="92"/>
      <c r="U37" s="87"/>
      <c r="V37" s="87"/>
      <c r="W37" s="87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18" customHeight="1">
      <c r="A38" s="1"/>
      <c r="B38" s="71">
        <v>26</v>
      </c>
      <c r="C38" s="74" t="str">
        <f t="shared" ca="1" si="0"/>
        <v>木</v>
      </c>
      <c r="D38" s="88"/>
      <c r="E38" s="72"/>
      <c r="F38" s="89"/>
      <c r="G38" s="78"/>
      <c r="H38" s="160"/>
      <c r="I38" s="137"/>
      <c r="J38" s="80" t="str">
        <f t="shared" si="1"/>
        <v/>
      </c>
      <c r="K38" s="81" t="str">
        <f t="shared" si="2"/>
        <v/>
      </c>
      <c r="L38" s="136"/>
      <c r="M38" s="137"/>
      <c r="N38" s="11"/>
      <c r="O38" s="84" t="str">
        <f t="shared" si="3"/>
        <v/>
      </c>
      <c r="P38" s="84" t="str">
        <f t="shared" si="4"/>
        <v/>
      </c>
      <c r="Q38" s="85" t="str">
        <f t="shared" si="5"/>
        <v/>
      </c>
      <c r="R38" s="86" t="str">
        <f t="shared" si="6"/>
        <v/>
      </c>
      <c r="S38" s="86" t="str">
        <f t="shared" si="7"/>
        <v/>
      </c>
      <c r="T38" s="87"/>
      <c r="U38" s="87"/>
      <c r="V38" s="87"/>
      <c r="W38" s="87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18" customHeight="1">
      <c r="A39" s="1"/>
      <c r="B39" s="71">
        <v>27</v>
      </c>
      <c r="C39" s="74" t="str">
        <f t="shared" ca="1" si="0"/>
        <v>金</v>
      </c>
      <c r="D39" s="88"/>
      <c r="E39" s="72"/>
      <c r="F39" s="89"/>
      <c r="G39" s="78"/>
      <c r="H39" s="160"/>
      <c r="I39" s="137"/>
      <c r="J39" s="80" t="str">
        <f t="shared" si="1"/>
        <v/>
      </c>
      <c r="K39" s="81" t="str">
        <f t="shared" si="2"/>
        <v/>
      </c>
      <c r="L39" s="136"/>
      <c r="M39" s="137"/>
      <c r="N39" s="11"/>
      <c r="O39" s="84" t="str">
        <f t="shared" si="3"/>
        <v/>
      </c>
      <c r="P39" s="84" t="str">
        <f t="shared" si="4"/>
        <v/>
      </c>
      <c r="Q39" s="85" t="str">
        <f t="shared" si="5"/>
        <v/>
      </c>
      <c r="R39" s="86" t="str">
        <f t="shared" si="6"/>
        <v/>
      </c>
      <c r="S39" s="86" t="str">
        <f t="shared" si="7"/>
        <v/>
      </c>
      <c r="T39" s="87"/>
      <c r="U39" s="87"/>
      <c r="V39" s="87"/>
      <c r="W39" s="87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" customHeight="1">
      <c r="A40" s="1"/>
      <c r="B40" s="71">
        <v>28</v>
      </c>
      <c r="C40" s="74" t="str">
        <f t="shared" ca="1" si="0"/>
        <v>土</v>
      </c>
      <c r="D40" s="88"/>
      <c r="E40" s="72"/>
      <c r="F40" s="89"/>
      <c r="G40" s="78"/>
      <c r="H40" s="160"/>
      <c r="I40" s="137"/>
      <c r="J40" s="80" t="str">
        <f t="shared" si="1"/>
        <v/>
      </c>
      <c r="K40" s="81" t="str">
        <f t="shared" si="2"/>
        <v/>
      </c>
      <c r="L40" s="136"/>
      <c r="M40" s="137"/>
      <c r="N40" s="11"/>
      <c r="O40" s="84" t="str">
        <f t="shared" si="3"/>
        <v/>
      </c>
      <c r="P40" s="84" t="str">
        <f t="shared" si="4"/>
        <v/>
      </c>
      <c r="Q40" s="85" t="str">
        <f t="shared" si="5"/>
        <v/>
      </c>
      <c r="R40" s="86" t="str">
        <f t="shared" si="6"/>
        <v/>
      </c>
      <c r="S40" s="86" t="str">
        <f t="shared" si="7"/>
        <v/>
      </c>
      <c r="T40" s="87"/>
      <c r="U40" s="87"/>
      <c r="V40" s="87"/>
      <c r="W40" s="87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" customHeight="1">
      <c r="A41" s="1"/>
      <c r="B41" s="71">
        <v>29</v>
      </c>
      <c r="C41" s="74" t="str">
        <f t="shared" ca="1" si="0"/>
        <v>日</v>
      </c>
      <c r="D41" s="88"/>
      <c r="E41" s="72"/>
      <c r="F41" s="89"/>
      <c r="G41" s="78"/>
      <c r="H41" s="160"/>
      <c r="I41" s="137"/>
      <c r="J41" s="80" t="str">
        <f t="shared" si="1"/>
        <v/>
      </c>
      <c r="K41" s="81" t="str">
        <f t="shared" si="2"/>
        <v/>
      </c>
      <c r="L41" s="136"/>
      <c r="M41" s="137"/>
      <c r="N41" s="11"/>
      <c r="O41" s="84" t="str">
        <f t="shared" si="3"/>
        <v/>
      </c>
      <c r="P41" s="84" t="str">
        <f t="shared" si="4"/>
        <v/>
      </c>
      <c r="Q41" s="85" t="str">
        <f t="shared" si="5"/>
        <v/>
      </c>
      <c r="R41" s="86" t="str">
        <f t="shared" si="6"/>
        <v/>
      </c>
      <c r="S41" s="86" t="str">
        <f t="shared" si="7"/>
        <v/>
      </c>
      <c r="T41" s="87"/>
      <c r="U41" s="87"/>
      <c r="V41" s="87"/>
      <c r="W41" s="87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" customHeight="1">
      <c r="A42" s="1"/>
      <c r="B42" s="71">
        <v>30</v>
      </c>
      <c r="C42" s="74" t="str">
        <f t="shared" ca="1" si="0"/>
        <v>月</v>
      </c>
      <c r="D42" s="88"/>
      <c r="E42" s="72"/>
      <c r="F42" s="89"/>
      <c r="G42" s="78"/>
      <c r="H42" s="160"/>
      <c r="I42" s="137"/>
      <c r="J42" s="80" t="str">
        <f t="shared" si="1"/>
        <v/>
      </c>
      <c r="K42" s="81" t="str">
        <f t="shared" si="2"/>
        <v/>
      </c>
      <c r="L42" s="136"/>
      <c r="M42" s="137"/>
      <c r="N42" s="11"/>
      <c r="O42" s="84" t="str">
        <f t="shared" si="3"/>
        <v/>
      </c>
      <c r="P42" s="84" t="str">
        <f t="shared" si="4"/>
        <v/>
      </c>
      <c r="Q42" s="85" t="str">
        <f t="shared" si="5"/>
        <v/>
      </c>
      <c r="R42" s="86" t="str">
        <f t="shared" si="6"/>
        <v/>
      </c>
      <c r="S42" s="86" t="str">
        <f t="shared" si="7"/>
        <v/>
      </c>
      <c r="T42" s="92"/>
      <c r="U42" s="87"/>
      <c r="V42" s="87"/>
      <c r="W42" s="87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s="124" customFormat="1" ht="18" customHeight="1">
      <c r="A43" s="1"/>
      <c r="B43" s="93">
        <v>31</v>
      </c>
      <c r="C43" s="74" t="str">
        <f t="shared" ca="1" si="0"/>
        <v>火</v>
      </c>
      <c r="D43" s="88"/>
      <c r="E43" s="88"/>
      <c r="F43" s="89"/>
      <c r="G43" s="78"/>
      <c r="H43" s="127"/>
      <c r="I43" s="128"/>
      <c r="J43" s="80" t="str">
        <f t="shared" si="1"/>
        <v/>
      </c>
      <c r="K43" s="81" t="str">
        <f t="shared" si="2"/>
        <v/>
      </c>
      <c r="L43" s="125"/>
      <c r="M43" s="126"/>
      <c r="N43" s="11"/>
      <c r="O43" s="84" t="str">
        <f t="shared" si="3"/>
        <v/>
      </c>
      <c r="P43" s="84" t="str">
        <f t="shared" si="4"/>
        <v/>
      </c>
      <c r="Q43" s="85" t="str">
        <f t="shared" si="5"/>
        <v/>
      </c>
      <c r="R43" s="86" t="str">
        <f t="shared" si="6"/>
        <v/>
      </c>
      <c r="S43" s="86" t="str">
        <f t="shared" si="7"/>
        <v/>
      </c>
      <c r="T43" s="92"/>
      <c r="U43" s="92"/>
      <c r="V43" s="92"/>
      <c r="W43" s="92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8" customHeight="1">
      <c r="A44" s="66"/>
      <c r="B44" s="69"/>
      <c r="C44" s="98"/>
      <c r="D44" s="99" t="str">
        <f>CONCATENATE("作業日数  ",COUNTA(D13:D42)," 日")</f>
        <v>作業日数  0 日</v>
      </c>
      <c r="E44" s="99"/>
      <c r="F44" s="99"/>
      <c r="G44" s="99"/>
      <c r="H44" s="140" t="s">
        <v>53</v>
      </c>
      <c r="I44" s="141"/>
      <c r="J44" s="100">
        <f>SUM(J13:J42)</f>
        <v>0</v>
      </c>
      <c r="K44" s="81" t="str">
        <f t="shared" si="2"/>
        <v>h</v>
      </c>
      <c r="L44" s="136"/>
      <c r="M44" s="137"/>
      <c r="N44" s="107"/>
      <c r="O44" s="108"/>
      <c r="P44" s="108"/>
      <c r="Q44" s="109"/>
      <c r="R44" s="109"/>
      <c r="S44" s="109"/>
      <c r="T44" s="87"/>
      <c r="U44" s="87"/>
      <c r="V44" s="87"/>
      <c r="W44" s="87"/>
      <c r="X44" s="101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</row>
    <row r="45" spans="1:34" ht="17.25" customHeight="1">
      <c r="A45" s="1"/>
      <c r="B45" s="1"/>
      <c r="C45" s="1"/>
      <c r="D45" s="5"/>
      <c r="E45" s="5"/>
      <c r="F45" s="5"/>
      <c r="G45" s="5"/>
      <c r="H45" s="5"/>
      <c r="I45" s="5"/>
      <c r="J45" s="6"/>
      <c r="K45" s="6"/>
      <c r="L45" s="103" t="s">
        <v>54</v>
      </c>
      <c r="M45" s="5"/>
      <c r="N45" s="11"/>
      <c r="O45" s="5"/>
      <c r="P45" s="5"/>
      <c r="Q45" s="12"/>
      <c r="R45" s="5"/>
      <c r="S45" s="5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2" customHeight="1">
      <c r="A46" s="1"/>
      <c r="B46" s="1"/>
      <c r="C46" s="1"/>
      <c r="D46" s="5"/>
      <c r="E46" s="5"/>
      <c r="F46" s="5"/>
      <c r="G46" s="5"/>
      <c r="H46" s="5"/>
      <c r="I46" s="5"/>
      <c r="J46" s="6"/>
      <c r="K46" s="6"/>
      <c r="L46" s="5"/>
      <c r="M46" s="5"/>
      <c r="N46" s="11"/>
      <c r="O46" s="5"/>
      <c r="P46" s="5"/>
      <c r="Q46" s="12"/>
      <c r="R46" s="5"/>
      <c r="S46" s="5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2" customHeight="1">
      <c r="A47" s="104"/>
      <c r="B47" s="104"/>
      <c r="C47" s="104"/>
      <c r="D47" s="11"/>
      <c r="E47" s="11"/>
      <c r="F47" s="11"/>
      <c r="G47" s="11"/>
      <c r="H47" s="11"/>
      <c r="I47" s="11"/>
      <c r="J47" s="105"/>
      <c r="K47" s="105"/>
      <c r="L47" s="11"/>
      <c r="M47" s="11"/>
      <c r="N47" s="11"/>
      <c r="O47" s="11"/>
      <c r="P47" s="11"/>
      <c r="Q47" s="106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2" customHeight="1">
      <c r="A48" s="104"/>
      <c r="B48" s="104"/>
      <c r="C48" s="104"/>
      <c r="D48" s="11"/>
      <c r="E48" s="11"/>
      <c r="F48" s="11"/>
      <c r="G48" s="11"/>
      <c r="H48" s="11"/>
      <c r="I48" s="11"/>
      <c r="J48" s="105"/>
      <c r="K48" s="105"/>
      <c r="L48" s="11"/>
      <c r="M48" s="11"/>
      <c r="N48" s="11"/>
      <c r="O48" s="11"/>
      <c r="P48" s="11"/>
      <c r="Q48" s="106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ht="12" customHeight="1">
      <c r="A49" s="104"/>
      <c r="B49" s="104"/>
      <c r="C49" s="104"/>
      <c r="D49" s="11"/>
      <c r="E49" s="11"/>
      <c r="F49" s="11"/>
      <c r="G49" s="11"/>
      <c r="H49" s="11"/>
      <c r="I49" s="11"/>
      <c r="J49" s="105"/>
      <c r="K49" s="105"/>
      <c r="L49" s="11"/>
      <c r="M49" s="11"/>
      <c r="N49" s="11"/>
      <c r="O49" s="11"/>
      <c r="P49" s="11"/>
      <c r="Q49" s="106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ht="12" customHeight="1">
      <c r="A50" s="104"/>
      <c r="B50" s="104"/>
      <c r="C50" s="104"/>
      <c r="D50" s="11"/>
      <c r="E50" s="11"/>
      <c r="F50" s="11"/>
      <c r="G50" s="11"/>
      <c r="H50" s="11"/>
      <c r="I50" s="11"/>
      <c r="J50" s="105"/>
      <c r="K50" s="105"/>
      <c r="L50" s="11"/>
      <c r="M50" s="11"/>
      <c r="N50" s="11"/>
      <c r="O50" s="11"/>
      <c r="P50" s="11"/>
      <c r="Q50" s="106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ht="12" customHeight="1">
      <c r="A51" s="1"/>
      <c r="B51" s="1"/>
      <c r="C51" s="1"/>
      <c r="D51" s="5"/>
      <c r="E51" s="5"/>
      <c r="F51" s="5"/>
      <c r="G51" s="5"/>
      <c r="H51" s="5"/>
      <c r="I51" s="5"/>
      <c r="J51" s="6"/>
      <c r="K51" s="6"/>
      <c r="L51" s="5"/>
      <c r="M51" s="5"/>
      <c r="N51" s="11"/>
      <c r="O51" s="5"/>
      <c r="P51" s="5"/>
      <c r="Q51" s="12"/>
      <c r="R51" s="5"/>
      <c r="S51" s="5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</sheetData>
  <mergeCells count="71">
    <mergeCell ref="H42:I42"/>
    <mergeCell ref="H44:I44"/>
    <mergeCell ref="H41:I41"/>
    <mergeCell ref="H38:I38"/>
    <mergeCell ref="H37:I37"/>
    <mergeCell ref="H26:I26"/>
    <mergeCell ref="H32:I32"/>
    <mergeCell ref="H30:I30"/>
    <mergeCell ref="H31:I31"/>
    <mergeCell ref="H16:I16"/>
    <mergeCell ref="H19:I19"/>
    <mergeCell ref="H18:I18"/>
    <mergeCell ref="H17:I17"/>
    <mergeCell ref="H25:I25"/>
    <mergeCell ref="H23:I23"/>
    <mergeCell ref="H24:I24"/>
    <mergeCell ref="H22:I22"/>
    <mergeCell ref="H20:I20"/>
    <mergeCell ref="H21:I21"/>
    <mergeCell ref="J2:K2"/>
    <mergeCell ref="J7:L7"/>
    <mergeCell ref="L32:M32"/>
    <mergeCell ref="L29:M29"/>
    <mergeCell ref="L22:M22"/>
    <mergeCell ref="L23:M23"/>
    <mergeCell ref="L27:M27"/>
    <mergeCell ref="L24:M24"/>
    <mergeCell ref="L25:M25"/>
    <mergeCell ref="L26:M26"/>
    <mergeCell ref="L28:M28"/>
    <mergeCell ref="T4:V4"/>
    <mergeCell ref="T3:V3"/>
    <mergeCell ref="T2:V2"/>
    <mergeCell ref="L17:M17"/>
    <mergeCell ref="L37:M37"/>
    <mergeCell ref="L18:M18"/>
    <mergeCell ref="L19:M19"/>
    <mergeCell ref="L33:M33"/>
    <mergeCell ref="L40:M40"/>
    <mergeCell ref="L39:M39"/>
    <mergeCell ref="L36:M36"/>
    <mergeCell ref="L35:M35"/>
    <mergeCell ref="H39:I39"/>
    <mergeCell ref="H40:I40"/>
    <mergeCell ref="H35:I35"/>
    <mergeCell ref="H36:I36"/>
    <mergeCell ref="D11:F11"/>
    <mergeCell ref="B11:C11"/>
    <mergeCell ref="H11:I11"/>
    <mergeCell ref="L15:M15"/>
    <mergeCell ref="L16:M16"/>
    <mergeCell ref="J11:K11"/>
    <mergeCell ref="H13:I13"/>
    <mergeCell ref="H14:I14"/>
    <mergeCell ref="H15:I15"/>
    <mergeCell ref="L41:M41"/>
    <mergeCell ref="L42:M42"/>
    <mergeCell ref="L44:M44"/>
    <mergeCell ref="H33:I33"/>
    <mergeCell ref="L13:M13"/>
    <mergeCell ref="L14:M14"/>
    <mergeCell ref="L30:M30"/>
    <mergeCell ref="L31:M31"/>
    <mergeCell ref="H29:I29"/>
    <mergeCell ref="H27:I27"/>
    <mergeCell ref="H28:I28"/>
    <mergeCell ref="L20:M20"/>
    <mergeCell ref="L21:M21"/>
    <mergeCell ref="L38:M38"/>
    <mergeCell ref="L34:M34"/>
    <mergeCell ref="H34:I34"/>
  </mergeCells>
  <conditionalFormatting sqref="C12:C42">
    <cfRule type="cellIs" dxfId="13" priority="3" stopIfTrue="1" operator="equal">
      <formula>"土"</formula>
    </cfRule>
  </conditionalFormatting>
  <conditionalFormatting sqref="C12:C42">
    <cfRule type="cellIs" dxfId="12" priority="4" stopIfTrue="1" operator="equal">
      <formula>"日"</formula>
    </cfRule>
  </conditionalFormatting>
  <conditionalFormatting sqref="C43">
    <cfRule type="cellIs" dxfId="11" priority="1" stopIfTrue="1" operator="equal">
      <formula>"土"</formula>
    </cfRule>
  </conditionalFormatting>
  <conditionalFormatting sqref="C43">
    <cfRule type="cellIs" dxfId="10" priority="2" stopIfTrue="1" operator="equal">
      <formula>"日"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51"/>
  <sheetViews>
    <sheetView topLeftCell="A5" workbookViewId="0">
      <selection activeCell="J15" sqref="J15"/>
    </sheetView>
  </sheetViews>
  <sheetFormatPr defaultColWidth="14.5" defaultRowHeight="15" customHeight="1"/>
  <cols>
    <col min="1" max="1" width="3.1640625" customWidth="1"/>
    <col min="2" max="3" width="5.1640625" customWidth="1"/>
    <col min="4" max="4" width="8.1640625" customWidth="1"/>
    <col min="5" max="5" width="4.1640625" customWidth="1"/>
    <col min="6" max="6" width="8" customWidth="1"/>
    <col min="7" max="7" width="1.1640625" customWidth="1"/>
    <col min="8" max="8" width="28.1640625" customWidth="1"/>
    <col min="9" max="9" width="18" customWidth="1"/>
    <col min="10" max="10" width="13" customWidth="1"/>
    <col min="11" max="11" width="2.1640625" customWidth="1"/>
    <col min="12" max="12" width="14.1640625" customWidth="1"/>
    <col min="13" max="14" width="2.1640625" customWidth="1"/>
    <col min="15" max="17" width="8.1640625" hidden="1" customWidth="1"/>
    <col min="18" max="18" width="5" hidden="1" customWidth="1"/>
    <col min="19" max="19" width="6.83203125" hidden="1" customWidth="1"/>
    <col min="20" max="20" width="9.1640625" customWidth="1"/>
    <col min="21" max="22" width="8.83203125" customWidth="1"/>
    <col min="23" max="23" width="9.1640625" customWidth="1"/>
    <col min="24" max="34" width="10.1640625" customWidth="1"/>
  </cols>
  <sheetData>
    <row r="1" spans="1:34" ht="25.5" customHeight="1">
      <c r="A1" s="1"/>
      <c r="B1" s="4" t="s">
        <v>1</v>
      </c>
      <c r="C1" s="1"/>
      <c r="D1" s="5"/>
      <c r="E1" s="5"/>
      <c r="F1" s="5"/>
      <c r="G1" s="5"/>
      <c r="H1" s="5"/>
      <c r="I1" s="5"/>
      <c r="J1" s="6"/>
      <c r="K1" s="6"/>
      <c r="L1" s="10">
        <f ca="1">INDIRECT("集計" &amp; "!$F1")</f>
        <v>43220</v>
      </c>
      <c r="M1" s="5"/>
      <c r="N1" s="11"/>
      <c r="O1" s="5"/>
      <c r="P1" s="5"/>
      <c r="Q1" s="12"/>
      <c r="R1" s="5"/>
      <c r="S1" s="5"/>
      <c r="T1" s="13" t="s">
        <v>5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7.25" customHeight="1">
      <c r="A2" s="5"/>
      <c r="B2" s="1"/>
      <c r="C2" s="1"/>
      <c r="D2" s="5"/>
      <c r="E2" s="5"/>
      <c r="F2" s="5"/>
      <c r="G2" s="5"/>
      <c r="H2" s="5"/>
      <c r="I2" s="5"/>
      <c r="J2" s="145" t="s">
        <v>2</v>
      </c>
      <c r="K2" s="137"/>
      <c r="L2" s="14" t="s">
        <v>3</v>
      </c>
      <c r="M2" s="5"/>
      <c r="N2" s="11"/>
      <c r="O2" s="5"/>
      <c r="P2" s="5"/>
      <c r="Q2" s="12"/>
      <c r="R2" s="5"/>
      <c r="S2" s="12">
        <v>0</v>
      </c>
      <c r="T2" s="149" t="s">
        <v>6</v>
      </c>
      <c r="U2" s="150"/>
      <c r="V2" s="151"/>
      <c r="W2" s="16">
        <v>0.5</v>
      </c>
      <c r="X2" s="17" t="s">
        <v>8</v>
      </c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34" ht="16.5" customHeight="1">
      <c r="A3" s="10"/>
      <c r="B3" s="1"/>
      <c r="C3" s="1"/>
      <c r="D3" s="5"/>
      <c r="E3" s="5"/>
      <c r="F3" s="5"/>
      <c r="G3" s="5"/>
      <c r="H3" s="5"/>
      <c r="I3" s="5"/>
      <c r="J3" s="18"/>
      <c r="K3" s="19"/>
      <c r="L3" s="21"/>
      <c r="M3" s="5"/>
      <c r="N3" s="11"/>
      <c r="O3" s="5"/>
      <c r="P3" s="5"/>
      <c r="Q3" s="12"/>
      <c r="R3" s="5"/>
      <c r="S3" s="5"/>
      <c r="T3" s="146" t="s">
        <v>10</v>
      </c>
      <c r="U3" s="147"/>
      <c r="V3" s="148"/>
      <c r="W3" s="25">
        <v>0.54166666666666663</v>
      </c>
      <c r="X3" s="17" t="s">
        <v>8</v>
      </c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4.25" customHeight="1">
      <c r="A4" s="10"/>
      <c r="B4" s="27"/>
      <c r="C4" s="1"/>
      <c r="D4" s="5"/>
      <c r="E4" s="5"/>
      <c r="F4" s="5"/>
      <c r="G4" s="5"/>
      <c r="H4" s="5"/>
      <c r="I4" s="5"/>
      <c r="J4" s="28"/>
      <c r="K4" s="21"/>
      <c r="L4" s="21"/>
      <c r="M4" s="5"/>
      <c r="N4" s="11"/>
      <c r="O4" s="5"/>
      <c r="P4" s="5"/>
      <c r="Q4" s="12"/>
      <c r="R4" s="5"/>
      <c r="S4" s="5"/>
      <c r="T4" s="142" t="s">
        <v>16</v>
      </c>
      <c r="U4" s="143"/>
      <c r="V4" s="144"/>
      <c r="W4" s="30">
        <f>W3-W2</f>
        <v>4.166666666666663E-2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21" customHeight="1">
      <c r="A5" s="31"/>
      <c r="B5" s="33"/>
      <c r="C5" s="35" t="str">
        <f ca="1">INDIRECT("集計" &amp; "!$A4")</f>
        <v>2018年04月度 作業報告書（兼納品書）</v>
      </c>
      <c r="D5" s="37"/>
      <c r="E5" s="37"/>
      <c r="F5" s="37"/>
      <c r="G5" s="37"/>
      <c r="H5" s="37"/>
      <c r="I5" s="38"/>
      <c r="J5" s="40"/>
      <c r="K5" s="41"/>
      <c r="L5" s="41"/>
      <c r="M5" s="38"/>
      <c r="N5" s="42"/>
      <c r="O5" s="38"/>
      <c r="P5" s="38"/>
      <c r="Q5" s="43"/>
      <c r="R5" s="38"/>
      <c r="S5" s="38"/>
      <c r="T5" s="42"/>
      <c r="U5" s="42"/>
      <c r="V5" s="42"/>
      <c r="W5" s="42"/>
      <c r="X5" s="42"/>
      <c r="Y5" s="38"/>
      <c r="Z5" s="38"/>
      <c r="AA5" s="38"/>
      <c r="AB5" s="38"/>
      <c r="AC5" s="38"/>
      <c r="AD5" s="38"/>
      <c r="AE5" s="38"/>
      <c r="AF5" s="38"/>
      <c r="AG5" s="38"/>
      <c r="AH5" s="38"/>
    </row>
    <row r="6" spans="1:34" ht="9.75" customHeight="1">
      <c r="A6" s="10"/>
      <c r="B6" s="44"/>
      <c r="C6" s="45"/>
      <c r="D6" s="46"/>
      <c r="E6" s="46"/>
      <c r="F6" s="5"/>
      <c r="G6" s="5"/>
      <c r="H6" s="5"/>
      <c r="I6" s="5"/>
      <c r="J6" s="47"/>
      <c r="K6" s="48"/>
      <c r="L6" s="48"/>
      <c r="M6" s="5"/>
      <c r="N6" s="11"/>
      <c r="O6" s="5"/>
      <c r="P6" s="5"/>
      <c r="Q6" s="12"/>
      <c r="R6" s="5"/>
      <c r="S6" s="5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41.25" customHeight="1">
      <c r="A7" s="49"/>
      <c r="B7" s="50"/>
      <c r="C7" s="51"/>
      <c r="D7" s="52"/>
      <c r="E7" s="52"/>
      <c r="F7" s="54"/>
      <c r="G7" s="54"/>
      <c r="H7" s="54"/>
      <c r="I7" s="55" t="s">
        <v>21</v>
      </c>
      <c r="J7" s="152" t="s">
        <v>22</v>
      </c>
      <c r="K7" s="143"/>
      <c r="L7" s="144"/>
      <c r="M7" s="54"/>
      <c r="N7" s="56"/>
      <c r="O7" s="54"/>
      <c r="P7" s="54"/>
      <c r="Q7" s="57"/>
      <c r="R7" s="54"/>
      <c r="S7" s="54"/>
      <c r="T7" s="56"/>
      <c r="U7" s="56"/>
      <c r="V7" s="56"/>
      <c r="W7" s="56"/>
      <c r="X7" s="56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ht="15.75" customHeight="1">
      <c r="A8" s="49"/>
      <c r="B8" s="50"/>
      <c r="C8" s="51"/>
      <c r="D8" s="52"/>
      <c r="E8" s="52"/>
      <c r="F8" s="54"/>
      <c r="G8" s="54"/>
      <c r="H8" s="54"/>
      <c r="I8" s="55" t="s">
        <v>23</v>
      </c>
      <c r="J8" s="59" t="s">
        <v>56</v>
      </c>
      <c r="K8" s="59"/>
      <c r="L8" s="59"/>
      <c r="M8" s="54"/>
      <c r="N8" s="56"/>
      <c r="O8" s="54"/>
      <c r="P8" s="54"/>
      <c r="Q8" s="57"/>
      <c r="R8" s="54"/>
      <c r="S8" s="54"/>
      <c r="T8" s="56"/>
      <c r="U8" s="56"/>
      <c r="V8" s="56"/>
      <c r="W8" s="56"/>
      <c r="X8" s="56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5.75" customHeight="1">
      <c r="A9" s="49"/>
      <c r="B9" s="50"/>
      <c r="C9" s="51"/>
      <c r="D9" s="52"/>
      <c r="E9" s="52"/>
      <c r="F9" s="54"/>
      <c r="G9" s="54"/>
      <c r="H9" s="54"/>
      <c r="I9" s="55" t="s">
        <v>28</v>
      </c>
      <c r="J9" s="61" t="s">
        <v>31</v>
      </c>
      <c r="K9" s="55"/>
      <c r="L9" s="55"/>
      <c r="M9" s="54"/>
      <c r="N9" s="56"/>
      <c r="O9" s="54"/>
      <c r="P9" s="54"/>
      <c r="Q9" s="57"/>
      <c r="R9" s="54"/>
      <c r="S9" s="54"/>
      <c r="T9" s="62" t="s">
        <v>29</v>
      </c>
      <c r="U9" s="56"/>
      <c r="V9" s="56"/>
      <c r="W9" s="56"/>
      <c r="X9" s="56"/>
      <c r="Y9" s="54"/>
      <c r="Z9" s="54"/>
      <c r="AA9" s="54"/>
      <c r="AB9" s="54"/>
      <c r="AC9" s="54"/>
      <c r="AD9" s="54"/>
      <c r="AE9" s="54"/>
      <c r="AF9" s="54"/>
      <c r="AG9" s="54"/>
      <c r="AH9" s="54"/>
    </row>
    <row r="10" spans="1:34" ht="18.75" customHeight="1">
      <c r="A10" s="10"/>
      <c r="B10" s="44"/>
      <c r="C10" s="45"/>
      <c r="D10" s="46"/>
      <c r="E10" s="46"/>
      <c r="F10" s="5"/>
      <c r="G10" s="5"/>
      <c r="H10" s="5"/>
      <c r="I10" s="5"/>
      <c r="J10" s="5"/>
      <c r="K10" s="5"/>
      <c r="L10" s="5"/>
      <c r="M10" s="5"/>
      <c r="N10" s="11"/>
      <c r="O10" s="63"/>
      <c r="P10" s="5"/>
      <c r="Q10" s="12"/>
      <c r="R10" s="5"/>
      <c r="S10" s="5"/>
      <c r="T10" s="64" t="s">
        <v>30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27.75" customHeight="1">
      <c r="A11" s="66"/>
      <c r="B11" s="140" t="s">
        <v>33</v>
      </c>
      <c r="C11" s="137"/>
      <c r="D11" s="140" t="s">
        <v>34</v>
      </c>
      <c r="E11" s="138"/>
      <c r="F11" s="141"/>
      <c r="G11" s="67"/>
      <c r="H11" s="140" t="s">
        <v>36</v>
      </c>
      <c r="I11" s="137"/>
      <c r="J11" s="153" t="s">
        <v>37</v>
      </c>
      <c r="K11" s="137"/>
      <c r="L11" s="69" t="s">
        <v>39</v>
      </c>
      <c r="M11" s="67"/>
      <c r="N11" s="70"/>
      <c r="O11" s="71" t="s">
        <v>40</v>
      </c>
      <c r="P11" s="71" t="s">
        <v>43</v>
      </c>
      <c r="Q11" s="72" t="s">
        <v>44</v>
      </c>
      <c r="R11" s="71"/>
      <c r="S11" s="71"/>
      <c r="T11" s="73" t="s">
        <v>45</v>
      </c>
      <c r="U11" s="73" t="s">
        <v>46</v>
      </c>
      <c r="V11" s="73" t="s">
        <v>47</v>
      </c>
      <c r="W11" s="73" t="s">
        <v>48</v>
      </c>
      <c r="X11" s="70"/>
      <c r="Y11" s="66"/>
      <c r="Z11" s="66"/>
      <c r="AA11" s="66"/>
      <c r="AB11" s="66"/>
      <c r="AC11" s="66"/>
      <c r="AD11" s="66"/>
      <c r="AE11" s="66"/>
      <c r="AF11" s="66"/>
      <c r="AG11" s="66"/>
      <c r="AH11" s="66"/>
    </row>
    <row r="12" spans="1:34" ht="18" hidden="1" customHeight="1">
      <c r="A12" s="1"/>
      <c r="B12" s="71"/>
      <c r="C12" s="74"/>
      <c r="D12" s="75"/>
      <c r="E12" s="75"/>
      <c r="F12" s="77"/>
      <c r="G12" s="78"/>
      <c r="H12" s="79"/>
      <c r="I12" s="79"/>
      <c r="J12" s="80"/>
      <c r="K12" s="81"/>
      <c r="L12" s="82"/>
      <c r="M12" s="83"/>
      <c r="N12" s="11"/>
      <c r="O12" s="84"/>
      <c r="P12" s="84"/>
      <c r="Q12" s="85"/>
      <c r="R12" s="86"/>
      <c r="S12" s="86"/>
      <c r="T12" s="87"/>
      <c r="U12" s="87"/>
      <c r="V12" s="87"/>
      <c r="W12" s="87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" customHeight="1">
      <c r="A13" s="1"/>
      <c r="B13" s="71">
        <v>1</v>
      </c>
      <c r="C13" s="74" t="str">
        <f t="shared" ref="C13:C43" ca="1" si="0">IF($B13="","",CHOOSE(WEEKDAY(DATE(YEAR($L$1),MONTH($L$1),$B13),2),"月","火","水","木","金","土","日"))</f>
        <v>日</v>
      </c>
      <c r="D13" s="88"/>
      <c r="E13" s="72"/>
      <c r="F13" s="89"/>
      <c r="G13" s="78"/>
      <c r="H13" s="139"/>
      <c r="I13" s="137"/>
      <c r="J13" s="80" t="str">
        <f t="shared" ref="J13:J43" si="1">IF(F13="","",R13+S13-T13-U13-V13-W13)</f>
        <v/>
      </c>
      <c r="K13" s="81" t="str">
        <f t="shared" ref="K13:K44" si="2">IF(J13="","","h")</f>
        <v/>
      </c>
      <c r="L13" s="136"/>
      <c r="M13" s="137"/>
      <c r="N13" s="11"/>
      <c r="O13" s="84" t="str">
        <f t="shared" ref="O13:O43" si="3">IF(F13="","",F13-D13)</f>
        <v/>
      </c>
      <c r="P13" s="84" t="str">
        <f t="shared" ref="P13:P43" si="4">IF(F13="","",O13-Q13)</f>
        <v/>
      </c>
      <c r="Q13" s="85" t="str">
        <f t="shared" ref="Q13:Q43" si="5">IF(F13="","",IF(D13&gt;=$W$3,$S$2,IF(F13&lt;=$W$2,$S$2,$W$4)))</f>
        <v/>
      </c>
      <c r="R13" s="86" t="str">
        <f t="shared" ref="R13:R43" si="6">IF(F13="","",HOUR(P13))</f>
        <v/>
      </c>
      <c r="S13" s="86" t="str">
        <f t="shared" ref="S13:S43" si="7">IF(F13="","",(MINUTE(P13)/60))</f>
        <v/>
      </c>
      <c r="T13" s="87"/>
      <c r="U13" s="87"/>
      <c r="V13" s="87"/>
      <c r="W13" s="87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" customHeight="1">
      <c r="A14" s="1"/>
      <c r="B14" s="71">
        <v>2</v>
      </c>
      <c r="C14" s="74" t="str">
        <f t="shared" ca="1" si="0"/>
        <v>月</v>
      </c>
      <c r="D14" s="94"/>
      <c r="E14" s="95"/>
      <c r="F14" s="96"/>
      <c r="G14" s="78"/>
      <c r="H14" s="139"/>
      <c r="I14" s="137"/>
      <c r="J14" s="80" t="str">
        <f t="shared" si="1"/>
        <v/>
      </c>
      <c r="K14" s="81" t="str">
        <f t="shared" si="2"/>
        <v/>
      </c>
      <c r="L14" s="136"/>
      <c r="M14" s="137"/>
      <c r="N14" s="11"/>
      <c r="O14" s="84" t="str">
        <f t="shared" si="3"/>
        <v/>
      </c>
      <c r="P14" s="84" t="str">
        <f t="shared" si="4"/>
        <v/>
      </c>
      <c r="Q14" s="85" t="str">
        <f t="shared" si="5"/>
        <v/>
      </c>
      <c r="R14" s="86" t="str">
        <f t="shared" si="6"/>
        <v/>
      </c>
      <c r="S14" s="86" t="str">
        <f t="shared" si="7"/>
        <v/>
      </c>
      <c r="T14" s="87"/>
      <c r="U14" s="87"/>
      <c r="V14" s="87"/>
      <c r="W14" s="87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" customHeight="1">
      <c r="A15" s="1"/>
      <c r="B15" s="71">
        <v>3</v>
      </c>
      <c r="C15" s="74" t="str">
        <f t="shared" ca="1" si="0"/>
        <v>火</v>
      </c>
      <c r="D15" s="94"/>
      <c r="E15" s="95"/>
      <c r="F15" s="96"/>
      <c r="G15" s="78"/>
      <c r="H15" s="139"/>
      <c r="I15" s="137"/>
      <c r="J15" s="80" t="str">
        <f t="shared" si="1"/>
        <v/>
      </c>
      <c r="K15" s="81" t="str">
        <f t="shared" si="2"/>
        <v/>
      </c>
      <c r="L15" s="136"/>
      <c r="M15" s="137"/>
      <c r="N15" s="11"/>
      <c r="O15" s="84" t="str">
        <f t="shared" si="3"/>
        <v/>
      </c>
      <c r="P15" s="84" t="str">
        <f t="shared" si="4"/>
        <v/>
      </c>
      <c r="Q15" s="85" t="str">
        <f t="shared" si="5"/>
        <v/>
      </c>
      <c r="R15" s="86" t="str">
        <f t="shared" si="6"/>
        <v/>
      </c>
      <c r="S15" s="86" t="str">
        <f t="shared" si="7"/>
        <v/>
      </c>
      <c r="T15" s="87"/>
      <c r="U15" s="87"/>
      <c r="V15" s="87"/>
      <c r="W15" s="87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" customHeight="1">
      <c r="A16" s="1"/>
      <c r="B16" s="71">
        <v>4</v>
      </c>
      <c r="C16" s="74" t="str">
        <f t="shared" ca="1" si="0"/>
        <v>水</v>
      </c>
      <c r="D16" s="94"/>
      <c r="E16" s="95"/>
      <c r="F16" s="96"/>
      <c r="G16" s="78"/>
      <c r="H16" s="139"/>
      <c r="I16" s="137"/>
      <c r="J16" s="80" t="str">
        <f t="shared" si="1"/>
        <v/>
      </c>
      <c r="K16" s="81" t="str">
        <f t="shared" si="2"/>
        <v/>
      </c>
      <c r="L16" s="136"/>
      <c r="M16" s="137"/>
      <c r="N16" s="11"/>
      <c r="O16" s="84" t="str">
        <f t="shared" si="3"/>
        <v/>
      </c>
      <c r="P16" s="84" t="str">
        <f t="shared" si="4"/>
        <v/>
      </c>
      <c r="Q16" s="85" t="str">
        <f t="shared" si="5"/>
        <v/>
      </c>
      <c r="R16" s="86" t="str">
        <f t="shared" si="6"/>
        <v/>
      </c>
      <c r="S16" s="86" t="str">
        <f t="shared" si="7"/>
        <v/>
      </c>
      <c r="T16" s="87"/>
      <c r="U16" s="87"/>
      <c r="V16" s="87"/>
      <c r="W16" s="87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" customHeight="1">
      <c r="A17" s="1"/>
      <c r="B17" s="71">
        <v>5</v>
      </c>
      <c r="C17" s="74" t="str">
        <f t="shared" ca="1" si="0"/>
        <v>木</v>
      </c>
      <c r="D17" s="94"/>
      <c r="E17" s="95"/>
      <c r="F17" s="96"/>
      <c r="G17" s="78"/>
      <c r="H17" s="139"/>
      <c r="I17" s="137"/>
      <c r="J17" s="80" t="str">
        <f t="shared" si="1"/>
        <v/>
      </c>
      <c r="K17" s="81" t="str">
        <f t="shared" si="2"/>
        <v/>
      </c>
      <c r="L17" s="136"/>
      <c r="M17" s="137"/>
      <c r="N17" s="11"/>
      <c r="O17" s="84" t="str">
        <f t="shared" si="3"/>
        <v/>
      </c>
      <c r="P17" s="84" t="str">
        <f t="shared" si="4"/>
        <v/>
      </c>
      <c r="Q17" s="85" t="str">
        <f t="shared" si="5"/>
        <v/>
      </c>
      <c r="R17" s="86" t="str">
        <f t="shared" si="6"/>
        <v/>
      </c>
      <c r="S17" s="86" t="str">
        <f t="shared" si="7"/>
        <v/>
      </c>
      <c r="T17" s="87"/>
      <c r="U17" s="87"/>
      <c r="V17" s="87"/>
      <c r="W17" s="87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" customHeight="1">
      <c r="A18" s="1"/>
      <c r="B18" s="71">
        <v>6</v>
      </c>
      <c r="C18" s="74" t="str">
        <f t="shared" ca="1" si="0"/>
        <v>金</v>
      </c>
      <c r="D18" s="94"/>
      <c r="E18" s="95"/>
      <c r="F18" s="96"/>
      <c r="G18" s="78"/>
      <c r="H18" s="139"/>
      <c r="I18" s="137"/>
      <c r="J18" s="80" t="str">
        <f t="shared" si="1"/>
        <v/>
      </c>
      <c r="K18" s="81" t="str">
        <f t="shared" si="2"/>
        <v/>
      </c>
      <c r="L18" s="136"/>
      <c r="M18" s="137"/>
      <c r="N18" s="11"/>
      <c r="O18" s="84" t="str">
        <f t="shared" si="3"/>
        <v/>
      </c>
      <c r="P18" s="84" t="str">
        <f t="shared" si="4"/>
        <v/>
      </c>
      <c r="Q18" s="85" t="str">
        <f t="shared" si="5"/>
        <v/>
      </c>
      <c r="R18" s="86" t="str">
        <f t="shared" si="6"/>
        <v/>
      </c>
      <c r="S18" s="86" t="str">
        <f t="shared" si="7"/>
        <v/>
      </c>
      <c r="T18" s="87"/>
      <c r="U18" s="87"/>
      <c r="V18" s="87"/>
      <c r="W18" s="87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" customHeight="1">
      <c r="A19" s="1"/>
      <c r="B19" s="71">
        <v>7</v>
      </c>
      <c r="C19" s="74" t="str">
        <f t="shared" ca="1" si="0"/>
        <v>土</v>
      </c>
      <c r="D19" s="94"/>
      <c r="E19" s="95"/>
      <c r="F19" s="96"/>
      <c r="G19" s="78"/>
      <c r="H19" s="139"/>
      <c r="I19" s="137"/>
      <c r="J19" s="80" t="str">
        <f t="shared" si="1"/>
        <v/>
      </c>
      <c r="K19" s="81" t="str">
        <f t="shared" si="2"/>
        <v/>
      </c>
      <c r="L19" s="136"/>
      <c r="M19" s="137"/>
      <c r="N19" s="11"/>
      <c r="O19" s="84" t="str">
        <f t="shared" si="3"/>
        <v/>
      </c>
      <c r="P19" s="84" t="str">
        <f t="shared" si="4"/>
        <v/>
      </c>
      <c r="Q19" s="85" t="str">
        <f t="shared" si="5"/>
        <v/>
      </c>
      <c r="R19" s="86" t="str">
        <f t="shared" si="6"/>
        <v/>
      </c>
      <c r="S19" s="86" t="str">
        <f t="shared" si="7"/>
        <v/>
      </c>
      <c r="T19" s="87"/>
      <c r="U19" s="87"/>
      <c r="V19" s="87"/>
      <c r="W19" s="87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" customHeight="1">
      <c r="A20" s="1"/>
      <c r="B20" s="71">
        <v>8</v>
      </c>
      <c r="C20" s="74" t="str">
        <f t="shared" ca="1" si="0"/>
        <v>日</v>
      </c>
      <c r="D20" s="94"/>
      <c r="E20" s="95"/>
      <c r="F20" s="96"/>
      <c r="G20" s="78"/>
      <c r="H20" s="139"/>
      <c r="I20" s="137"/>
      <c r="J20" s="80" t="str">
        <f t="shared" si="1"/>
        <v/>
      </c>
      <c r="K20" s="81" t="str">
        <f t="shared" si="2"/>
        <v/>
      </c>
      <c r="L20" s="136"/>
      <c r="M20" s="137"/>
      <c r="N20" s="11"/>
      <c r="O20" s="84" t="str">
        <f t="shared" si="3"/>
        <v/>
      </c>
      <c r="P20" s="84" t="str">
        <f t="shared" si="4"/>
        <v/>
      </c>
      <c r="Q20" s="85" t="str">
        <f t="shared" si="5"/>
        <v/>
      </c>
      <c r="R20" s="86" t="str">
        <f t="shared" si="6"/>
        <v/>
      </c>
      <c r="S20" s="86" t="str">
        <f t="shared" si="7"/>
        <v/>
      </c>
      <c r="T20" s="87"/>
      <c r="U20" s="87"/>
      <c r="V20" s="87"/>
      <c r="W20" s="87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ht="18" customHeight="1">
      <c r="A21" s="1"/>
      <c r="B21" s="71">
        <v>9</v>
      </c>
      <c r="C21" s="74" t="str">
        <f t="shared" ca="1" si="0"/>
        <v>月</v>
      </c>
      <c r="D21" s="94"/>
      <c r="E21" s="95"/>
      <c r="F21" s="96"/>
      <c r="G21" s="78"/>
      <c r="H21" s="139"/>
      <c r="I21" s="138"/>
      <c r="J21" s="80" t="str">
        <f t="shared" si="1"/>
        <v/>
      </c>
      <c r="K21" s="81" t="str">
        <f t="shared" si="2"/>
        <v/>
      </c>
      <c r="L21" s="136"/>
      <c r="M21" s="137"/>
      <c r="N21" s="11"/>
      <c r="O21" s="84" t="str">
        <f t="shared" si="3"/>
        <v/>
      </c>
      <c r="P21" s="84" t="str">
        <f t="shared" si="4"/>
        <v/>
      </c>
      <c r="Q21" s="85" t="str">
        <f t="shared" si="5"/>
        <v/>
      </c>
      <c r="R21" s="86" t="str">
        <f t="shared" si="6"/>
        <v/>
      </c>
      <c r="S21" s="86" t="str">
        <f t="shared" si="7"/>
        <v/>
      </c>
      <c r="T21" s="87"/>
      <c r="U21" s="87"/>
      <c r="V21" s="87"/>
      <c r="W21" s="87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ht="18" customHeight="1">
      <c r="A22" s="1"/>
      <c r="B22" s="71">
        <v>10</v>
      </c>
      <c r="C22" s="74" t="str">
        <f t="shared" ca="1" si="0"/>
        <v>火</v>
      </c>
      <c r="D22" s="94"/>
      <c r="E22" s="95"/>
      <c r="F22" s="96"/>
      <c r="G22" s="78"/>
      <c r="H22" s="139"/>
      <c r="I22" s="138"/>
      <c r="J22" s="80" t="str">
        <f t="shared" si="1"/>
        <v/>
      </c>
      <c r="K22" s="81" t="str">
        <f t="shared" si="2"/>
        <v/>
      </c>
      <c r="L22" s="136"/>
      <c r="M22" s="137"/>
      <c r="N22" s="11"/>
      <c r="O22" s="84" t="str">
        <f t="shared" si="3"/>
        <v/>
      </c>
      <c r="P22" s="84" t="str">
        <f t="shared" si="4"/>
        <v/>
      </c>
      <c r="Q22" s="85" t="str">
        <f t="shared" si="5"/>
        <v/>
      </c>
      <c r="R22" s="86" t="str">
        <f t="shared" si="6"/>
        <v/>
      </c>
      <c r="S22" s="86" t="str">
        <f t="shared" si="7"/>
        <v/>
      </c>
      <c r="T22" s="87"/>
      <c r="U22" s="87"/>
      <c r="V22" s="87"/>
      <c r="W22" s="87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" customHeight="1">
      <c r="A23" s="1"/>
      <c r="B23" s="71">
        <v>11</v>
      </c>
      <c r="C23" s="74" t="str">
        <f t="shared" ca="1" si="0"/>
        <v>水</v>
      </c>
      <c r="D23" s="94"/>
      <c r="E23" s="95"/>
      <c r="F23" s="96"/>
      <c r="G23" s="78"/>
      <c r="H23" s="139"/>
      <c r="I23" s="137"/>
      <c r="J23" s="80" t="str">
        <f t="shared" si="1"/>
        <v/>
      </c>
      <c r="K23" s="81" t="str">
        <f t="shared" si="2"/>
        <v/>
      </c>
      <c r="L23" s="136"/>
      <c r="M23" s="137"/>
      <c r="N23" s="11"/>
      <c r="O23" s="84" t="str">
        <f t="shared" si="3"/>
        <v/>
      </c>
      <c r="P23" s="84" t="str">
        <f t="shared" si="4"/>
        <v/>
      </c>
      <c r="Q23" s="85" t="str">
        <f t="shared" si="5"/>
        <v/>
      </c>
      <c r="R23" s="86" t="str">
        <f t="shared" si="6"/>
        <v/>
      </c>
      <c r="S23" s="86" t="str">
        <f t="shared" si="7"/>
        <v/>
      </c>
      <c r="T23" s="87"/>
      <c r="U23" s="87"/>
      <c r="V23" s="87"/>
      <c r="W23" s="87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8" customHeight="1">
      <c r="A24" s="1"/>
      <c r="B24" s="71">
        <v>12</v>
      </c>
      <c r="C24" s="74" t="str">
        <f t="shared" ca="1" si="0"/>
        <v>木</v>
      </c>
      <c r="D24" s="94"/>
      <c r="E24" s="95"/>
      <c r="F24" s="96"/>
      <c r="G24" s="78"/>
      <c r="H24" s="139"/>
      <c r="I24" s="137"/>
      <c r="J24" s="80" t="str">
        <f t="shared" si="1"/>
        <v/>
      </c>
      <c r="K24" s="81" t="str">
        <f t="shared" si="2"/>
        <v/>
      </c>
      <c r="L24" s="136"/>
      <c r="M24" s="137"/>
      <c r="N24" s="11"/>
      <c r="O24" s="84" t="str">
        <f t="shared" si="3"/>
        <v/>
      </c>
      <c r="P24" s="84" t="str">
        <f t="shared" si="4"/>
        <v/>
      </c>
      <c r="Q24" s="85" t="str">
        <f t="shared" si="5"/>
        <v/>
      </c>
      <c r="R24" s="86" t="str">
        <f t="shared" si="6"/>
        <v/>
      </c>
      <c r="S24" s="86" t="str">
        <f t="shared" si="7"/>
        <v/>
      </c>
      <c r="T24" s="87"/>
      <c r="U24" s="87"/>
      <c r="V24" s="87"/>
      <c r="W24" s="87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8" customHeight="1">
      <c r="A25" s="1"/>
      <c r="B25" s="71">
        <v>13</v>
      </c>
      <c r="C25" s="74" t="str">
        <f t="shared" ca="1" si="0"/>
        <v>金</v>
      </c>
      <c r="D25" s="94"/>
      <c r="E25" s="95"/>
      <c r="F25" s="96"/>
      <c r="G25" s="78"/>
      <c r="H25" s="139"/>
      <c r="I25" s="137"/>
      <c r="J25" s="80" t="str">
        <f t="shared" si="1"/>
        <v/>
      </c>
      <c r="K25" s="81" t="str">
        <f t="shared" si="2"/>
        <v/>
      </c>
      <c r="L25" s="136"/>
      <c r="M25" s="137"/>
      <c r="N25" s="11"/>
      <c r="O25" s="84" t="str">
        <f t="shared" si="3"/>
        <v/>
      </c>
      <c r="P25" s="84" t="str">
        <f t="shared" si="4"/>
        <v/>
      </c>
      <c r="Q25" s="85" t="str">
        <f t="shared" si="5"/>
        <v/>
      </c>
      <c r="R25" s="86" t="str">
        <f t="shared" si="6"/>
        <v/>
      </c>
      <c r="S25" s="86" t="str">
        <f t="shared" si="7"/>
        <v/>
      </c>
      <c r="T25" s="87"/>
      <c r="U25" s="87"/>
      <c r="V25" s="87"/>
      <c r="W25" s="87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" customHeight="1">
      <c r="A26" s="1"/>
      <c r="B26" s="71">
        <v>14</v>
      </c>
      <c r="C26" s="74" t="str">
        <f t="shared" ca="1" si="0"/>
        <v>土</v>
      </c>
      <c r="D26" s="94"/>
      <c r="E26" s="95"/>
      <c r="F26" s="96"/>
      <c r="G26" s="78"/>
      <c r="H26" s="139"/>
      <c r="I26" s="137"/>
      <c r="J26" s="80" t="str">
        <f t="shared" si="1"/>
        <v/>
      </c>
      <c r="K26" s="81" t="str">
        <f t="shared" si="2"/>
        <v/>
      </c>
      <c r="L26" s="136"/>
      <c r="M26" s="137"/>
      <c r="N26" s="11"/>
      <c r="O26" s="84" t="str">
        <f t="shared" si="3"/>
        <v/>
      </c>
      <c r="P26" s="84" t="str">
        <f t="shared" si="4"/>
        <v/>
      </c>
      <c r="Q26" s="85" t="str">
        <f t="shared" si="5"/>
        <v/>
      </c>
      <c r="R26" s="86" t="str">
        <f t="shared" si="6"/>
        <v/>
      </c>
      <c r="S26" s="86" t="str">
        <f t="shared" si="7"/>
        <v/>
      </c>
      <c r="T26" s="87"/>
      <c r="U26" s="87"/>
      <c r="V26" s="87"/>
      <c r="W26" s="87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" customHeight="1">
      <c r="A27" s="1"/>
      <c r="B27" s="71">
        <v>15</v>
      </c>
      <c r="C27" s="74" t="str">
        <f t="shared" ca="1" si="0"/>
        <v>日</v>
      </c>
      <c r="D27" s="94"/>
      <c r="E27" s="95"/>
      <c r="F27" s="96"/>
      <c r="G27" s="78"/>
      <c r="H27" s="139"/>
      <c r="I27" s="137"/>
      <c r="J27" s="80" t="str">
        <f t="shared" si="1"/>
        <v/>
      </c>
      <c r="K27" s="81" t="str">
        <f t="shared" si="2"/>
        <v/>
      </c>
      <c r="L27" s="136"/>
      <c r="M27" s="137"/>
      <c r="N27" s="11"/>
      <c r="O27" s="84" t="str">
        <f t="shared" si="3"/>
        <v/>
      </c>
      <c r="P27" s="84" t="str">
        <f t="shared" si="4"/>
        <v/>
      </c>
      <c r="Q27" s="85" t="str">
        <f t="shared" si="5"/>
        <v/>
      </c>
      <c r="R27" s="86" t="str">
        <f t="shared" si="6"/>
        <v/>
      </c>
      <c r="S27" s="86" t="str">
        <f t="shared" si="7"/>
        <v/>
      </c>
      <c r="T27" s="87"/>
      <c r="U27" s="87"/>
      <c r="V27" s="87"/>
      <c r="W27" s="87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" customHeight="1">
      <c r="A28" s="1"/>
      <c r="B28" s="71">
        <v>16</v>
      </c>
      <c r="C28" s="74" t="str">
        <f t="shared" ca="1" si="0"/>
        <v>月</v>
      </c>
      <c r="D28" s="94"/>
      <c r="E28" s="95"/>
      <c r="F28" s="96"/>
      <c r="G28" s="78"/>
      <c r="H28" s="139"/>
      <c r="I28" s="138"/>
      <c r="J28" s="80" t="str">
        <f t="shared" si="1"/>
        <v/>
      </c>
      <c r="K28" s="81" t="str">
        <f t="shared" si="2"/>
        <v/>
      </c>
      <c r="L28" s="136"/>
      <c r="M28" s="137"/>
      <c r="N28" s="11"/>
      <c r="O28" s="84" t="str">
        <f t="shared" si="3"/>
        <v/>
      </c>
      <c r="P28" s="84" t="str">
        <f t="shared" si="4"/>
        <v/>
      </c>
      <c r="Q28" s="85" t="str">
        <f t="shared" si="5"/>
        <v/>
      </c>
      <c r="R28" s="86" t="str">
        <f t="shared" si="6"/>
        <v/>
      </c>
      <c r="S28" s="86" t="str">
        <f t="shared" si="7"/>
        <v/>
      </c>
      <c r="T28" s="87"/>
      <c r="U28" s="87"/>
      <c r="V28" s="87"/>
      <c r="W28" s="87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ht="18" customHeight="1">
      <c r="A29" s="1"/>
      <c r="B29" s="71">
        <v>17</v>
      </c>
      <c r="C29" s="74" t="str">
        <f t="shared" ca="1" si="0"/>
        <v>火</v>
      </c>
      <c r="D29" s="94"/>
      <c r="E29" s="95"/>
      <c r="F29" s="96"/>
      <c r="G29" s="78"/>
      <c r="H29" s="139"/>
      <c r="I29" s="138"/>
      <c r="J29" s="80" t="str">
        <f t="shared" si="1"/>
        <v/>
      </c>
      <c r="K29" s="81" t="str">
        <f t="shared" si="2"/>
        <v/>
      </c>
      <c r="L29" s="136"/>
      <c r="M29" s="137"/>
      <c r="N29" s="11"/>
      <c r="O29" s="84" t="str">
        <f t="shared" si="3"/>
        <v/>
      </c>
      <c r="P29" s="84" t="str">
        <f t="shared" si="4"/>
        <v/>
      </c>
      <c r="Q29" s="85" t="str">
        <f t="shared" si="5"/>
        <v/>
      </c>
      <c r="R29" s="86" t="str">
        <f t="shared" si="6"/>
        <v/>
      </c>
      <c r="S29" s="86" t="str">
        <f t="shared" si="7"/>
        <v/>
      </c>
      <c r="T29" s="87"/>
      <c r="U29" s="87"/>
      <c r="V29" s="87"/>
      <c r="W29" s="87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ht="18" customHeight="1">
      <c r="A30" s="1"/>
      <c r="B30" s="71">
        <v>18</v>
      </c>
      <c r="C30" s="74" t="str">
        <f t="shared" ca="1" si="0"/>
        <v>水</v>
      </c>
      <c r="D30" s="94"/>
      <c r="E30" s="95"/>
      <c r="F30" s="96"/>
      <c r="G30" s="78"/>
      <c r="H30" s="139"/>
      <c r="I30" s="137"/>
      <c r="J30" s="80" t="str">
        <f t="shared" si="1"/>
        <v/>
      </c>
      <c r="K30" s="81" t="str">
        <f t="shared" si="2"/>
        <v/>
      </c>
      <c r="L30" s="136"/>
      <c r="M30" s="137"/>
      <c r="N30" s="11"/>
      <c r="O30" s="84" t="str">
        <f t="shared" si="3"/>
        <v/>
      </c>
      <c r="P30" s="84" t="str">
        <f t="shared" si="4"/>
        <v/>
      </c>
      <c r="Q30" s="85" t="str">
        <f t="shared" si="5"/>
        <v/>
      </c>
      <c r="R30" s="86" t="str">
        <f t="shared" si="6"/>
        <v/>
      </c>
      <c r="S30" s="86" t="str">
        <f t="shared" si="7"/>
        <v/>
      </c>
      <c r="T30" s="87"/>
      <c r="U30" s="87"/>
      <c r="V30" s="87"/>
      <c r="W30" s="87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" customHeight="1">
      <c r="A31" s="1"/>
      <c r="B31" s="71">
        <v>19</v>
      </c>
      <c r="C31" s="74" t="str">
        <f t="shared" ca="1" si="0"/>
        <v>木</v>
      </c>
      <c r="D31" s="94"/>
      <c r="E31" s="95"/>
      <c r="F31" s="96"/>
      <c r="G31" s="78"/>
      <c r="H31" s="139"/>
      <c r="I31" s="137"/>
      <c r="J31" s="80" t="str">
        <f t="shared" si="1"/>
        <v/>
      </c>
      <c r="K31" s="81" t="str">
        <f t="shared" si="2"/>
        <v/>
      </c>
      <c r="L31" s="136"/>
      <c r="M31" s="137"/>
      <c r="N31" s="11"/>
      <c r="O31" s="84" t="str">
        <f t="shared" si="3"/>
        <v/>
      </c>
      <c r="P31" s="84" t="str">
        <f t="shared" si="4"/>
        <v/>
      </c>
      <c r="Q31" s="85" t="str">
        <f t="shared" si="5"/>
        <v/>
      </c>
      <c r="R31" s="86" t="str">
        <f t="shared" si="6"/>
        <v/>
      </c>
      <c r="S31" s="86" t="str">
        <f t="shared" si="7"/>
        <v/>
      </c>
      <c r="T31" s="87"/>
      <c r="U31" s="87"/>
      <c r="V31" s="87"/>
      <c r="W31" s="87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" customHeight="1">
      <c r="A32" s="1"/>
      <c r="B32" s="71">
        <v>20</v>
      </c>
      <c r="C32" s="74" t="str">
        <f t="shared" ca="1" si="0"/>
        <v>金</v>
      </c>
      <c r="D32" s="94"/>
      <c r="E32" s="95"/>
      <c r="F32" s="96"/>
      <c r="G32" s="78"/>
      <c r="H32" s="139"/>
      <c r="I32" s="137"/>
      <c r="J32" s="80" t="str">
        <f t="shared" si="1"/>
        <v/>
      </c>
      <c r="K32" s="81" t="str">
        <f t="shared" si="2"/>
        <v/>
      </c>
      <c r="L32" s="136"/>
      <c r="M32" s="137"/>
      <c r="N32" s="11"/>
      <c r="O32" s="84" t="str">
        <f t="shared" si="3"/>
        <v/>
      </c>
      <c r="P32" s="84" t="str">
        <f t="shared" si="4"/>
        <v/>
      </c>
      <c r="Q32" s="85" t="str">
        <f t="shared" si="5"/>
        <v/>
      </c>
      <c r="R32" s="86" t="str">
        <f t="shared" si="6"/>
        <v/>
      </c>
      <c r="S32" s="86" t="str">
        <f t="shared" si="7"/>
        <v/>
      </c>
      <c r="T32" s="87"/>
      <c r="U32" s="87"/>
      <c r="V32" s="87"/>
      <c r="W32" s="87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" customHeight="1">
      <c r="A33" s="1"/>
      <c r="B33" s="71">
        <v>21</v>
      </c>
      <c r="C33" s="74" t="str">
        <f t="shared" ca="1" si="0"/>
        <v>土</v>
      </c>
      <c r="D33" s="94"/>
      <c r="E33" s="95"/>
      <c r="F33" s="96"/>
      <c r="G33" s="78"/>
      <c r="H33" s="139"/>
      <c r="I33" s="137"/>
      <c r="J33" s="80" t="str">
        <f t="shared" si="1"/>
        <v/>
      </c>
      <c r="K33" s="81" t="str">
        <f t="shared" si="2"/>
        <v/>
      </c>
      <c r="L33" s="136"/>
      <c r="M33" s="137"/>
      <c r="N33" s="11"/>
      <c r="O33" s="84" t="str">
        <f t="shared" si="3"/>
        <v/>
      </c>
      <c r="P33" s="84" t="str">
        <f t="shared" si="4"/>
        <v/>
      </c>
      <c r="Q33" s="85" t="str">
        <f t="shared" si="5"/>
        <v/>
      </c>
      <c r="R33" s="86" t="str">
        <f t="shared" si="6"/>
        <v/>
      </c>
      <c r="S33" s="86" t="str">
        <f t="shared" si="7"/>
        <v/>
      </c>
      <c r="T33" s="87"/>
      <c r="U33" s="87"/>
      <c r="V33" s="87"/>
      <c r="W33" s="87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" customHeight="1">
      <c r="A34" s="1"/>
      <c r="B34" s="71">
        <v>22</v>
      </c>
      <c r="C34" s="74" t="str">
        <f t="shared" ca="1" si="0"/>
        <v>日</v>
      </c>
      <c r="D34" s="94"/>
      <c r="E34" s="95"/>
      <c r="F34" s="96"/>
      <c r="G34" s="78"/>
      <c r="H34" s="139"/>
      <c r="I34" s="137"/>
      <c r="J34" s="80" t="str">
        <f t="shared" si="1"/>
        <v/>
      </c>
      <c r="K34" s="81" t="str">
        <f t="shared" si="2"/>
        <v/>
      </c>
      <c r="L34" s="136"/>
      <c r="M34" s="137"/>
      <c r="N34" s="11"/>
      <c r="O34" s="84" t="str">
        <f t="shared" si="3"/>
        <v/>
      </c>
      <c r="P34" s="84" t="str">
        <f t="shared" si="4"/>
        <v/>
      </c>
      <c r="Q34" s="85" t="str">
        <f t="shared" si="5"/>
        <v/>
      </c>
      <c r="R34" s="86" t="str">
        <f t="shared" si="6"/>
        <v/>
      </c>
      <c r="S34" s="86" t="str">
        <f t="shared" si="7"/>
        <v/>
      </c>
      <c r="T34" s="87"/>
      <c r="U34" s="87"/>
      <c r="V34" s="87"/>
      <c r="W34" s="87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" customHeight="1">
      <c r="A35" s="1"/>
      <c r="B35" s="71">
        <v>23</v>
      </c>
      <c r="C35" s="74" t="str">
        <f t="shared" ca="1" si="0"/>
        <v>月</v>
      </c>
      <c r="D35" s="94"/>
      <c r="E35" s="95"/>
      <c r="F35" s="96"/>
      <c r="G35" s="78"/>
      <c r="H35" s="139"/>
      <c r="I35" s="138"/>
      <c r="J35" s="80" t="str">
        <f t="shared" si="1"/>
        <v/>
      </c>
      <c r="K35" s="81" t="str">
        <f t="shared" si="2"/>
        <v/>
      </c>
      <c r="L35" s="136"/>
      <c r="M35" s="137"/>
      <c r="N35" s="11"/>
      <c r="O35" s="84" t="str">
        <f t="shared" si="3"/>
        <v/>
      </c>
      <c r="P35" s="84" t="str">
        <f t="shared" si="4"/>
        <v/>
      </c>
      <c r="Q35" s="85" t="str">
        <f t="shared" si="5"/>
        <v/>
      </c>
      <c r="R35" s="86" t="str">
        <f t="shared" si="6"/>
        <v/>
      </c>
      <c r="S35" s="86" t="str">
        <f t="shared" si="7"/>
        <v/>
      </c>
      <c r="T35" s="87"/>
      <c r="U35" s="87"/>
      <c r="V35" s="87"/>
      <c r="W35" s="87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" customHeight="1">
      <c r="A36" s="1"/>
      <c r="B36" s="71">
        <v>24</v>
      </c>
      <c r="C36" s="74" t="str">
        <f t="shared" ca="1" si="0"/>
        <v>火</v>
      </c>
      <c r="D36" s="94"/>
      <c r="E36" s="95"/>
      <c r="F36" s="96"/>
      <c r="G36" s="78"/>
      <c r="H36" s="139"/>
      <c r="I36" s="138"/>
      <c r="J36" s="80" t="str">
        <f t="shared" si="1"/>
        <v/>
      </c>
      <c r="K36" s="81" t="str">
        <f t="shared" si="2"/>
        <v/>
      </c>
      <c r="L36" s="136"/>
      <c r="M36" s="137"/>
      <c r="N36" s="11"/>
      <c r="O36" s="84" t="str">
        <f t="shared" si="3"/>
        <v/>
      </c>
      <c r="P36" s="84" t="str">
        <f t="shared" si="4"/>
        <v/>
      </c>
      <c r="Q36" s="85" t="str">
        <f t="shared" si="5"/>
        <v/>
      </c>
      <c r="R36" s="86" t="str">
        <f t="shared" si="6"/>
        <v/>
      </c>
      <c r="S36" s="86" t="str">
        <f t="shared" si="7"/>
        <v/>
      </c>
      <c r="T36" s="87"/>
      <c r="U36" s="87"/>
      <c r="V36" s="87"/>
      <c r="W36" s="87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" customHeight="1">
      <c r="A37" s="1"/>
      <c r="B37" s="71">
        <v>25</v>
      </c>
      <c r="C37" s="74" t="str">
        <f t="shared" ca="1" si="0"/>
        <v>水</v>
      </c>
      <c r="D37" s="94"/>
      <c r="E37" s="95"/>
      <c r="F37" s="96"/>
      <c r="G37" s="78"/>
      <c r="H37" s="139"/>
      <c r="I37" s="137"/>
      <c r="J37" s="80" t="str">
        <f t="shared" si="1"/>
        <v/>
      </c>
      <c r="K37" s="81" t="str">
        <f t="shared" si="2"/>
        <v/>
      </c>
      <c r="L37" s="136"/>
      <c r="M37" s="137"/>
      <c r="N37" s="11"/>
      <c r="O37" s="84" t="str">
        <f t="shared" si="3"/>
        <v/>
      </c>
      <c r="P37" s="84" t="str">
        <f t="shared" si="4"/>
        <v/>
      </c>
      <c r="Q37" s="85" t="str">
        <f t="shared" si="5"/>
        <v/>
      </c>
      <c r="R37" s="86" t="str">
        <f t="shared" si="6"/>
        <v/>
      </c>
      <c r="S37" s="86" t="str">
        <f t="shared" si="7"/>
        <v/>
      </c>
      <c r="T37" s="92"/>
      <c r="U37" s="87"/>
      <c r="V37" s="87"/>
      <c r="W37" s="87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18" customHeight="1">
      <c r="A38" s="1"/>
      <c r="B38" s="71">
        <v>26</v>
      </c>
      <c r="C38" s="74" t="str">
        <f t="shared" ca="1" si="0"/>
        <v>木</v>
      </c>
      <c r="D38" s="94"/>
      <c r="E38" s="95"/>
      <c r="F38" s="96"/>
      <c r="G38" s="78"/>
      <c r="H38" s="139"/>
      <c r="I38" s="137"/>
      <c r="J38" s="80" t="str">
        <f t="shared" si="1"/>
        <v/>
      </c>
      <c r="K38" s="81" t="str">
        <f t="shared" si="2"/>
        <v/>
      </c>
      <c r="L38" s="136"/>
      <c r="M38" s="137"/>
      <c r="N38" s="11"/>
      <c r="O38" s="84" t="str">
        <f t="shared" si="3"/>
        <v/>
      </c>
      <c r="P38" s="84" t="str">
        <f t="shared" si="4"/>
        <v/>
      </c>
      <c r="Q38" s="85" t="str">
        <f t="shared" si="5"/>
        <v/>
      </c>
      <c r="R38" s="86" t="str">
        <f t="shared" si="6"/>
        <v/>
      </c>
      <c r="S38" s="86" t="str">
        <f t="shared" si="7"/>
        <v/>
      </c>
      <c r="T38" s="87"/>
      <c r="U38" s="87"/>
      <c r="V38" s="87"/>
      <c r="W38" s="87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18" customHeight="1">
      <c r="A39" s="1"/>
      <c r="B39" s="71">
        <v>27</v>
      </c>
      <c r="C39" s="74" t="str">
        <f t="shared" ca="1" si="0"/>
        <v>金</v>
      </c>
      <c r="D39" s="94"/>
      <c r="E39" s="95"/>
      <c r="F39" s="96"/>
      <c r="G39" s="78"/>
      <c r="H39" s="139"/>
      <c r="I39" s="137"/>
      <c r="J39" s="80" t="str">
        <f t="shared" si="1"/>
        <v/>
      </c>
      <c r="K39" s="81" t="str">
        <f t="shared" si="2"/>
        <v/>
      </c>
      <c r="L39" s="136"/>
      <c r="M39" s="137"/>
      <c r="N39" s="11"/>
      <c r="O39" s="84" t="str">
        <f t="shared" si="3"/>
        <v/>
      </c>
      <c r="P39" s="84" t="str">
        <f t="shared" si="4"/>
        <v/>
      </c>
      <c r="Q39" s="85" t="str">
        <f t="shared" si="5"/>
        <v/>
      </c>
      <c r="R39" s="86" t="str">
        <f t="shared" si="6"/>
        <v/>
      </c>
      <c r="S39" s="86" t="str">
        <f t="shared" si="7"/>
        <v/>
      </c>
      <c r="T39" s="87"/>
      <c r="U39" s="87"/>
      <c r="V39" s="87"/>
      <c r="W39" s="87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" customHeight="1">
      <c r="A40" s="1"/>
      <c r="B40" s="71">
        <v>28</v>
      </c>
      <c r="C40" s="74" t="str">
        <f t="shared" ca="1" si="0"/>
        <v>土</v>
      </c>
      <c r="D40" s="94"/>
      <c r="E40" s="95"/>
      <c r="F40" s="96"/>
      <c r="G40" s="78"/>
      <c r="H40" s="139"/>
      <c r="I40" s="137"/>
      <c r="J40" s="80" t="str">
        <f t="shared" si="1"/>
        <v/>
      </c>
      <c r="K40" s="81" t="str">
        <f t="shared" si="2"/>
        <v/>
      </c>
      <c r="L40" s="136"/>
      <c r="M40" s="137"/>
      <c r="N40" s="11"/>
      <c r="O40" s="84" t="str">
        <f t="shared" si="3"/>
        <v/>
      </c>
      <c r="P40" s="84" t="str">
        <f t="shared" si="4"/>
        <v/>
      </c>
      <c r="Q40" s="85" t="str">
        <f t="shared" si="5"/>
        <v/>
      </c>
      <c r="R40" s="86" t="str">
        <f t="shared" si="6"/>
        <v/>
      </c>
      <c r="S40" s="86" t="str">
        <f t="shared" si="7"/>
        <v/>
      </c>
      <c r="T40" s="87"/>
      <c r="U40" s="87"/>
      <c r="V40" s="87"/>
      <c r="W40" s="87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" customHeight="1">
      <c r="A41" s="1"/>
      <c r="B41" s="71">
        <v>29</v>
      </c>
      <c r="C41" s="74" t="str">
        <f t="shared" ca="1" si="0"/>
        <v>日</v>
      </c>
      <c r="D41" s="94"/>
      <c r="E41" s="95"/>
      <c r="F41" s="96"/>
      <c r="G41" s="78"/>
      <c r="H41" s="139"/>
      <c r="I41" s="137"/>
      <c r="J41" s="80" t="str">
        <f t="shared" si="1"/>
        <v/>
      </c>
      <c r="K41" s="81" t="str">
        <f t="shared" si="2"/>
        <v/>
      </c>
      <c r="L41" s="136"/>
      <c r="M41" s="137"/>
      <c r="N41" s="11"/>
      <c r="O41" s="84" t="str">
        <f t="shared" si="3"/>
        <v/>
      </c>
      <c r="P41" s="84" t="str">
        <f t="shared" si="4"/>
        <v/>
      </c>
      <c r="Q41" s="85" t="str">
        <f t="shared" si="5"/>
        <v/>
      </c>
      <c r="R41" s="86" t="str">
        <f t="shared" si="6"/>
        <v/>
      </c>
      <c r="S41" s="86" t="str">
        <f t="shared" si="7"/>
        <v/>
      </c>
      <c r="T41" s="87"/>
      <c r="U41" s="87"/>
      <c r="V41" s="87"/>
      <c r="W41" s="87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" customHeight="1">
      <c r="A42" s="1"/>
      <c r="B42" s="71">
        <v>30</v>
      </c>
      <c r="C42" s="74" t="str">
        <f t="shared" ca="1" si="0"/>
        <v>月</v>
      </c>
      <c r="D42" s="94"/>
      <c r="E42" s="95"/>
      <c r="F42" s="96"/>
      <c r="G42" s="78"/>
      <c r="H42" s="139"/>
      <c r="I42" s="138"/>
      <c r="J42" s="80" t="str">
        <f t="shared" si="1"/>
        <v/>
      </c>
      <c r="K42" s="81" t="str">
        <f t="shared" si="2"/>
        <v/>
      </c>
      <c r="L42" s="136"/>
      <c r="M42" s="137"/>
      <c r="N42" s="11"/>
      <c r="O42" s="84" t="str">
        <f t="shared" si="3"/>
        <v/>
      </c>
      <c r="P42" s="84" t="str">
        <f t="shared" si="4"/>
        <v/>
      </c>
      <c r="Q42" s="85" t="str">
        <f t="shared" si="5"/>
        <v/>
      </c>
      <c r="R42" s="86" t="str">
        <f t="shared" si="6"/>
        <v/>
      </c>
      <c r="S42" s="86" t="str">
        <f t="shared" si="7"/>
        <v/>
      </c>
      <c r="T42" s="92"/>
      <c r="U42" s="87"/>
      <c r="V42" s="87"/>
      <c r="W42" s="87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s="124" customFormat="1" ht="18" customHeight="1">
      <c r="A43" s="1"/>
      <c r="B43" s="93">
        <v>31</v>
      </c>
      <c r="C43" s="74" t="str">
        <f t="shared" ca="1" si="0"/>
        <v>火</v>
      </c>
      <c r="D43" s="88"/>
      <c r="E43" s="88"/>
      <c r="F43" s="89"/>
      <c r="G43" s="78"/>
      <c r="H43" s="127"/>
      <c r="I43" s="128"/>
      <c r="J43" s="80" t="str">
        <f t="shared" si="1"/>
        <v/>
      </c>
      <c r="K43" s="81" t="str">
        <f t="shared" si="2"/>
        <v/>
      </c>
      <c r="L43" s="125"/>
      <c r="M43" s="126"/>
      <c r="N43" s="11"/>
      <c r="O43" s="84" t="str">
        <f t="shared" si="3"/>
        <v/>
      </c>
      <c r="P43" s="84" t="str">
        <f t="shared" si="4"/>
        <v/>
      </c>
      <c r="Q43" s="85" t="str">
        <f t="shared" si="5"/>
        <v/>
      </c>
      <c r="R43" s="86" t="str">
        <f t="shared" si="6"/>
        <v/>
      </c>
      <c r="S43" s="86" t="str">
        <f t="shared" si="7"/>
        <v/>
      </c>
      <c r="T43" s="92"/>
      <c r="U43" s="92"/>
      <c r="V43" s="92"/>
      <c r="W43" s="92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8" customHeight="1">
      <c r="A44" s="66"/>
      <c r="B44" s="69"/>
      <c r="C44" s="98"/>
      <c r="D44" s="99" t="str">
        <f>CONCATENATE("作業日数  ",COUNTA(D13:D42)," 日")</f>
        <v>作業日数  0 日</v>
      </c>
      <c r="E44" s="99"/>
      <c r="F44" s="99"/>
      <c r="G44" s="99"/>
      <c r="H44" s="69" t="s">
        <v>53</v>
      </c>
      <c r="I44" s="67"/>
      <c r="J44" s="100">
        <f>SUM(J13:J42)</f>
        <v>0</v>
      </c>
      <c r="K44" s="81" t="str">
        <f t="shared" si="2"/>
        <v>h</v>
      </c>
      <c r="L44" s="136"/>
      <c r="M44" s="137"/>
      <c r="N44" s="101"/>
      <c r="O44" s="102"/>
      <c r="P44" s="102"/>
      <c r="Q44" s="102"/>
      <c r="R44" s="102"/>
      <c r="S44" s="102"/>
      <c r="T44" s="87"/>
      <c r="U44" s="87"/>
      <c r="V44" s="87"/>
      <c r="W44" s="87"/>
      <c r="X44" s="101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</row>
    <row r="45" spans="1:34" ht="17.25" customHeight="1">
      <c r="A45" s="1"/>
      <c r="B45" s="1"/>
      <c r="C45" s="1"/>
      <c r="D45" s="5"/>
      <c r="E45" s="5"/>
      <c r="F45" s="5"/>
      <c r="G45" s="5"/>
      <c r="H45" s="5"/>
      <c r="I45" s="5"/>
      <c r="J45" s="6"/>
      <c r="K45" s="6"/>
      <c r="L45" s="103" t="s">
        <v>54</v>
      </c>
      <c r="M45" s="5"/>
      <c r="N45" s="11"/>
      <c r="O45" s="5"/>
      <c r="P45" s="5"/>
      <c r="Q45" s="12"/>
      <c r="R45" s="5"/>
      <c r="S45" s="5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2" customHeight="1">
      <c r="A46" s="1"/>
      <c r="B46" s="1"/>
      <c r="C46" s="1"/>
      <c r="D46" s="5"/>
      <c r="E46" s="5"/>
      <c r="F46" s="5"/>
      <c r="G46" s="5"/>
      <c r="H46" s="5"/>
      <c r="I46" s="5"/>
      <c r="J46" s="6"/>
      <c r="K46" s="6"/>
      <c r="L46" s="5"/>
      <c r="M46" s="5"/>
      <c r="N46" s="11"/>
      <c r="O46" s="5"/>
      <c r="P46" s="5"/>
      <c r="Q46" s="12"/>
      <c r="R46" s="5"/>
      <c r="S46" s="5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2" customHeight="1">
      <c r="A47" s="104"/>
      <c r="B47" s="104"/>
      <c r="C47" s="104"/>
      <c r="D47" s="11"/>
      <c r="E47" s="11"/>
      <c r="F47" s="11"/>
      <c r="G47" s="11"/>
      <c r="H47" s="11"/>
      <c r="I47" s="11"/>
      <c r="J47" s="105"/>
      <c r="K47" s="105"/>
      <c r="L47" s="11"/>
      <c r="M47" s="11"/>
      <c r="N47" s="11"/>
      <c r="O47" s="11"/>
      <c r="P47" s="11"/>
      <c r="Q47" s="106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2" customHeight="1">
      <c r="A48" s="104"/>
      <c r="B48" s="104"/>
      <c r="C48" s="104"/>
      <c r="D48" s="11"/>
      <c r="E48" s="11"/>
      <c r="F48" s="11"/>
      <c r="G48" s="11"/>
      <c r="H48" s="11"/>
      <c r="I48" s="11"/>
      <c r="J48" s="105"/>
      <c r="K48" s="105"/>
      <c r="L48" s="11"/>
      <c r="M48" s="11"/>
      <c r="N48" s="11"/>
      <c r="O48" s="11"/>
      <c r="P48" s="11"/>
      <c r="Q48" s="106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ht="12" customHeight="1">
      <c r="A49" s="104"/>
      <c r="B49" s="104"/>
      <c r="C49" s="104"/>
      <c r="D49" s="11"/>
      <c r="E49" s="11"/>
      <c r="F49" s="11"/>
      <c r="G49" s="11"/>
      <c r="H49" s="11"/>
      <c r="I49" s="11"/>
      <c r="J49" s="105"/>
      <c r="K49" s="105"/>
      <c r="L49" s="11"/>
      <c r="M49" s="11"/>
      <c r="N49" s="11"/>
      <c r="O49" s="11"/>
      <c r="P49" s="11"/>
      <c r="Q49" s="106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ht="12" customHeight="1">
      <c r="A50" s="104"/>
      <c r="B50" s="104"/>
      <c r="C50" s="104"/>
      <c r="D50" s="11"/>
      <c r="E50" s="11"/>
      <c r="F50" s="11"/>
      <c r="G50" s="11"/>
      <c r="H50" s="11"/>
      <c r="I50" s="11"/>
      <c r="J50" s="105"/>
      <c r="K50" s="105"/>
      <c r="L50" s="11"/>
      <c r="M50" s="11"/>
      <c r="N50" s="11"/>
      <c r="O50" s="11"/>
      <c r="P50" s="11"/>
      <c r="Q50" s="106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ht="12" customHeight="1">
      <c r="A51" s="1"/>
      <c r="B51" s="1"/>
      <c r="C51" s="1"/>
      <c r="D51" s="5"/>
      <c r="E51" s="5"/>
      <c r="F51" s="5"/>
      <c r="G51" s="5"/>
      <c r="H51" s="5"/>
      <c r="I51" s="5"/>
      <c r="J51" s="6"/>
      <c r="K51" s="6"/>
      <c r="L51" s="5"/>
      <c r="M51" s="5"/>
      <c r="N51" s="11"/>
      <c r="O51" s="5"/>
      <c r="P51" s="5"/>
      <c r="Q51" s="12"/>
      <c r="R51" s="5"/>
      <c r="S51" s="5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</sheetData>
  <mergeCells count="70">
    <mergeCell ref="L25:M25"/>
    <mergeCell ref="L30:M30"/>
    <mergeCell ref="L31:M31"/>
    <mergeCell ref="L24:M24"/>
    <mergeCell ref="L37:M37"/>
    <mergeCell ref="L41:M41"/>
    <mergeCell ref="L44:M44"/>
    <mergeCell ref="L42:M42"/>
    <mergeCell ref="L39:M39"/>
    <mergeCell ref="L19:M19"/>
    <mergeCell ref="L36:M36"/>
    <mergeCell ref="L34:M34"/>
    <mergeCell ref="L35:M35"/>
    <mergeCell ref="L27:M27"/>
    <mergeCell ref="L29:M29"/>
    <mergeCell ref="L28:M28"/>
    <mergeCell ref="L38:M38"/>
    <mergeCell ref="L26:M26"/>
    <mergeCell ref="L33:M33"/>
    <mergeCell ref="L32:M32"/>
    <mergeCell ref="L40:M40"/>
    <mergeCell ref="L18:M18"/>
    <mergeCell ref="L23:M23"/>
    <mergeCell ref="L13:M13"/>
    <mergeCell ref="L14:M14"/>
    <mergeCell ref="L15:M15"/>
    <mergeCell ref="L20:M20"/>
    <mergeCell ref="L17:M17"/>
    <mergeCell ref="L16:M16"/>
    <mergeCell ref="L22:M22"/>
    <mergeCell ref="L21:M21"/>
    <mergeCell ref="H23:I23"/>
    <mergeCell ref="H24:I24"/>
    <mergeCell ref="H17:I17"/>
    <mergeCell ref="H21:I21"/>
    <mergeCell ref="H26:I26"/>
    <mergeCell ref="H27:I27"/>
    <mergeCell ref="H29:I29"/>
    <mergeCell ref="H28:I28"/>
    <mergeCell ref="H34:I34"/>
    <mergeCell ref="H38:I38"/>
    <mergeCell ref="H37:I37"/>
    <mergeCell ref="H39:I39"/>
    <mergeCell ref="H40:I40"/>
    <mergeCell ref="H41:I41"/>
    <mergeCell ref="H42:I42"/>
    <mergeCell ref="H16:I16"/>
    <mergeCell ref="H33:I33"/>
    <mergeCell ref="H32:I32"/>
    <mergeCell ref="H31:I31"/>
    <mergeCell ref="H30:I30"/>
    <mergeCell ref="H22:I22"/>
    <mergeCell ref="H25:I25"/>
    <mergeCell ref="H19:I19"/>
    <mergeCell ref="H20:I20"/>
    <mergeCell ref="H18:I18"/>
    <mergeCell ref="H35:I35"/>
    <mergeCell ref="H36:I36"/>
    <mergeCell ref="T2:V2"/>
    <mergeCell ref="J2:K2"/>
    <mergeCell ref="T3:V3"/>
    <mergeCell ref="T4:V4"/>
    <mergeCell ref="B11:C11"/>
    <mergeCell ref="D11:F11"/>
    <mergeCell ref="H14:I14"/>
    <mergeCell ref="H13:I13"/>
    <mergeCell ref="J11:K11"/>
    <mergeCell ref="J7:L7"/>
    <mergeCell ref="H15:I15"/>
    <mergeCell ref="H11:I11"/>
  </mergeCells>
  <conditionalFormatting sqref="C12:C42">
    <cfRule type="cellIs" dxfId="9" priority="3" stopIfTrue="1" operator="equal">
      <formula>"土"</formula>
    </cfRule>
  </conditionalFormatting>
  <conditionalFormatting sqref="C12:C42">
    <cfRule type="cellIs" dxfId="8" priority="4" stopIfTrue="1" operator="equal">
      <formula>"日"</formula>
    </cfRule>
  </conditionalFormatting>
  <conditionalFormatting sqref="C43">
    <cfRule type="cellIs" dxfId="7" priority="1" stopIfTrue="1" operator="equal">
      <formula>"土"</formula>
    </cfRule>
  </conditionalFormatting>
  <conditionalFormatting sqref="C43">
    <cfRule type="cellIs" dxfId="6" priority="2" stopIfTrue="1" operator="equal">
      <formula>"日"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51"/>
  <sheetViews>
    <sheetView topLeftCell="A16" workbookViewId="0">
      <selection activeCell="J14" sqref="J14"/>
    </sheetView>
  </sheetViews>
  <sheetFormatPr defaultColWidth="14.5" defaultRowHeight="15" customHeight="1"/>
  <cols>
    <col min="1" max="1" width="3.1640625" customWidth="1"/>
    <col min="2" max="3" width="5.1640625" customWidth="1"/>
    <col min="4" max="4" width="8.1640625" customWidth="1"/>
    <col min="5" max="5" width="4.1640625" customWidth="1"/>
    <col min="6" max="6" width="8" customWidth="1"/>
    <col min="7" max="7" width="1.1640625" customWidth="1"/>
    <col min="8" max="8" width="28.1640625" customWidth="1"/>
    <col min="9" max="9" width="18" customWidth="1"/>
    <col min="10" max="10" width="13" customWidth="1"/>
    <col min="11" max="11" width="2.1640625" customWidth="1"/>
    <col min="12" max="12" width="14.1640625" customWidth="1"/>
    <col min="13" max="14" width="2.1640625" customWidth="1"/>
    <col min="15" max="17" width="8.1640625" hidden="1" customWidth="1"/>
    <col min="18" max="18" width="5" hidden="1" customWidth="1"/>
    <col min="19" max="19" width="6.83203125" hidden="1" customWidth="1"/>
    <col min="20" max="20" width="9.1640625" customWidth="1"/>
    <col min="21" max="22" width="8.83203125" customWidth="1"/>
    <col min="23" max="23" width="9.1640625" customWidth="1"/>
    <col min="24" max="34" width="10.1640625" customWidth="1"/>
  </cols>
  <sheetData>
    <row r="1" spans="1:34" ht="25.5" customHeight="1">
      <c r="A1" s="1"/>
      <c r="B1" s="4" t="s">
        <v>1</v>
      </c>
      <c r="C1" s="1"/>
      <c r="D1" s="5"/>
      <c r="E1" s="5"/>
      <c r="F1" s="5"/>
      <c r="G1" s="5"/>
      <c r="H1" s="5"/>
      <c r="I1" s="5"/>
      <c r="J1" s="6"/>
      <c r="K1" s="6"/>
      <c r="L1" s="10">
        <f ca="1">INDIRECT("集計" &amp; "!$F1")</f>
        <v>43220</v>
      </c>
      <c r="M1" s="5"/>
      <c r="N1" s="11"/>
      <c r="O1" s="5"/>
      <c r="P1" s="5"/>
      <c r="Q1" s="12"/>
      <c r="R1" s="5"/>
      <c r="S1" s="5"/>
      <c r="T1" s="13" t="s">
        <v>5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7.25" customHeight="1">
      <c r="A2" s="5"/>
      <c r="B2" s="1"/>
      <c r="C2" s="1"/>
      <c r="D2" s="5"/>
      <c r="E2" s="5"/>
      <c r="F2" s="5"/>
      <c r="G2" s="5"/>
      <c r="H2" s="5"/>
      <c r="I2" s="5"/>
      <c r="J2" s="145" t="s">
        <v>2</v>
      </c>
      <c r="K2" s="137"/>
      <c r="L2" s="14" t="s">
        <v>3</v>
      </c>
      <c r="M2" s="5"/>
      <c r="N2" s="11"/>
      <c r="O2" s="5"/>
      <c r="P2" s="5"/>
      <c r="Q2" s="12"/>
      <c r="R2" s="5"/>
      <c r="S2" s="12">
        <v>0</v>
      </c>
      <c r="T2" s="149" t="s">
        <v>6</v>
      </c>
      <c r="U2" s="150"/>
      <c r="V2" s="151"/>
      <c r="W2" s="16">
        <v>0.5</v>
      </c>
      <c r="X2" s="17" t="s">
        <v>8</v>
      </c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34" ht="16.5" customHeight="1">
      <c r="A3" s="10"/>
      <c r="B3" s="1"/>
      <c r="C3" s="1"/>
      <c r="D3" s="5"/>
      <c r="E3" s="5"/>
      <c r="F3" s="5"/>
      <c r="G3" s="5"/>
      <c r="H3" s="5"/>
      <c r="I3" s="5"/>
      <c r="J3" s="18"/>
      <c r="K3" s="19"/>
      <c r="L3" s="21"/>
      <c r="M3" s="5"/>
      <c r="N3" s="11"/>
      <c r="O3" s="5"/>
      <c r="P3" s="5"/>
      <c r="Q3" s="12"/>
      <c r="R3" s="5"/>
      <c r="S3" s="5"/>
      <c r="T3" s="146" t="s">
        <v>10</v>
      </c>
      <c r="U3" s="147"/>
      <c r="V3" s="148"/>
      <c r="W3" s="25">
        <v>0.54166666666666663</v>
      </c>
      <c r="X3" s="17" t="s">
        <v>8</v>
      </c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4.25" customHeight="1">
      <c r="A4" s="10"/>
      <c r="B4" s="27"/>
      <c r="C4" s="1"/>
      <c r="D4" s="5"/>
      <c r="E4" s="5"/>
      <c r="F4" s="5"/>
      <c r="G4" s="5"/>
      <c r="H4" s="5"/>
      <c r="I4" s="5"/>
      <c r="J4" s="28"/>
      <c r="K4" s="21"/>
      <c r="L4" s="21"/>
      <c r="M4" s="5"/>
      <c r="N4" s="11"/>
      <c r="O4" s="5"/>
      <c r="P4" s="5"/>
      <c r="Q4" s="12"/>
      <c r="R4" s="5"/>
      <c r="S4" s="5"/>
      <c r="T4" s="142" t="s">
        <v>16</v>
      </c>
      <c r="U4" s="143"/>
      <c r="V4" s="144"/>
      <c r="W4" s="30">
        <f>W3-W2</f>
        <v>4.166666666666663E-2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21" customHeight="1">
      <c r="A5" s="31"/>
      <c r="B5" s="33"/>
      <c r="C5" s="35" t="str">
        <f ca="1">INDIRECT("集計" &amp; "!$A4")</f>
        <v>2018年04月度 作業報告書（兼納品書）</v>
      </c>
      <c r="D5" s="37"/>
      <c r="E5" s="37"/>
      <c r="F5" s="37"/>
      <c r="G5" s="37"/>
      <c r="H5" s="37"/>
      <c r="I5" s="38"/>
      <c r="J5" s="40"/>
      <c r="K5" s="41"/>
      <c r="L5" s="41"/>
      <c r="M5" s="38"/>
      <c r="N5" s="42"/>
      <c r="O5" s="38"/>
      <c r="P5" s="38"/>
      <c r="Q5" s="43"/>
      <c r="R5" s="38"/>
      <c r="S5" s="38"/>
      <c r="T5" s="42"/>
      <c r="U5" s="42"/>
      <c r="V5" s="42"/>
      <c r="W5" s="42"/>
      <c r="X5" s="42"/>
      <c r="Y5" s="38"/>
      <c r="Z5" s="38"/>
      <c r="AA5" s="38"/>
      <c r="AB5" s="38"/>
      <c r="AC5" s="38"/>
      <c r="AD5" s="38"/>
      <c r="AE5" s="38"/>
      <c r="AF5" s="38"/>
      <c r="AG5" s="38"/>
      <c r="AH5" s="38"/>
    </row>
    <row r="6" spans="1:34" ht="9.75" customHeight="1">
      <c r="A6" s="10"/>
      <c r="B6" s="44"/>
      <c r="C6" s="45"/>
      <c r="D6" s="46"/>
      <c r="E6" s="46"/>
      <c r="F6" s="5"/>
      <c r="G6" s="5"/>
      <c r="H6" s="5"/>
      <c r="I6" s="5"/>
      <c r="J6" s="47"/>
      <c r="K6" s="48"/>
      <c r="L6" s="48"/>
      <c r="M6" s="5"/>
      <c r="N6" s="11"/>
      <c r="O6" s="5"/>
      <c r="P6" s="5"/>
      <c r="Q6" s="12"/>
      <c r="R6" s="5"/>
      <c r="S6" s="5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41.25" customHeight="1">
      <c r="A7" s="49"/>
      <c r="B7" s="50"/>
      <c r="C7" s="51"/>
      <c r="D7" s="52"/>
      <c r="E7" s="52"/>
      <c r="F7" s="54"/>
      <c r="G7" s="54"/>
      <c r="H7" s="54"/>
      <c r="I7" s="55" t="s">
        <v>21</v>
      </c>
      <c r="J7" s="152" t="s">
        <v>22</v>
      </c>
      <c r="K7" s="143"/>
      <c r="L7" s="144"/>
      <c r="M7" s="54"/>
      <c r="N7" s="56"/>
      <c r="O7" s="54"/>
      <c r="P7" s="54"/>
      <c r="Q7" s="57"/>
      <c r="R7" s="54"/>
      <c r="S7" s="54"/>
      <c r="T7" s="56"/>
      <c r="U7" s="56"/>
      <c r="V7" s="56"/>
      <c r="W7" s="56"/>
      <c r="X7" s="56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ht="15.75" customHeight="1">
      <c r="A8" s="49"/>
      <c r="B8" s="50"/>
      <c r="C8" s="51"/>
      <c r="D8" s="52"/>
      <c r="E8" s="52"/>
      <c r="F8" s="54"/>
      <c r="G8" s="54"/>
      <c r="H8" s="54"/>
      <c r="I8" s="55" t="s">
        <v>23</v>
      </c>
      <c r="J8" s="59" t="s">
        <v>57</v>
      </c>
      <c r="K8" s="59"/>
      <c r="L8" s="59"/>
      <c r="M8" s="54"/>
      <c r="N8" s="56"/>
      <c r="O8" s="54"/>
      <c r="P8" s="54"/>
      <c r="Q8" s="57"/>
      <c r="R8" s="54"/>
      <c r="S8" s="54"/>
      <c r="T8" s="56"/>
      <c r="U8" s="56"/>
      <c r="V8" s="56"/>
      <c r="W8" s="56"/>
      <c r="X8" s="56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5.75" customHeight="1">
      <c r="A9" s="49"/>
      <c r="B9" s="50"/>
      <c r="C9" s="51"/>
      <c r="D9" s="52"/>
      <c r="E9" s="52"/>
      <c r="F9" s="54"/>
      <c r="G9" s="54"/>
      <c r="H9" s="54"/>
      <c r="I9" s="55" t="s">
        <v>28</v>
      </c>
      <c r="J9" s="61" t="s">
        <v>35</v>
      </c>
      <c r="K9" s="55"/>
      <c r="L9" s="55"/>
      <c r="M9" s="54"/>
      <c r="N9" s="56"/>
      <c r="O9" s="54"/>
      <c r="P9" s="54"/>
      <c r="Q9" s="57"/>
      <c r="R9" s="54"/>
      <c r="S9" s="54"/>
      <c r="T9" s="62" t="s">
        <v>29</v>
      </c>
      <c r="U9" s="56"/>
      <c r="V9" s="56"/>
      <c r="W9" s="56"/>
      <c r="X9" s="56"/>
      <c r="Y9" s="54"/>
      <c r="Z9" s="54"/>
      <c r="AA9" s="54"/>
      <c r="AB9" s="54"/>
      <c r="AC9" s="54"/>
      <c r="AD9" s="54"/>
      <c r="AE9" s="54"/>
      <c r="AF9" s="54"/>
      <c r="AG9" s="54"/>
      <c r="AH9" s="54"/>
    </row>
    <row r="10" spans="1:34" ht="18.75" customHeight="1">
      <c r="A10" s="10"/>
      <c r="B10" s="44"/>
      <c r="C10" s="45"/>
      <c r="D10" s="46"/>
      <c r="E10" s="46"/>
      <c r="F10" s="5"/>
      <c r="G10" s="5"/>
      <c r="H10" s="5"/>
      <c r="I10" s="5"/>
      <c r="J10" s="5"/>
      <c r="K10" s="5"/>
      <c r="L10" s="5"/>
      <c r="M10" s="5"/>
      <c r="N10" s="11"/>
      <c r="O10" s="63"/>
      <c r="P10" s="5"/>
      <c r="Q10" s="12"/>
      <c r="R10" s="5"/>
      <c r="S10" s="5"/>
      <c r="T10" s="64" t="s">
        <v>30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27.75" customHeight="1">
      <c r="A11" s="66"/>
      <c r="B11" s="140" t="s">
        <v>33</v>
      </c>
      <c r="C11" s="137"/>
      <c r="D11" s="140" t="s">
        <v>34</v>
      </c>
      <c r="E11" s="138"/>
      <c r="F11" s="141"/>
      <c r="G11" s="67"/>
      <c r="H11" s="140" t="s">
        <v>36</v>
      </c>
      <c r="I11" s="137"/>
      <c r="J11" s="153" t="s">
        <v>37</v>
      </c>
      <c r="K11" s="137"/>
      <c r="L11" s="69" t="s">
        <v>39</v>
      </c>
      <c r="M11" s="67"/>
      <c r="N11" s="70"/>
      <c r="O11" s="71" t="s">
        <v>40</v>
      </c>
      <c r="P11" s="71" t="s">
        <v>43</v>
      </c>
      <c r="Q11" s="72" t="s">
        <v>44</v>
      </c>
      <c r="R11" s="71"/>
      <c r="S11" s="71"/>
      <c r="T11" s="73" t="s">
        <v>45</v>
      </c>
      <c r="U11" s="73" t="s">
        <v>46</v>
      </c>
      <c r="V11" s="73" t="s">
        <v>47</v>
      </c>
      <c r="W11" s="73" t="s">
        <v>48</v>
      </c>
      <c r="X11" s="70"/>
      <c r="Y11" s="66"/>
      <c r="Z11" s="66"/>
      <c r="AA11" s="66"/>
      <c r="AB11" s="66"/>
      <c r="AC11" s="66"/>
      <c r="AD11" s="66"/>
      <c r="AE11" s="66"/>
      <c r="AF11" s="66"/>
      <c r="AG11" s="66"/>
      <c r="AH11" s="66"/>
    </row>
    <row r="12" spans="1:34" ht="18" hidden="1" customHeight="1">
      <c r="A12" s="1"/>
      <c r="B12" s="71"/>
      <c r="C12" s="74"/>
      <c r="D12" s="75"/>
      <c r="E12" s="75"/>
      <c r="F12" s="77"/>
      <c r="G12" s="78"/>
      <c r="H12" s="79"/>
      <c r="I12" s="79"/>
      <c r="J12" s="80"/>
      <c r="K12" s="81"/>
      <c r="L12" s="82"/>
      <c r="M12" s="83"/>
      <c r="N12" s="11"/>
      <c r="O12" s="84"/>
      <c r="P12" s="84"/>
      <c r="Q12" s="85"/>
      <c r="R12" s="86"/>
      <c r="S12" s="86"/>
      <c r="T12" s="87"/>
      <c r="U12" s="87"/>
      <c r="V12" s="87"/>
      <c r="W12" s="87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" customHeight="1">
      <c r="A13" s="1"/>
      <c r="B13" s="71">
        <v>1</v>
      </c>
      <c r="C13" s="74" t="str">
        <f t="shared" ref="C13:C43" ca="1" si="0">IF($B13="","",CHOOSE(WEEKDAY(DATE(YEAR($L$1),MONTH($L$1),$B13),2),"月","火","水","木","金","土","日"))</f>
        <v>日</v>
      </c>
      <c r="D13" s="88"/>
      <c r="E13" s="72"/>
      <c r="F13" s="89"/>
      <c r="G13" s="78"/>
      <c r="H13" s="139"/>
      <c r="I13" s="137"/>
      <c r="J13" s="80" t="str">
        <f t="shared" ref="J13:J43" si="1">IF(F13="","",R13+S13-T13-U13-V13-W13)</f>
        <v/>
      </c>
      <c r="K13" s="81" t="str">
        <f t="shared" ref="K13:K44" si="2">IF(J13="","","h")</f>
        <v/>
      </c>
      <c r="L13" s="136"/>
      <c r="M13" s="137"/>
      <c r="N13" s="11"/>
      <c r="O13" s="84" t="str">
        <f t="shared" ref="O13:O43" si="3">IF(F13="","",F13-D13)</f>
        <v/>
      </c>
      <c r="P13" s="84" t="str">
        <f t="shared" ref="P13:P43" si="4">IF(F13="","",O13-Q13)</f>
        <v/>
      </c>
      <c r="Q13" s="85" t="str">
        <f t="shared" ref="Q13:Q43" si="5">IF(F13="","",IF(D13&gt;=$W$3,$S$2,IF(F13&lt;=$W$2,$S$2,$W$4)))</f>
        <v/>
      </c>
      <c r="R13" s="86" t="str">
        <f t="shared" ref="R13:R43" si="6">IF(F13="","",HOUR(P13))</f>
        <v/>
      </c>
      <c r="S13" s="86" t="str">
        <f t="shared" ref="S13:S43" si="7">IF(F13="","",(MINUTE(P13)/60))</f>
        <v/>
      </c>
      <c r="T13" s="87"/>
      <c r="U13" s="87"/>
      <c r="V13" s="87"/>
      <c r="W13" s="87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" customHeight="1">
      <c r="A14" s="1"/>
      <c r="B14" s="71">
        <v>2</v>
      </c>
      <c r="C14" s="74" t="str">
        <f t="shared" ca="1" si="0"/>
        <v>月</v>
      </c>
      <c r="D14" s="88"/>
      <c r="E14" s="72"/>
      <c r="F14" s="89"/>
      <c r="G14" s="78"/>
      <c r="H14" s="139"/>
      <c r="I14" s="137"/>
      <c r="J14" s="80" t="str">
        <f t="shared" si="1"/>
        <v/>
      </c>
      <c r="K14" s="81" t="str">
        <f t="shared" si="2"/>
        <v/>
      </c>
      <c r="L14" s="136"/>
      <c r="M14" s="137"/>
      <c r="N14" s="11"/>
      <c r="O14" s="84" t="str">
        <f t="shared" si="3"/>
        <v/>
      </c>
      <c r="P14" s="84" t="str">
        <f t="shared" si="4"/>
        <v/>
      </c>
      <c r="Q14" s="85" t="str">
        <f t="shared" si="5"/>
        <v/>
      </c>
      <c r="R14" s="86" t="str">
        <f t="shared" si="6"/>
        <v/>
      </c>
      <c r="S14" s="86" t="str">
        <f t="shared" si="7"/>
        <v/>
      </c>
      <c r="T14" s="87"/>
      <c r="U14" s="87"/>
      <c r="V14" s="87"/>
      <c r="W14" s="87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" customHeight="1">
      <c r="A15" s="1"/>
      <c r="B15" s="71">
        <v>3</v>
      </c>
      <c r="C15" s="74" t="str">
        <f t="shared" ca="1" si="0"/>
        <v>火</v>
      </c>
      <c r="D15" s="88"/>
      <c r="E15" s="72"/>
      <c r="F15" s="89"/>
      <c r="G15" s="78"/>
      <c r="H15" s="139"/>
      <c r="I15" s="137"/>
      <c r="J15" s="80" t="str">
        <f t="shared" si="1"/>
        <v/>
      </c>
      <c r="K15" s="81" t="str">
        <f t="shared" si="2"/>
        <v/>
      </c>
      <c r="L15" s="136"/>
      <c r="M15" s="137"/>
      <c r="N15" s="11"/>
      <c r="O15" s="84" t="str">
        <f t="shared" si="3"/>
        <v/>
      </c>
      <c r="P15" s="84" t="str">
        <f t="shared" si="4"/>
        <v/>
      </c>
      <c r="Q15" s="85" t="str">
        <f t="shared" si="5"/>
        <v/>
      </c>
      <c r="R15" s="86" t="str">
        <f t="shared" si="6"/>
        <v/>
      </c>
      <c r="S15" s="86" t="str">
        <f t="shared" si="7"/>
        <v/>
      </c>
      <c r="T15" s="87"/>
      <c r="U15" s="87"/>
      <c r="V15" s="87"/>
      <c r="W15" s="87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" customHeight="1">
      <c r="A16" s="1"/>
      <c r="B16" s="71">
        <v>4</v>
      </c>
      <c r="C16" s="74" t="str">
        <f t="shared" ca="1" si="0"/>
        <v>水</v>
      </c>
      <c r="D16" s="88"/>
      <c r="E16" s="72"/>
      <c r="F16" s="89"/>
      <c r="G16" s="78"/>
      <c r="H16" s="139"/>
      <c r="I16" s="137"/>
      <c r="J16" s="80" t="str">
        <f t="shared" si="1"/>
        <v/>
      </c>
      <c r="K16" s="81" t="str">
        <f t="shared" si="2"/>
        <v/>
      </c>
      <c r="L16" s="136"/>
      <c r="M16" s="137"/>
      <c r="N16" s="11"/>
      <c r="O16" s="84" t="str">
        <f t="shared" si="3"/>
        <v/>
      </c>
      <c r="P16" s="84" t="str">
        <f t="shared" si="4"/>
        <v/>
      </c>
      <c r="Q16" s="85" t="str">
        <f t="shared" si="5"/>
        <v/>
      </c>
      <c r="R16" s="86" t="str">
        <f t="shared" si="6"/>
        <v/>
      </c>
      <c r="S16" s="86" t="str">
        <f t="shared" si="7"/>
        <v/>
      </c>
      <c r="T16" s="87"/>
      <c r="U16" s="87"/>
      <c r="V16" s="87"/>
      <c r="W16" s="87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" customHeight="1">
      <c r="A17" s="1"/>
      <c r="B17" s="71">
        <v>5</v>
      </c>
      <c r="C17" s="74" t="str">
        <f t="shared" ca="1" si="0"/>
        <v>木</v>
      </c>
      <c r="D17" s="88"/>
      <c r="E17" s="72"/>
      <c r="F17" s="89"/>
      <c r="G17" s="78"/>
      <c r="H17" s="139"/>
      <c r="I17" s="137"/>
      <c r="J17" s="80" t="str">
        <f t="shared" si="1"/>
        <v/>
      </c>
      <c r="K17" s="81" t="str">
        <f t="shared" si="2"/>
        <v/>
      </c>
      <c r="L17" s="136"/>
      <c r="M17" s="137"/>
      <c r="N17" s="11"/>
      <c r="O17" s="84" t="str">
        <f t="shared" si="3"/>
        <v/>
      </c>
      <c r="P17" s="84" t="str">
        <f t="shared" si="4"/>
        <v/>
      </c>
      <c r="Q17" s="85" t="str">
        <f t="shared" si="5"/>
        <v/>
      </c>
      <c r="R17" s="86" t="str">
        <f t="shared" si="6"/>
        <v/>
      </c>
      <c r="S17" s="86" t="str">
        <f t="shared" si="7"/>
        <v/>
      </c>
      <c r="T17" s="87"/>
      <c r="U17" s="87"/>
      <c r="V17" s="87"/>
      <c r="W17" s="87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" customHeight="1">
      <c r="A18" s="1"/>
      <c r="B18" s="71">
        <v>6</v>
      </c>
      <c r="C18" s="74" t="str">
        <f t="shared" ca="1" si="0"/>
        <v>金</v>
      </c>
      <c r="D18" s="88"/>
      <c r="E18" s="72"/>
      <c r="F18" s="89"/>
      <c r="G18" s="78"/>
      <c r="H18" s="139"/>
      <c r="I18" s="137"/>
      <c r="J18" s="80" t="str">
        <f t="shared" si="1"/>
        <v/>
      </c>
      <c r="K18" s="81" t="str">
        <f t="shared" si="2"/>
        <v/>
      </c>
      <c r="L18" s="136"/>
      <c r="M18" s="137"/>
      <c r="N18" s="11"/>
      <c r="O18" s="84" t="str">
        <f t="shared" si="3"/>
        <v/>
      </c>
      <c r="P18" s="84" t="str">
        <f t="shared" si="4"/>
        <v/>
      </c>
      <c r="Q18" s="85" t="str">
        <f t="shared" si="5"/>
        <v/>
      </c>
      <c r="R18" s="86" t="str">
        <f t="shared" si="6"/>
        <v/>
      </c>
      <c r="S18" s="86" t="str">
        <f t="shared" si="7"/>
        <v/>
      </c>
      <c r="T18" s="87"/>
      <c r="U18" s="87"/>
      <c r="V18" s="87"/>
      <c r="W18" s="87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" customHeight="1">
      <c r="A19" s="1"/>
      <c r="B19" s="71">
        <v>7</v>
      </c>
      <c r="C19" s="74" t="str">
        <f t="shared" ca="1" si="0"/>
        <v>土</v>
      </c>
      <c r="D19" s="88"/>
      <c r="E19" s="72"/>
      <c r="F19" s="89"/>
      <c r="G19" s="78"/>
      <c r="H19" s="139"/>
      <c r="I19" s="137"/>
      <c r="J19" s="80" t="str">
        <f t="shared" si="1"/>
        <v/>
      </c>
      <c r="K19" s="81" t="str">
        <f t="shared" si="2"/>
        <v/>
      </c>
      <c r="L19" s="136"/>
      <c r="M19" s="137"/>
      <c r="N19" s="11"/>
      <c r="O19" s="84" t="str">
        <f t="shared" si="3"/>
        <v/>
      </c>
      <c r="P19" s="84" t="str">
        <f t="shared" si="4"/>
        <v/>
      </c>
      <c r="Q19" s="85" t="str">
        <f t="shared" si="5"/>
        <v/>
      </c>
      <c r="R19" s="86" t="str">
        <f t="shared" si="6"/>
        <v/>
      </c>
      <c r="S19" s="86" t="str">
        <f t="shared" si="7"/>
        <v/>
      </c>
      <c r="T19" s="87"/>
      <c r="U19" s="87"/>
      <c r="V19" s="87"/>
      <c r="W19" s="87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" customHeight="1">
      <c r="A20" s="1"/>
      <c r="B20" s="71">
        <v>8</v>
      </c>
      <c r="C20" s="74" t="str">
        <f t="shared" ca="1" si="0"/>
        <v>日</v>
      </c>
      <c r="D20" s="88"/>
      <c r="E20" s="72"/>
      <c r="F20" s="89"/>
      <c r="G20" s="78"/>
      <c r="H20" s="139"/>
      <c r="I20" s="137"/>
      <c r="J20" s="80" t="str">
        <f t="shared" si="1"/>
        <v/>
      </c>
      <c r="K20" s="81" t="str">
        <f t="shared" si="2"/>
        <v/>
      </c>
      <c r="L20" s="136"/>
      <c r="M20" s="137"/>
      <c r="N20" s="11"/>
      <c r="O20" s="84" t="str">
        <f t="shared" si="3"/>
        <v/>
      </c>
      <c r="P20" s="84" t="str">
        <f t="shared" si="4"/>
        <v/>
      </c>
      <c r="Q20" s="85" t="str">
        <f t="shared" si="5"/>
        <v/>
      </c>
      <c r="R20" s="86" t="str">
        <f t="shared" si="6"/>
        <v/>
      </c>
      <c r="S20" s="86" t="str">
        <f t="shared" si="7"/>
        <v/>
      </c>
      <c r="T20" s="87"/>
      <c r="U20" s="87"/>
      <c r="V20" s="87"/>
      <c r="W20" s="87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ht="18" customHeight="1">
      <c r="A21" s="1"/>
      <c r="B21" s="71">
        <v>9</v>
      </c>
      <c r="C21" s="74" t="str">
        <f t="shared" ca="1" si="0"/>
        <v>月</v>
      </c>
      <c r="D21" s="88"/>
      <c r="E21" s="72"/>
      <c r="F21" s="89"/>
      <c r="G21" s="78"/>
      <c r="H21" s="161"/>
      <c r="I21" s="137"/>
      <c r="J21" s="80" t="str">
        <f t="shared" si="1"/>
        <v/>
      </c>
      <c r="K21" s="81" t="str">
        <f t="shared" si="2"/>
        <v/>
      </c>
      <c r="L21" s="136"/>
      <c r="M21" s="137"/>
      <c r="N21" s="11"/>
      <c r="O21" s="84" t="str">
        <f t="shared" si="3"/>
        <v/>
      </c>
      <c r="P21" s="84" t="str">
        <f t="shared" si="4"/>
        <v/>
      </c>
      <c r="Q21" s="85" t="str">
        <f t="shared" si="5"/>
        <v/>
      </c>
      <c r="R21" s="86" t="str">
        <f t="shared" si="6"/>
        <v/>
      </c>
      <c r="S21" s="86" t="str">
        <f t="shared" si="7"/>
        <v/>
      </c>
      <c r="T21" s="87"/>
      <c r="U21" s="87"/>
      <c r="V21" s="87"/>
      <c r="W21" s="87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ht="18" customHeight="1">
      <c r="A22" s="1"/>
      <c r="B22" s="71">
        <v>10</v>
      </c>
      <c r="C22" s="74" t="str">
        <f t="shared" ca="1" si="0"/>
        <v>火</v>
      </c>
      <c r="D22" s="88"/>
      <c r="E22" s="72"/>
      <c r="F22" s="89"/>
      <c r="G22" s="78"/>
      <c r="H22" s="139"/>
      <c r="I22" s="137"/>
      <c r="J22" s="80" t="str">
        <f t="shared" si="1"/>
        <v/>
      </c>
      <c r="K22" s="81" t="str">
        <f t="shared" si="2"/>
        <v/>
      </c>
      <c r="L22" s="136"/>
      <c r="M22" s="137"/>
      <c r="N22" s="11"/>
      <c r="O22" s="84" t="str">
        <f t="shared" si="3"/>
        <v/>
      </c>
      <c r="P22" s="84" t="str">
        <f t="shared" si="4"/>
        <v/>
      </c>
      <c r="Q22" s="85" t="str">
        <f t="shared" si="5"/>
        <v/>
      </c>
      <c r="R22" s="86" t="str">
        <f t="shared" si="6"/>
        <v/>
      </c>
      <c r="S22" s="86" t="str">
        <f t="shared" si="7"/>
        <v/>
      </c>
      <c r="T22" s="87"/>
      <c r="U22" s="87"/>
      <c r="V22" s="87"/>
      <c r="W22" s="87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" customHeight="1">
      <c r="A23" s="1"/>
      <c r="B23" s="71">
        <v>11</v>
      </c>
      <c r="C23" s="74" t="str">
        <f t="shared" ca="1" si="0"/>
        <v>水</v>
      </c>
      <c r="D23" s="88"/>
      <c r="E23" s="72"/>
      <c r="F23" s="89"/>
      <c r="G23" s="78"/>
      <c r="H23" s="139"/>
      <c r="I23" s="137"/>
      <c r="J23" s="80" t="str">
        <f t="shared" si="1"/>
        <v/>
      </c>
      <c r="K23" s="81" t="str">
        <f t="shared" si="2"/>
        <v/>
      </c>
      <c r="L23" s="136"/>
      <c r="M23" s="137"/>
      <c r="N23" s="11"/>
      <c r="O23" s="84" t="str">
        <f t="shared" si="3"/>
        <v/>
      </c>
      <c r="P23" s="84" t="str">
        <f t="shared" si="4"/>
        <v/>
      </c>
      <c r="Q23" s="85" t="str">
        <f t="shared" si="5"/>
        <v/>
      </c>
      <c r="R23" s="86" t="str">
        <f t="shared" si="6"/>
        <v/>
      </c>
      <c r="S23" s="86" t="str">
        <f t="shared" si="7"/>
        <v/>
      </c>
      <c r="T23" s="87"/>
      <c r="U23" s="87"/>
      <c r="V23" s="87"/>
      <c r="W23" s="87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8" customHeight="1">
      <c r="A24" s="1"/>
      <c r="B24" s="71">
        <v>12</v>
      </c>
      <c r="C24" s="74" t="str">
        <f t="shared" ca="1" si="0"/>
        <v>木</v>
      </c>
      <c r="D24" s="88"/>
      <c r="E24" s="72"/>
      <c r="F24" s="89"/>
      <c r="G24" s="78"/>
      <c r="H24" s="139"/>
      <c r="I24" s="137"/>
      <c r="J24" s="80" t="str">
        <f t="shared" si="1"/>
        <v/>
      </c>
      <c r="K24" s="81" t="str">
        <f t="shared" si="2"/>
        <v/>
      </c>
      <c r="L24" s="136"/>
      <c r="M24" s="137"/>
      <c r="N24" s="11"/>
      <c r="O24" s="84" t="str">
        <f t="shared" si="3"/>
        <v/>
      </c>
      <c r="P24" s="84" t="str">
        <f t="shared" si="4"/>
        <v/>
      </c>
      <c r="Q24" s="85" t="str">
        <f t="shared" si="5"/>
        <v/>
      </c>
      <c r="R24" s="86" t="str">
        <f t="shared" si="6"/>
        <v/>
      </c>
      <c r="S24" s="86" t="str">
        <f t="shared" si="7"/>
        <v/>
      </c>
      <c r="T24" s="87"/>
      <c r="U24" s="87"/>
      <c r="V24" s="87"/>
      <c r="W24" s="87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8" customHeight="1">
      <c r="A25" s="1"/>
      <c r="B25" s="71">
        <v>13</v>
      </c>
      <c r="C25" s="74" t="str">
        <f t="shared" ca="1" si="0"/>
        <v>金</v>
      </c>
      <c r="D25" s="88"/>
      <c r="E25" s="72"/>
      <c r="F25" s="89"/>
      <c r="G25" s="78"/>
      <c r="H25" s="139"/>
      <c r="I25" s="137"/>
      <c r="J25" s="80" t="str">
        <f t="shared" si="1"/>
        <v/>
      </c>
      <c r="K25" s="81" t="str">
        <f t="shared" si="2"/>
        <v/>
      </c>
      <c r="L25" s="136"/>
      <c r="M25" s="137"/>
      <c r="N25" s="11"/>
      <c r="O25" s="84" t="str">
        <f t="shared" si="3"/>
        <v/>
      </c>
      <c r="P25" s="84" t="str">
        <f t="shared" si="4"/>
        <v/>
      </c>
      <c r="Q25" s="85" t="str">
        <f t="shared" si="5"/>
        <v/>
      </c>
      <c r="R25" s="86" t="str">
        <f t="shared" si="6"/>
        <v/>
      </c>
      <c r="S25" s="86" t="str">
        <f t="shared" si="7"/>
        <v/>
      </c>
      <c r="T25" s="87"/>
      <c r="U25" s="87"/>
      <c r="V25" s="87"/>
      <c r="W25" s="87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" customHeight="1">
      <c r="A26" s="1"/>
      <c r="B26" s="71">
        <v>14</v>
      </c>
      <c r="C26" s="74" t="str">
        <f t="shared" ca="1" si="0"/>
        <v>土</v>
      </c>
      <c r="D26" s="88"/>
      <c r="E26" s="72"/>
      <c r="F26" s="89"/>
      <c r="G26" s="78"/>
      <c r="H26" s="139"/>
      <c r="I26" s="137"/>
      <c r="J26" s="80" t="str">
        <f t="shared" si="1"/>
        <v/>
      </c>
      <c r="K26" s="81" t="str">
        <f t="shared" si="2"/>
        <v/>
      </c>
      <c r="L26" s="136"/>
      <c r="M26" s="137"/>
      <c r="N26" s="11"/>
      <c r="O26" s="84" t="str">
        <f t="shared" si="3"/>
        <v/>
      </c>
      <c r="P26" s="84" t="str">
        <f t="shared" si="4"/>
        <v/>
      </c>
      <c r="Q26" s="85" t="str">
        <f t="shared" si="5"/>
        <v/>
      </c>
      <c r="R26" s="86" t="str">
        <f t="shared" si="6"/>
        <v/>
      </c>
      <c r="S26" s="86" t="str">
        <f t="shared" si="7"/>
        <v/>
      </c>
      <c r="T26" s="87"/>
      <c r="U26" s="87"/>
      <c r="V26" s="87"/>
      <c r="W26" s="87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" customHeight="1">
      <c r="A27" s="1"/>
      <c r="B27" s="71">
        <v>15</v>
      </c>
      <c r="C27" s="74" t="str">
        <f t="shared" ca="1" si="0"/>
        <v>日</v>
      </c>
      <c r="D27" s="88"/>
      <c r="E27" s="72"/>
      <c r="F27" s="89"/>
      <c r="G27" s="78"/>
      <c r="H27" s="139"/>
      <c r="I27" s="137"/>
      <c r="J27" s="80" t="str">
        <f t="shared" si="1"/>
        <v/>
      </c>
      <c r="K27" s="81" t="str">
        <f t="shared" si="2"/>
        <v/>
      </c>
      <c r="L27" s="136"/>
      <c r="M27" s="137"/>
      <c r="N27" s="11"/>
      <c r="O27" s="84" t="str">
        <f t="shared" si="3"/>
        <v/>
      </c>
      <c r="P27" s="84" t="str">
        <f t="shared" si="4"/>
        <v/>
      </c>
      <c r="Q27" s="85" t="str">
        <f t="shared" si="5"/>
        <v/>
      </c>
      <c r="R27" s="86" t="str">
        <f t="shared" si="6"/>
        <v/>
      </c>
      <c r="S27" s="86" t="str">
        <f t="shared" si="7"/>
        <v/>
      </c>
      <c r="T27" s="87"/>
      <c r="U27" s="87"/>
      <c r="V27" s="87"/>
      <c r="W27" s="87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" customHeight="1">
      <c r="A28" s="1"/>
      <c r="B28" s="71">
        <v>16</v>
      </c>
      <c r="C28" s="74" t="str">
        <f t="shared" ca="1" si="0"/>
        <v>月</v>
      </c>
      <c r="D28" s="88"/>
      <c r="E28" s="72"/>
      <c r="F28" s="89"/>
      <c r="G28" s="78"/>
      <c r="H28" s="139"/>
      <c r="I28" s="137"/>
      <c r="J28" s="80" t="str">
        <f t="shared" si="1"/>
        <v/>
      </c>
      <c r="K28" s="81" t="str">
        <f t="shared" si="2"/>
        <v/>
      </c>
      <c r="L28" s="136"/>
      <c r="M28" s="137"/>
      <c r="N28" s="11"/>
      <c r="O28" s="84" t="str">
        <f t="shared" si="3"/>
        <v/>
      </c>
      <c r="P28" s="84" t="str">
        <f t="shared" si="4"/>
        <v/>
      </c>
      <c r="Q28" s="85" t="str">
        <f t="shared" si="5"/>
        <v/>
      </c>
      <c r="R28" s="86" t="str">
        <f t="shared" si="6"/>
        <v/>
      </c>
      <c r="S28" s="86" t="str">
        <f t="shared" si="7"/>
        <v/>
      </c>
      <c r="T28" s="87"/>
      <c r="U28" s="87"/>
      <c r="V28" s="87"/>
      <c r="W28" s="87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ht="18" customHeight="1">
      <c r="A29" s="1"/>
      <c r="B29" s="71">
        <v>17</v>
      </c>
      <c r="C29" s="74" t="str">
        <f t="shared" ca="1" si="0"/>
        <v>火</v>
      </c>
      <c r="D29" s="88"/>
      <c r="E29" s="72"/>
      <c r="F29" s="89"/>
      <c r="G29" s="78"/>
      <c r="H29" s="139"/>
      <c r="I29" s="137"/>
      <c r="J29" s="80" t="str">
        <f t="shared" si="1"/>
        <v/>
      </c>
      <c r="K29" s="81" t="str">
        <f t="shared" si="2"/>
        <v/>
      </c>
      <c r="L29" s="136"/>
      <c r="M29" s="137"/>
      <c r="N29" s="11"/>
      <c r="O29" s="84" t="str">
        <f t="shared" si="3"/>
        <v/>
      </c>
      <c r="P29" s="84" t="str">
        <f t="shared" si="4"/>
        <v/>
      </c>
      <c r="Q29" s="85" t="str">
        <f t="shared" si="5"/>
        <v/>
      </c>
      <c r="R29" s="86" t="str">
        <f t="shared" si="6"/>
        <v/>
      </c>
      <c r="S29" s="86" t="str">
        <f t="shared" si="7"/>
        <v/>
      </c>
      <c r="T29" s="87"/>
      <c r="U29" s="87"/>
      <c r="V29" s="87"/>
      <c r="W29" s="87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ht="18" customHeight="1">
      <c r="A30" s="1"/>
      <c r="B30" s="71">
        <v>18</v>
      </c>
      <c r="C30" s="74" t="str">
        <f t="shared" ca="1" si="0"/>
        <v>水</v>
      </c>
      <c r="D30" s="88"/>
      <c r="E30" s="72"/>
      <c r="F30" s="89"/>
      <c r="G30" s="78"/>
      <c r="H30" s="139"/>
      <c r="I30" s="137"/>
      <c r="J30" s="80" t="str">
        <f t="shared" si="1"/>
        <v/>
      </c>
      <c r="K30" s="81" t="str">
        <f t="shared" si="2"/>
        <v/>
      </c>
      <c r="L30" s="136"/>
      <c r="M30" s="137"/>
      <c r="N30" s="11"/>
      <c r="O30" s="84" t="str">
        <f t="shared" si="3"/>
        <v/>
      </c>
      <c r="P30" s="84" t="str">
        <f t="shared" si="4"/>
        <v/>
      </c>
      <c r="Q30" s="85" t="str">
        <f t="shared" si="5"/>
        <v/>
      </c>
      <c r="R30" s="86" t="str">
        <f t="shared" si="6"/>
        <v/>
      </c>
      <c r="S30" s="86" t="str">
        <f t="shared" si="7"/>
        <v/>
      </c>
      <c r="T30" s="87"/>
      <c r="U30" s="87"/>
      <c r="V30" s="87"/>
      <c r="W30" s="87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" customHeight="1">
      <c r="A31" s="1"/>
      <c r="B31" s="71">
        <v>19</v>
      </c>
      <c r="C31" s="74" t="str">
        <f t="shared" ca="1" si="0"/>
        <v>木</v>
      </c>
      <c r="D31" s="88"/>
      <c r="E31" s="72"/>
      <c r="F31" s="89"/>
      <c r="G31" s="78"/>
      <c r="H31" s="139"/>
      <c r="I31" s="137"/>
      <c r="J31" s="80" t="str">
        <f t="shared" si="1"/>
        <v/>
      </c>
      <c r="K31" s="81" t="str">
        <f t="shared" si="2"/>
        <v/>
      </c>
      <c r="L31" s="136"/>
      <c r="M31" s="137"/>
      <c r="N31" s="11"/>
      <c r="O31" s="84" t="str">
        <f t="shared" si="3"/>
        <v/>
      </c>
      <c r="P31" s="84" t="str">
        <f t="shared" si="4"/>
        <v/>
      </c>
      <c r="Q31" s="85" t="str">
        <f t="shared" si="5"/>
        <v/>
      </c>
      <c r="R31" s="86" t="str">
        <f t="shared" si="6"/>
        <v/>
      </c>
      <c r="S31" s="86" t="str">
        <f t="shared" si="7"/>
        <v/>
      </c>
      <c r="T31" s="87"/>
      <c r="U31" s="87"/>
      <c r="V31" s="87"/>
      <c r="W31" s="87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" customHeight="1">
      <c r="A32" s="1"/>
      <c r="B32" s="71">
        <v>20</v>
      </c>
      <c r="C32" s="74" t="str">
        <f t="shared" ca="1" si="0"/>
        <v>金</v>
      </c>
      <c r="D32" s="88"/>
      <c r="E32" s="72"/>
      <c r="F32" s="89"/>
      <c r="G32" s="78"/>
      <c r="H32" s="139"/>
      <c r="I32" s="137"/>
      <c r="J32" s="80" t="str">
        <f t="shared" si="1"/>
        <v/>
      </c>
      <c r="K32" s="81" t="str">
        <f t="shared" si="2"/>
        <v/>
      </c>
      <c r="L32" s="136"/>
      <c r="M32" s="137"/>
      <c r="N32" s="11"/>
      <c r="O32" s="84" t="str">
        <f t="shared" si="3"/>
        <v/>
      </c>
      <c r="P32" s="84" t="str">
        <f t="shared" si="4"/>
        <v/>
      </c>
      <c r="Q32" s="85" t="str">
        <f t="shared" si="5"/>
        <v/>
      </c>
      <c r="R32" s="86" t="str">
        <f t="shared" si="6"/>
        <v/>
      </c>
      <c r="S32" s="86" t="str">
        <f t="shared" si="7"/>
        <v/>
      </c>
      <c r="T32" s="87"/>
      <c r="U32" s="87"/>
      <c r="V32" s="87"/>
      <c r="W32" s="87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" customHeight="1">
      <c r="A33" s="1"/>
      <c r="B33" s="71">
        <v>21</v>
      </c>
      <c r="C33" s="74" t="str">
        <f t="shared" ca="1" si="0"/>
        <v>土</v>
      </c>
      <c r="D33" s="88"/>
      <c r="E33" s="72"/>
      <c r="F33" s="89"/>
      <c r="G33" s="78"/>
      <c r="H33" s="139"/>
      <c r="I33" s="137"/>
      <c r="J33" s="80" t="str">
        <f t="shared" si="1"/>
        <v/>
      </c>
      <c r="K33" s="81" t="str">
        <f t="shared" si="2"/>
        <v/>
      </c>
      <c r="L33" s="136"/>
      <c r="M33" s="137"/>
      <c r="N33" s="11"/>
      <c r="O33" s="84" t="str">
        <f t="shared" si="3"/>
        <v/>
      </c>
      <c r="P33" s="84" t="str">
        <f t="shared" si="4"/>
        <v/>
      </c>
      <c r="Q33" s="85" t="str">
        <f t="shared" si="5"/>
        <v/>
      </c>
      <c r="R33" s="86" t="str">
        <f t="shared" si="6"/>
        <v/>
      </c>
      <c r="S33" s="86" t="str">
        <f t="shared" si="7"/>
        <v/>
      </c>
      <c r="T33" s="87"/>
      <c r="U33" s="87"/>
      <c r="V33" s="87"/>
      <c r="W33" s="87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" customHeight="1">
      <c r="A34" s="1"/>
      <c r="B34" s="71">
        <v>22</v>
      </c>
      <c r="C34" s="74" t="str">
        <f t="shared" ca="1" si="0"/>
        <v>日</v>
      </c>
      <c r="D34" s="88"/>
      <c r="E34" s="72"/>
      <c r="F34" s="89"/>
      <c r="G34" s="78"/>
      <c r="H34" s="139"/>
      <c r="I34" s="137"/>
      <c r="J34" s="80" t="str">
        <f t="shared" si="1"/>
        <v/>
      </c>
      <c r="K34" s="81" t="str">
        <f t="shared" si="2"/>
        <v/>
      </c>
      <c r="L34" s="136"/>
      <c r="M34" s="137"/>
      <c r="N34" s="11"/>
      <c r="O34" s="84" t="str">
        <f t="shared" si="3"/>
        <v/>
      </c>
      <c r="P34" s="84" t="str">
        <f t="shared" si="4"/>
        <v/>
      </c>
      <c r="Q34" s="85" t="str">
        <f t="shared" si="5"/>
        <v/>
      </c>
      <c r="R34" s="86" t="str">
        <f t="shared" si="6"/>
        <v/>
      </c>
      <c r="S34" s="86" t="str">
        <f t="shared" si="7"/>
        <v/>
      </c>
      <c r="T34" s="87"/>
      <c r="U34" s="87"/>
      <c r="V34" s="87"/>
      <c r="W34" s="87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" customHeight="1">
      <c r="A35" s="1"/>
      <c r="B35" s="71">
        <v>23</v>
      </c>
      <c r="C35" s="74" t="str">
        <f t="shared" ca="1" si="0"/>
        <v>月</v>
      </c>
      <c r="D35" s="88"/>
      <c r="E35" s="72"/>
      <c r="F35" s="89"/>
      <c r="G35" s="78"/>
      <c r="H35" s="139"/>
      <c r="I35" s="137"/>
      <c r="J35" s="80" t="str">
        <f t="shared" si="1"/>
        <v/>
      </c>
      <c r="K35" s="81" t="str">
        <f t="shared" si="2"/>
        <v/>
      </c>
      <c r="L35" s="136"/>
      <c r="M35" s="137"/>
      <c r="N35" s="11"/>
      <c r="O35" s="84" t="str">
        <f t="shared" si="3"/>
        <v/>
      </c>
      <c r="P35" s="84" t="str">
        <f t="shared" si="4"/>
        <v/>
      </c>
      <c r="Q35" s="85" t="str">
        <f t="shared" si="5"/>
        <v/>
      </c>
      <c r="R35" s="86" t="str">
        <f t="shared" si="6"/>
        <v/>
      </c>
      <c r="S35" s="86" t="str">
        <f t="shared" si="7"/>
        <v/>
      </c>
      <c r="T35" s="92"/>
      <c r="U35" s="87"/>
      <c r="V35" s="87"/>
      <c r="W35" s="87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" customHeight="1">
      <c r="A36" s="1"/>
      <c r="B36" s="71">
        <v>24</v>
      </c>
      <c r="C36" s="74" t="str">
        <f t="shared" ca="1" si="0"/>
        <v>火</v>
      </c>
      <c r="D36" s="88"/>
      <c r="E36" s="72"/>
      <c r="F36" s="89"/>
      <c r="G36" s="78"/>
      <c r="H36" s="139"/>
      <c r="I36" s="137"/>
      <c r="J36" s="80" t="str">
        <f t="shared" si="1"/>
        <v/>
      </c>
      <c r="K36" s="81" t="str">
        <f t="shared" si="2"/>
        <v/>
      </c>
      <c r="L36" s="136"/>
      <c r="M36" s="137"/>
      <c r="N36" s="11"/>
      <c r="O36" s="84" t="str">
        <f t="shared" si="3"/>
        <v/>
      </c>
      <c r="P36" s="84" t="str">
        <f t="shared" si="4"/>
        <v/>
      </c>
      <c r="Q36" s="85" t="str">
        <f t="shared" si="5"/>
        <v/>
      </c>
      <c r="R36" s="86" t="str">
        <f t="shared" si="6"/>
        <v/>
      </c>
      <c r="S36" s="86" t="str">
        <f t="shared" si="7"/>
        <v/>
      </c>
      <c r="T36" s="92"/>
      <c r="U36" s="87"/>
      <c r="V36" s="87"/>
      <c r="W36" s="87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" customHeight="1">
      <c r="A37" s="1"/>
      <c r="B37" s="71">
        <v>25</v>
      </c>
      <c r="C37" s="74" t="str">
        <f t="shared" ca="1" si="0"/>
        <v>水</v>
      </c>
      <c r="D37" s="88"/>
      <c r="E37" s="72"/>
      <c r="F37" s="89"/>
      <c r="G37" s="78"/>
      <c r="H37" s="139"/>
      <c r="I37" s="137"/>
      <c r="J37" s="80" t="str">
        <f t="shared" si="1"/>
        <v/>
      </c>
      <c r="K37" s="81" t="str">
        <f t="shared" si="2"/>
        <v/>
      </c>
      <c r="L37" s="136"/>
      <c r="M37" s="137"/>
      <c r="N37" s="11"/>
      <c r="O37" s="84" t="str">
        <f t="shared" si="3"/>
        <v/>
      </c>
      <c r="P37" s="84" t="str">
        <f t="shared" si="4"/>
        <v/>
      </c>
      <c r="Q37" s="85" t="str">
        <f t="shared" si="5"/>
        <v/>
      </c>
      <c r="R37" s="86" t="str">
        <f t="shared" si="6"/>
        <v/>
      </c>
      <c r="S37" s="86" t="str">
        <f t="shared" si="7"/>
        <v/>
      </c>
      <c r="T37" s="92"/>
      <c r="U37" s="87"/>
      <c r="V37" s="87"/>
      <c r="W37" s="87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18" customHeight="1">
      <c r="A38" s="1"/>
      <c r="B38" s="71">
        <v>26</v>
      </c>
      <c r="C38" s="74" t="str">
        <f t="shared" ca="1" si="0"/>
        <v>木</v>
      </c>
      <c r="D38" s="88"/>
      <c r="E38" s="72"/>
      <c r="F38" s="89"/>
      <c r="G38" s="78"/>
      <c r="H38" s="139"/>
      <c r="I38" s="137"/>
      <c r="J38" s="80" t="str">
        <f t="shared" si="1"/>
        <v/>
      </c>
      <c r="K38" s="81" t="str">
        <f t="shared" si="2"/>
        <v/>
      </c>
      <c r="L38" s="136"/>
      <c r="M38" s="137"/>
      <c r="N38" s="11"/>
      <c r="O38" s="84" t="str">
        <f t="shared" si="3"/>
        <v/>
      </c>
      <c r="P38" s="84" t="str">
        <f t="shared" si="4"/>
        <v/>
      </c>
      <c r="Q38" s="85" t="str">
        <f t="shared" si="5"/>
        <v/>
      </c>
      <c r="R38" s="86" t="str">
        <f t="shared" si="6"/>
        <v/>
      </c>
      <c r="S38" s="86" t="str">
        <f t="shared" si="7"/>
        <v/>
      </c>
      <c r="T38" s="87"/>
      <c r="U38" s="87"/>
      <c r="V38" s="87"/>
      <c r="W38" s="87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18" customHeight="1">
      <c r="A39" s="1"/>
      <c r="B39" s="71">
        <v>27</v>
      </c>
      <c r="C39" s="74" t="str">
        <f t="shared" ca="1" si="0"/>
        <v>金</v>
      </c>
      <c r="D39" s="88"/>
      <c r="E39" s="72"/>
      <c r="F39" s="89"/>
      <c r="G39" s="78"/>
      <c r="H39" s="139"/>
      <c r="I39" s="137"/>
      <c r="J39" s="80" t="str">
        <f t="shared" si="1"/>
        <v/>
      </c>
      <c r="K39" s="81" t="str">
        <f t="shared" si="2"/>
        <v/>
      </c>
      <c r="L39" s="136"/>
      <c r="M39" s="137"/>
      <c r="N39" s="11"/>
      <c r="O39" s="84" t="str">
        <f t="shared" si="3"/>
        <v/>
      </c>
      <c r="P39" s="84" t="str">
        <f t="shared" si="4"/>
        <v/>
      </c>
      <c r="Q39" s="85" t="str">
        <f t="shared" si="5"/>
        <v/>
      </c>
      <c r="R39" s="86" t="str">
        <f t="shared" si="6"/>
        <v/>
      </c>
      <c r="S39" s="86" t="str">
        <f t="shared" si="7"/>
        <v/>
      </c>
      <c r="T39" s="87"/>
      <c r="U39" s="87"/>
      <c r="V39" s="87"/>
      <c r="W39" s="87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" customHeight="1">
      <c r="A40" s="1"/>
      <c r="B40" s="71">
        <v>28</v>
      </c>
      <c r="C40" s="74" t="str">
        <f t="shared" ca="1" si="0"/>
        <v>土</v>
      </c>
      <c r="D40" s="88"/>
      <c r="E40" s="72"/>
      <c r="F40" s="89"/>
      <c r="G40" s="78"/>
      <c r="H40" s="139"/>
      <c r="I40" s="137"/>
      <c r="J40" s="80" t="str">
        <f t="shared" si="1"/>
        <v/>
      </c>
      <c r="K40" s="81" t="str">
        <f t="shared" si="2"/>
        <v/>
      </c>
      <c r="L40" s="136"/>
      <c r="M40" s="137"/>
      <c r="N40" s="11"/>
      <c r="O40" s="84" t="str">
        <f t="shared" si="3"/>
        <v/>
      </c>
      <c r="P40" s="84" t="str">
        <f t="shared" si="4"/>
        <v/>
      </c>
      <c r="Q40" s="85" t="str">
        <f t="shared" si="5"/>
        <v/>
      </c>
      <c r="R40" s="86" t="str">
        <f t="shared" si="6"/>
        <v/>
      </c>
      <c r="S40" s="86" t="str">
        <f t="shared" si="7"/>
        <v/>
      </c>
      <c r="T40" s="87"/>
      <c r="U40" s="87"/>
      <c r="V40" s="87"/>
      <c r="W40" s="87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" customHeight="1">
      <c r="A41" s="1"/>
      <c r="B41" s="71">
        <v>29</v>
      </c>
      <c r="C41" s="74" t="str">
        <f t="shared" ca="1" si="0"/>
        <v>日</v>
      </c>
      <c r="D41" s="88"/>
      <c r="E41" s="72"/>
      <c r="F41" s="89"/>
      <c r="G41" s="78"/>
      <c r="H41" s="139"/>
      <c r="I41" s="137"/>
      <c r="J41" s="80" t="str">
        <f t="shared" si="1"/>
        <v/>
      </c>
      <c r="K41" s="81" t="str">
        <f t="shared" si="2"/>
        <v/>
      </c>
      <c r="L41" s="136"/>
      <c r="M41" s="137"/>
      <c r="N41" s="11"/>
      <c r="O41" s="84" t="str">
        <f t="shared" si="3"/>
        <v/>
      </c>
      <c r="P41" s="84" t="str">
        <f t="shared" si="4"/>
        <v/>
      </c>
      <c r="Q41" s="85" t="str">
        <f t="shared" si="5"/>
        <v/>
      </c>
      <c r="R41" s="86" t="str">
        <f t="shared" si="6"/>
        <v/>
      </c>
      <c r="S41" s="86" t="str">
        <f t="shared" si="7"/>
        <v/>
      </c>
      <c r="T41" s="87"/>
      <c r="U41" s="87"/>
      <c r="V41" s="87"/>
      <c r="W41" s="87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" customHeight="1">
      <c r="A42" s="1"/>
      <c r="B42" s="71">
        <v>30</v>
      </c>
      <c r="C42" s="74" t="str">
        <f t="shared" ca="1" si="0"/>
        <v>月</v>
      </c>
      <c r="D42" s="88"/>
      <c r="E42" s="72"/>
      <c r="F42" s="89"/>
      <c r="G42" s="78"/>
      <c r="H42" s="139"/>
      <c r="I42" s="137"/>
      <c r="J42" s="80" t="str">
        <f t="shared" si="1"/>
        <v/>
      </c>
      <c r="K42" s="81" t="str">
        <f t="shared" si="2"/>
        <v/>
      </c>
      <c r="L42" s="136"/>
      <c r="M42" s="137"/>
      <c r="N42" s="11"/>
      <c r="O42" s="84" t="str">
        <f t="shared" si="3"/>
        <v/>
      </c>
      <c r="P42" s="84" t="str">
        <f t="shared" si="4"/>
        <v/>
      </c>
      <c r="Q42" s="85" t="str">
        <f t="shared" si="5"/>
        <v/>
      </c>
      <c r="R42" s="86" t="str">
        <f t="shared" si="6"/>
        <v/>
      </c>
      <c r="S42" s="86" t="str">
        <f t="shared" si="7"/>
        <v/>
      </c>
      <c r="T42" s="92"/>
      <c r="U42" s="87"/>
      <c r="V42" s="87"/>
      <c r="W42" s="87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s="124" customFormat="1" ht="18" customHeight="1">
      <c r="A43" s="1"/>
      <c r="B43" s="93">
        <v>31</v>
      </c>
      <c r="C43" s="74" t="str">
        <f t="shared" ca="1" si="0"/>
        <v>火</v>
      </c>
      <c r="D43" s="88"/>
      <c r="E43" s="88"/>
      <c r="F43" s="89"/>
      <c r="G43" s="78"/>
      <c r="H43" s="127"/>
      <c r="I43" s="128"/>
      <c r="J43" s="80" t="str">
        <f t="shared" si="1"/>
        <v/>
      </c>
      <c r="K43" s="81" t="str">
        <f t="shared" si="2"/>
        <v/>
      </c>
      <c r="L43" s="125"/>
      <c r="M43" s="126"/>
      <c r="N43" s="11"/>
      <c r="O43" s="84" t="str">
        <f t="shared" si="3"/>
        <v/>
      </c>
      <c r="P43" s="84" t="str">
        <f t="shared" si="4"/>
        <v/>
      </c>
      <c r="Q43" s="85" t="str">
        <f t="shared" si="5"/>
        <v/>
      </c>
      <c r="R43" s="86" t="str">
        <f t="shared" si="6"/>
        <v/>
      </c>
      <c r="S43" s="86" t="str">
        <f t="shared" si="7"/>
        <v/>
      </c>
      <c r="T43" s="92"/>
      <c r="U43" s="92"/>
      <c r="V43" s="92"/>
      <c r="W43" s="92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8" customHeight="1">
      <c r="A44" s="66"/>
      <c r="B44" s="69"/>
      <c r="C44" s="98"/>
      <c r="D44" s="99" t="str">
        <f>CONCATENATE("作業日数  ",COUNTA(D13:D42)," 日")</f>
        <v>作業日数  0 日</v>
      </c>
      <c r="E44" s="99"/>
      <c r="F44" s="99"/>
      <c r="G44" s="99"/>
      <c r="H44" s="69" t="s">
        <v>53</v>
      </c>
      <c r="I44" s="67"/>
      <c r="J44" s="100">
        <f>SUM(J13:J42)</f>
        <v>0</v>
      </c>
      <c r="K44" s="81" t="str">
        <f t="shared" si="2"/>
        <v>h</v>
      </c>
      <c r="L44" s="136"/>
      <c r="M44" s="137"/>
      <c r="N44" s="101"/>
      <c r="O44" s="102"/>
      <c r="P44" s="102"/>
      <c r="Q44" s="102"/>
      <c r="R44" s="102"/>
      <c r="S44" s="102"/>
      <c r="T44" s="87"/>
      <c r="U44" s="87"/>
      <c r="V44" s="87"/>
      <c r="W44" s="87"/>
      <c r="X44" s="101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</row>
    <row r="45" spans="1:34" ht="17.25" customHeight="1">
      <c r="A45" s="1"/>
      <c r="B45" s="1"/>
      <c r="C45" s="1"/>
      <c r="D45" s="5"/>
      <c r="E45" s="5"/>
      <c r="F45" s="5"/>
      <c r="G45" s="5"/>
      <c r="H45" s="5"/>
      <c r="I45" s="5"/>
      <c r="J45" s="6"/>
      <c r="K45" s="6"/>
      <c r="L45" s="103" t="s">
        <v>54</v>
      </c>
      <c r="M45" s="5"/>
      <c r="N45" s="11"/>
      <c r="O45" s="5"/>
      <c r="P45" s="5"/>
      <c r="Q45" s="12"/>
      <c r="R45" s="5"/>
      <c r="S45" s="5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2" customHeight="1">
      <c r="A46" s="1"/>
      <c r="B46" s="1"/>
      <c r="C46" s="1"/>
      <c r="D46" s="5"/>
      <c r="E46" s="5"/>
      <c r="F46" s="5"/>
      <c r="G46" s="5"/>
      <c r="H46" s="5"/>
      <c r="I46" s="5"/>
      <c r="J46" s="6"/>
      <c r="K46" s="6"/>
      <c r="L46" s="5"/>
      <c r="M46" s="5"/>
      <c r="N46" s="11"/>
      <c r="O46" s="5"/>
      <c r="P46" s="5"/>
      <c r="Q46" s="12"/>
      <c r="R46" s="5"/>
      <c r="S46" s="5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2" customHeight="1">
      <c r="A47" s="104"/>
      <c r="B47" s="104"/>
      <c r="C47" s="104"/>
      <c r="D47" s="11"/>
      <c r="E47" s="11"/>
      <c r="F47" s="11"/>
      <c r="G47" s="11"/>
      <c r="H47" s="11"/>
      <c r="I47" s="11"/>
      <c r="J47" s="105"/>
      <c r="K47" s="105"/>
      <c r="L47" s="11"/>
      <c r="M47" s="11"/>
      <c r="N47" s="11"/>
      <c r="O47" s="11"/>
      <c r="P47" s="11"/>
      <c r="Q47" s="106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2" customHeight="1">
      <c r="A48" s="104"/>
      <c r="B48" s="104"/>
      <c r="C48" s="104"/>
      <c r="D48" s="11"/>
      <c r="E48" s="11"/>
      <c r="F48" s="11"/>
      <c r="G48" s="11"/>
      <c r="H48" s="11"/>
      <c r="I48" s="11"/>
      <c r="J48" s="105"/>
      <c r="K48" s="105"/>
      <c r="L48" s="11"/>
      <c r="M48" s="11"/>
      <c r="N48" s="11"/>
      <c r="O48" s="11"/>
      <c r="P48" s="11"/>
      <c r="Q48" s="106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ht="12" customHeight="1">
      <c r="A49" s="104"/>
      <c r="B49" s="104"/>
      <c r="C49" s="104"/>
      <c r="D49" s="11"/>
      <c r="E49" s="11"/>
      <c r="F49" s="11"/>
      <c r="G49" s="11"/>
      <c r="H49" s="11"/>
      <c r="I49" s="11"/>
      <c r="J49" s="105"/>
      <c r="K49" s="105"/>
      <c r="L49" s="11"/>
      <c r="M49" s="11"/>
      <c r="N49" s="11"/>
      <c r="O49" s="11"/>
      <c r="P49" s="11"/>
      <c r="Q49" s="106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ht="12" customHeight="1">
      <c r="A50" s="104"/>
      <c r="B50" s="104"/>
      <c r="C50" s="104"/>
      <c r="D50" s="11"/>
      <c r="E50" s="11"/>
      <c r="F50" s="11"/>
      <c r="G50" s="11"/>
      <c r="H50" s="11"/>
      <c r="I50" s="11"/>
      <c r="J50" s="105"/>
      <c r="K50" s="105"/>
      <c r="L50" s="11"/>
      <c r="M50" s="11"/>
      <c r="N50" s="11"/>
      <c r="O50" s="11"/>
      <c r="P50" s="11"/>
      <c r="Q50" s="106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ht="12" customHeight="1">
      <c r="A51" s="1"/>
      <c r="B51" s="1"/>
      <c r="C51" s="1"/>
      <c r="D51" s="5"/>
      <c r="E51" s="5"/>
      <c r="F51" s="5"/>
      <c r="G51" s="5"/>
      <c r="H51" s="5"/>
      <c r="I51" s="5"/>
      <c r="J51" s="6"/>
      <c r="K51" s="6"/>
      <c r="L51" s="5"/>
      <c r="M51" s="5"/>
      <c r="N51" s="11"/>
      <c r="O51" s="5"/>
      <c r="P51" s="5"/>
      <c r="Q51" s="12"/>
      <c r="R51" s="5"/>
      <c r="S51" s="5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</sheetData>
  <mergeCells count="70">
    <mergeCell ref="H42:I42"/>
    <mergeCell ref="H41:I41"/>
    <mergeCell ref="L39:M39"/>
    <mergeCell ref="H40:I40"/>
    <mergeCell ref="L38:M38"/>
    <mergeCell ref="L37:M37"/>
    <mergeCell ref="L28:M28"/>
    <mergeCell ref="L27:M27"/>
    <mergeCell ref="L44:M44"/>
    <mergeCell ref="L42:M42"/>
    <mergeCell ref="L36:M36"/>
    <mergeCell ref="L35:M35"/>
    <mergeCell ref="L33:M33"/>
    <mergeCell ref="L40:M40"/>
    <mergeCell ref="L41:M41"/>
    <mergeCell ref="L34:M34"/>
    <mergeCell ref="L32:M32"/>
    <mergeCell ref="L31:M31"/>
    <mergeCell ref="L29:M29"/>
    <mergeCell ref="L30:M30"/>
    <mergeCell ref="H33:I33"/>
    <mergeCell ref="H25:I25"/>
    <mergeCell ref="H24:I24"/>
    <mergeCell ref="H38:I38"/>
    <mergeCell ref="H39:I39"/>
    <mergeCell ref="H26:I26"/>
    <mergeCell ref="H34:I34"/>
    <mergeCell ref="H32:I32"/>
    <mergeCell ref="H37:I37"/>
    <mergeCell ref="H36:I36"/>
    <mergeCell ref="H35:I35"/>
    <mergeCell ref="H27:I27"/>
    <mergeCell ref="H30:I30"/>
    <mergeCell ref="H31:I31"/>
    <mergeCell ref="H28:I28"/>
    <mergeCell ref="H29:I29"/>
    <mergeCell ref="H23:I23"/>
    <mergeCell ref="J11:K11"/>
    <mergeCell ref="H19:I19"/>
    <mergeCell ref="H20:I20"/>
    <mergeCell ref="H21:I21"/>
    <mergeCell ref="H15:I15"/>
    <mergeCell ref="H16:I16"/>
    <mergeCell ref="H11:I11"/>
    <mergeCell ref="H14:I14"/>
    <mergeCell ref="H13:I13"/>
    <mergeCell ref="H18:I18"/>
    <mergeCell ref="H17:I17"/>
    <mergeCell ref="H22:I22"/>
    <mergeCell ref="J7:L7"/>
    <mergeCell ref="T3:V3"/>
    <mergeCell ref="T4:V4"/>
    <mergeCell ref="T2:V2"/>
    <mergeCell ref="J2:K2"/>
    <mergeCell ref="B11:C11"/>
    <mergeCell ref="D11:F11"/>
    <mergeCell ref="L25:M25"/>
    <mergeCell ref="L26:M26"/>
    <mergeCell ref="L23:M23"/>
    <mergeCell ref="L16:M16"/>
    <mergeCell ref="L24:M24"/>
    <mergeCell ref="L22:M22"/>
    <mergeCell ref="L20:M20"/>
    <mergeCell ref="L21:M21"/>
    <mergeCell ref="L13:M13"/>
    <mergeCell ref="L14:M14"/>
    <mergeCell ref="L17:M17"/>
    <mergeCell ref="L19:M19"/>
    <mergeCell ref="L18:M18"/>
    <mergeCell ref="L15:M15"/>
  </mergeCells>
  <conditionalFormatting sqref="C12:C42">
    <cfRule type="cellIs" dxfId="5" priority="3" stopIfTrue="1" operator="equal">
      <formula>"土"</formula>
    </cfRule>
  </conditionalFormatting>
  <conditionalFormatting sqref="C12:C42">
    <cfRule type="cellIs" dxfId="4" priority="4" stopIfTrue="1" operator="equal">
      <formula>"日"</formula>
    </cfRule>
  </conditionalFormatting>
  <conditionalFormatting sqref="C43">
    <cfRule type="cellIs" dxfId="3" priority="1" stopIfTrue="1" operator="equal">
      <formula>"土"</formula>
    </cfRule>
  </conditionalFormatting>
  <conditionalFormatting sqref="C43">
    <cfRule type="cellIs" dxfId="2" priority="2" stopIfTrue="1" operator="equal">
      <formula>"日"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49"/>
  <sheetViews>
    <sheetView workbookViewId="0"/>
  </sheetViews>
  <sheetFormatPr defaultColWidth="14.5" defaultRowHeight="15" customHeight="1"/>
  <cols>
    <col min="1" max="1" width="3.1640625" customWidth="1"/>
    <col min="2" max="3" width="5.1640625" customWidth="1"/>
    <col min="4" max="4" width="8.1640625" customWidth="1"/>
    <col min="5" max="5" width="4.1640625" customWidth="1"/>
    <col min="6" max="6" width="8" customWidth="1"/>
    <col min="7" max="7" width="1.1640625" customWidth="1"/>
    <col min="8" max="8" width="28.1640625" customWidth="1"/>
    <col min="9" max="9" width="18" customWidth="1"/>
    <col min="10" max="10" width="13" customWidth="1"/>
    <col min="11" max="11" width="2.1640625" customWidth="1"/>
    <col min="12" max="12" width="14.1640625" customWidth="1"/>
    <col min="13" max="14" width="2.1640625" customWidth="1"/>
    <col min="15" max="17" width="8.1640625" hidden="1" customWidth="1"/>
    <col min="18" max="18" width="5" hidden="1" customWidth="1"/>
    <col min="19" max="19" width="6.83203125" hidden="1" customWidth="1"/>
    <col min="20" max="20" width="9.1640625" customWidth="1"/>
    <col min="21" max="22" width="8.83203125" customWidth="1"/>
    <col min="23" max="23" width="9.1640625" customWidth="1"/>
    <col min="24" max="34" width="10.1640625" customWidth="1"/>
  </cols>
  <sheetData>
    <row r="1" spans="1:34" ht="25.5" customHeight="1">
      <c r="A1" s="1"/>
      <c r="B1" s="4" t="s">
        <v>58</v>
      </c>
      <c r="C1" s="1"/>
      <c r="D1" s="5"/>
      <c r="E1" s="5"/>
      <c r="F1" s="5"/>
      <c r="G1" s="5"/>
      <c r="H1" s="5"/>
      <c r="I1" s="5"/>
      <c r="J1" s="6"/>
      <c r="K1" s="6"/>
      <c r="L1" s="110">
        <v>41963</v>
      </c>
      <c r="M1" s="5"/>
      <c r="N1" s="11"/>
      <c r="O1" s="5"/>
      <c r="P1" s="5"/>
      <c r="Q1" s="12"/>
      <c r="R1" s="5"/>
      <c r="S1" s="5"/>
      <c r="T1" s="13" t="s">
        <v>5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7.25" customHeight="1">
      <c r="A2" s="5"/>
      <c r="B2" s="1"/>
      <c r="C2" s="1"/>
      <c r="D2" s="5"/>
      <c r="E2" s="5"/>
      <c r="F2" s="5"/>
      <c r="G2" s="5"/>
      <c r="H2" s="5"/>
      <c r="I2" s="5"/>
      <c r="J2" s="164" t="s">
        <v>59</v>
      </c>
      <c r="K2" s="165"/>
      <c r="L2" s="14" t="s">
        <v>3</v>
      </c>
      <c r="M2" s="5"/>
      <c r="N2" s="11"/>
      <c r="O2" s="5"/>
      <c r="P2" s="5"/>
      <c r="Q2" s="12"/>
      <c r="R2" s="5"/>
      <c r="S2" s="12">
        <v>0</v>
      </c>
      <c r="T2" s="149" t="s">
        <v>6</v>
      </c>
      <c r="U2" s="150"/>
      <c r="V2" s="151"/>
      <c r="W2" s="16">
        <v>0.5</v>
      </c>
      <c r="X2" s="17" t="s">
        <v>8</v>
      </c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34" ht="16.5" customHeight="1">
      <c r="A3" s="10"/>
      <c r="B3" s="1"/>
      <c r="C3" s="1"/>
      <c r="D3" s="5"/>
      <c r="E3" s="5"/>
      <c r="F3" s="5"/>
      <c r="G3" s="5"/>
      <c r="H3" s="5"/>
      <c r="I3" s="5"/>
      <c r="J3" s="111"/>
      <c r="K3" s="112"/>
      <c r="L3" s="21"/>
      <c r="M3" s="5"/>
      <c r="N3" s="11"/>
      <c r="O3" s="5"/>
      <c r="P3" s="5"/>
      <c r="Q3" s="12"/>
      <c r="R3" s="5"/>
      <c r="S3" s="5"/>
      <c r="T3" s="146" t="s">
        <v>10</v>
      </c>
      <c r="U3" s="147"/>
      <c r="V3" s="148"/>
      <c r="W3" s="25">
        <v>0.54166666666666696</v>
      </c>
      <c r="X3" s="17" t="s">
        <v>8</v>
      </c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4.25" customHeight="1">
      <c r="A4" s="10"/>
      <c r="B4" s="27"/>
      <c r="C4" s="1"/>
      <c r="D4" s="5"/>
      <c r="E4" s="5"/>
      <c r="F4" s="5"/>
      <c r="G4" s="5"/>
      <c r="H4" s="5"/>
      <c r="I4" s="5"/>
      <c r="J4" s="111"/>
      <c r="K4" s="112"/>
      <c r="L4" s="21"/>
      <c r="M4" s="5"/>
      <c r="N4" s="11"/>
      <c r="O4" s="5"/>
      <c r="P4" s="5"/>
      <c r="Q4" s="12"/>
      <c r="R4" s="5"/>
      <c r="S4" s="5"/>
      <c r="T4" s="142" t="s">
        <v>16</v>
      </c>
      <c r="U4" s="143"/>
      <c r="V4" s="144"/>
      <c r="W4" s="30">
        <f>W3-W2</f>
        <v>4.1666666666666963E-2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21" customHeight="1">
      <c r="A5" s="31"/>
      <c r="B5" s="33"/>
      <c r="C5" s="35" t="str">
        <f>CONCATENATE(DBCS(MONTH(L1)),"月度 作業報告書（兼納品書）")</f>
        <v>11月度 作業報告書（兼納品書）</v>
      </c>
      <c r="D5" s="37"/>
      <c r="E5" s="37"/>
      <c r="F5" s="37"/>
      <c r="G5" s="37"/>
      <c r="H5" s="37"/>
      <c r="I5" s="38"/>
      <c r="J5" s="113"/>
      <c r="K5" s="114"/>
      <c r="L5" s="41"/>
      <c r="M5" s="38"/>
      <c r="N5" s="42"/>
      <c r="O5" s="38"/>
      <c r="P5" s="38"/>
      <c r="Q5" s="43"/>
      <c r="R5" s="38"/>
      <c r="S5" s="38"/>
      <c r="T5" s="42"/>
      <c r="U5" s="42"/>
      <c r="V5" s="42"/>
      <c r="W5" s="42"/>
      <c r="X5" s="42"/>
      <c r="Y5" s="38"/>
      <c r="Z5" s="38"/>
      <c r="AA5" s="38"/>
      <c r="AB5" s="38"/>
      <c r="AC5" s="38"/>
      <c r="AD5" s="38"/>
      <c r="AE5" s="38"/>
      <c r="AF5" s="38"/>
      <c r="AG5" s="38"/>
      <c r="AH5" s="38"/>
    </row>
    <row r="6" spans="1:34" ht="9.75" customHeight="1">
      <c r="A6" s="10"/>
      <c r="B6" s="44"/>
      <c r="C6" s="45"/>
      <c r="D6" s="46"/>
      <c r="E6" s="46"/>
      <c r="F6" s="5"/>
      <c r="G6" s="5"/>
      <c r="H6" s="5"/>
      <c r="I6" s="5"/>
      <c r="J6" s="115"/>
      <c r="K6" s="116"/>
      <c r="L6" s="48"/>
      <c r="M6" s="5"/>
      <c r="N6" s="11"/>
      <c r="O6" s="5"/>
      <c r="P6" s="5"/>
      <c r="Q6" s="12"/>
      <c r="R6" s="5"/>
      <c r="S6" s="5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41.25" customHeight="1">
      <c r="A7" s="49"/>
      <c r="B7" s="50"/>
      <c r="C7" s="51"/>
      <c r="D7" s="52"/>
      <c r="E7" s="52"/>
      <c r="F7" s="54"/>
      <c r="G7" s="54"/>
      <c r="H7" s="54"/>
      <c r="I7" s="55" t="s">
        <v>21</v>
      </c>
      <c r="J7" s="55" t="s">
        <v>60</v>
      </c>
      <c r="K7" s="55"/>
      <c r="L7" s="55"/>
      <c r="M7" s="54"/>
      <c r="N7" s="56"/>
      <c r="O7" s="54"/>
      <c r="P7" s="54"/>
      <c r="Q7" s="57"/>
      <c r="R7" s="54"/>
      <c r="S7" s="54"/>
      <c r="T7" s="56"/>
      <c r="U7" s="56"/>
      <c r="V7" s="56"/>
      <c r="W7" s="56"/>
      <c r="X7" s="56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ht="15.75" customHeight="1">
      <c r="A8" s="49"/>
      <c r="B8" s="50"/>
      <c r="C8" s="51"/>
      <c r="D8" s="52"/>
      <c r="E8" s="52"/>
      <c r="F8" s="54"/>
      <c r="G8" s="54"/>
      <c r="H8" s="54"/>
      <c r="I8" s="55" t="s">
        <v>23</v>
      </c>
      <c r="J8" s="55" t="s">
        <v>26</v>
      </c>
      <c r="K8" s="55"/>
      <c r="L8" s="55"/>
      <c r="M8" s="54"/>
      <c r="N8" s="56"/>
      <c r="O8" s="54"/>
      <c r="P8" s="54"/>
      <c r="Q8" s="57"/>
      <c r="R8" s="54"/>
      <c r="S8" s="54"/>
      <c r="T8" s="56"/>
      <c r="U8" s="56"/>
      <c r="V8" s="56"/>
      <c r="W8" s="56"/>
      <c r="X8" s="56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5.75" customHeight="1">
      <c r="A9" s="49"/>
      <c r="B9" s="50"/>
      <c r="C9" s="51"/>
      <c r="D9" s="52"/>
      <c r="E9" s="52"/>
      <c r="F9" s="54"/>
      <c r="G9" s="54"/>
      <c r="H9" s="54"/>
      <c r="I9" s="55" t="s">
        <v>28</v>
      </c>
      <c r="J9" s="117" t="s">
        <v>61</v>
      </c>
      <c r="K9" s="55"/>
      <c r="L9" s="55"/>
      <c r="M9" s="54"/>
      <c r="N9" s="56"/>
      <c r="O9" s="54"/>
      <c r="P9" s="54"/>
      <c r="Q9" s="57"/>
      <c r="R9" s="54"/>
      <c r="S9" s="54"/>
      <c r="T9" s="62" t="s">
        <v>62</v>
      </c>
      <c r="U9" s="56"/>
      <c r="V9" s="56"/>
      <c r="W9" s="56"/>
      <c r="X9" s="56"/>
      <c r="Y9" s="54"/>
      <c r="Z9" s="54"/>
      <c r="AA9" s="54"/>
      <c r="AB9" s="54"/>
      <c r="AC9" s="54"/>
      <c r="AD9" s="54"/>
      <c r="AE9" s="54"/>
      <c r="AF9" s="54"/>
      <c r="AG9" s="54"/>
      <c r="AH9" s="54"/>
    </row>
    <row r="10" spans="1:34" ht="18.75" customHeight="1">
      <c r="A10" s="10"/>
      <c r="B10" s="44"/>
      <c r="C10" s="45"/>
      <c r="D10" s="46"/>
      <c r="E10" s="46"/>
      <c r="F10" s="5"/>
      <c r="G10" s="5"/>
      <c r="H10" s="5"/>
      <c r="I10" s="5"/>
      <c r="J10" s="5"/>
      <c r="K10" s="5"/>
      <c r="L10" s="5"/>
      <c r="M10" s="5"/>
      <c r="N10" s="11"/>
      <c r="O10" s="63"/>
      <c r="P10" s="5"/>
      <c r="Q10" s="12"/>
      <c r="R10" s="5"/>
      <c r="S10" s="5"/>
      <c r="T10" s="64" t="s">
        <v>63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27.75" customHeight="1">
      <c r="A11" s="66"/>
      <c r="B11" s="166" t="s">
        <v>64</v>
      </c>
      <c r="C11" s="137"/>
      <c r="D11" s="166" t="s">
        <v>65</v>
      </c>
      <c r="E11" s="138"/>
      <c r="F11" s="141"/>
      <c r="G11" s="67"/>
      <c r="H11" s="166" t="s">
        <v>66</v>
      </c>
      <c r="I11" s="137"/>
      <c r="J11" s="163" t="s">
        <v>67</v>
      </c>
      <c r="K11" s="137"/>
      <c r="L11" s="118" t="s">
        <v>68</v>
      </c>
      <c r="M11" s="67"/>
      <c r="N11" s="70"/>
      <c r="O11" s="71" t="s">
        <v>40</v>
      </c>
      <c r="P11" s="71" t="s">
        <v>43</v>
      </c>
      <c r="Q11" s="72" t="s">
        <v>44</v>
      </c>
      <c r="R11" s="71"/>
      <c r="S11" s="71"/>
      <c r="T11" s="73" t="s">
        <v>69</v>
      </c>
      <c r="U11" s="73" t="s">
        <v>70</v>
      </c>
      <c r="V11" s="73" t="s">
        <v>71</v>
      </c>
      <c r="W11" s="73" t="s">
        <v>72</v>
      </c>
      <c r="X11" s="70"/>
      <c r="Y11" s="66"/>
      <c r="Z11" s="66"/>
      <c r="AA11" s="66"/>
      <c r="AB11" s="66"/>
      <c r="AC11" s="66"/>
      <c r="AD11" s="66"/>
      <c r="AE11" s="66"/>
      <c r="AF11" s="66"/>
      <c r="AG11" s="66"/>
      <c r="AH11" s="66"/>
    </row>
    <row r="12" spans="1:34" ht="18" customHeight="1">
      <c r="A12" s="1"/>
      <c r="B12" s="119">
        <v>1</v>
      </c>
      <c r="C12" s="120" t="str">
        <f t="shared" ref="C12:C41" si="0">IF($B12="","",CHOOSE(WEEKDAY(DATE(YEAR($L$1),MONTH($L$1),$B12),2),"月","火","水","木","金","土","日"))</f>
        <v>土</v>
      </c>
      <c r="D12" s="121"/>
      <c r="E12" s="122"/>
      <c r="F12" s="123"/>
      <c r="G12" s="78"/>
      <c r="H12" s="162"/>
      <c r="I12" s="137"/>
      <c r="J12" s="80" t="str">
        <f t="shared" ref="J12:J41" si="1">IF(F12="","",R12+S12-T12-U12-V12-W12)</f>
        <v/>
      </c>
      <c r="K12" s="81" t="str">
        <f t="shared" ref="K12:K42" si="2">IF(J12="","","h")</f>
        <v/>
      </c>
      <c r="L12" s="136"/>
      <c r="M12" s="137"/>
      <c r="N12" s="11"/>
      <c r="O12" s="84" t="str">
        <f t="shared" ref="O12:O41" si="3">IF(F12="","",F12-D12)</f>
        <v/>
      </c>
      <c r="P12" s="84" t="str">
        <f t="shared" ref="P12:P41" si="4">IF(F12="","",O12-Q12)</f>
        <v/>
      </c>
      <c r="Q12" s="85" t="str">
        <f t="shared" ref="Q12:Q41" si="5">IF(F12="","",IF(D12&gt;=$W$3,$S$2,IF(F12&lt;=$W$2,$S$2,$W$4)))</f>
        <v/>
      </c>
      <c r="R12" s="86" t="str">
        <f t="shared" ref="R12:R41" si="6">IF(F12="","",HOUR(P12))</f>
        <v/>
      </c>
      <c r="S12" s="86" t="str">
        <f t="shared" ref="S12:S41" si="7">IF(F12="","",(MINUTE(P12)/60))</f>
        <v/>
      </c>
      <c r="T12" s="87"/>
      <c r="U12" s="87"/>
      <c r="V12" s="87"/>
      <c r="W12" s="87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" customHeight="1">
      <c r="A13" s="1"/>
      <c r="B13" s="71">
        <v>2</v>
      </c>
      <c r="C13" s="74" t="str">
        <f t="shared" si="0"/>
        <v>日</v>
      </c>
      <c r="D13" s="121"/>
      <c r="E13" s="122"/>
      <c r="F13" s="123"/>
      <c r="G13" s="78"/>
      <c r="H13" s="162"/>
      <c r="I13" s="137"/>
      <c r="J13" s="80" t="str">
        <f t="shared" si="1"/>
        <v/>
      </c>
      <c r="K13" s="81" t="str">
        <f t="shared" si="2"/>
        <v/>
      </c>
      <c r="L13" s="136"/>
      <c r="M13" s="137"/>
      <c r="N13" s="11"/>
      <c r="O13" s="84" t="str">
        <f t="shared" si="3"/>
        <v/>
      </c>
      <c r="P13" s="84" t="str">
        <f t="shared" si="4"/>
        <v/>
      </c>
      <c r="Q13" s="85" t="str">
        <f t="shared" si="5"/>
        <v/>
      </c>
      <c r="R13" s="86" t="str">
        <f t="shared" si="6"/>
        <v/>
      </c>
      <c r="S13" s="86" t="str">
        <f t="shared" si="7"/>
        <v/>
      </c>
      <c r="T13" s="87"/>
      <c r="U13" s="87"/>
      <c r="V13" s="87"/>
      <c r="W13" s="87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" customHeight="1">
      <c r="A14" s="1"/>
      <c r="B14" s="71">
        <v>3</v>
      </c>
      <c r="C14" s="71" t="str">
        <f t="shared" si="0"/>
        <v>月</v>
      </c>
      <c r="D14" s="121">
        <v>0.60416666666666696</v>
      </c>
      <c r="E14" s="122" t="s">
        <v>73</v>
      </c>
      <c r="F14" s="123">
        <v>0.75</v>
      </c>
      <c r="G14" s="78"/>
      <c r="H14" s="162" t="s">
        <v>74</v>
      </c>
      <c r="I14" s="137"/>
      <c r="J14" s="80">
        <f t="shared" si="1"/>
        <v>3.5</v>
      </c>
      <c r="K14" s="81" t="str">
        <f t="shared" si="2"/>
        <v>h</v>
      </c>
      <c r="L14" s="136"/>
      <c r="M14" s="137"/>
      <c r="N14" s="11"/>
      <c r="O14" s="84">
        <f t="shared" si="3"/>
        <v>0.14583333333333304</v>
      </c>
      <c r="P14" s="84">
        <f t="shared" si="4"/>
        <v>0.14583333333333304</v>
      </c>
      <c r="Q14" s="85">
        <f t="shared" si="5"/>
        <v>0</v>
      </c>
      <c r="R14" s="86">
        <f t="shared" si="6"/>
        <v>3</v>
      </c>
      <c r="S14" s="86">
        <f t="shared" si="7"/>
        <v>0.5</v>
      </c>
      <c r="T14" s="87"/>
      <c r="U14" s="87"/>
      <c r="V14" s="87"/>
      <c r="W14" s="87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" customHeight="1">
      <c r="A15" s="1"/>
      <c r="B15" s="71">
        <v>4</v>
      </c>
      <c r="C15" s="71" t="str">
        <f t="shared" si="0"/>
        <v>火</v>
      </c>
      <c r="D15" s="121">
        <v>0.60416666666666696</v>
      </c>
      <c r="E15" s="122" t="s">
        <v>73</v>
      </c>
      <c r="F15" s="123">
        <v>0.75</v>
      </c>
      <c r="G15" s="78"/>
      <c r="H15" s="162" t="s">
        <v>74</v>
      </c>
      <c r="I15" s="137"/>
      <c r="J15" s="80">
        <f t="shared" si="1"/>
        <v>3.5</v>
      </c>
      <c r="K15" s="81" t="str">
        <f t="shared" si="2"/>
        <v>h</v>
      </c>
      <c r="L15" s="136"/>
      <c r="M15" s="137"/>
      <c r="N15" s="11"/>
      <c r="O15" s="84">
        <f t="shared" si="3"/>
        <v>0.14583333333333304</v>
      </c>
      <c r="P15" s="84">
        <f t="shared" si="4"/>
        <v>0.14583333333333304</v>
      </c>
      <c r="Q15" s="85">
        <f t="shared" si="5"/>
        <v>0</v>
      </c>
      <c r="R15" s="86">
        <f t="shared" si="6"/>
        <v>3</v>
      </c>
      <c r="S15" s="86">
        <f t="shared" si="7"/>
        <v>0.5</v>
      </c>
      <c r="T15" s="87"/>
      <c r="U15" s="87"/>
      <c r="V15" s="87"/>
      <c r="W15" s="87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" customHeight="1">
      <c r="A16" s="1"/>
      <c r="B16" s="71">
        <v>5</v>
      </c>
      <c r="C16" s="71" t="str">
        <f t="shared" si="0"/>
        <v>水</v>
      </c>
      <c r="D16" s="121">
        <v>0.625</v>
      </c>
      <c r="E16" s="122" t="s">
        <v>73</v>
      </c>
      <c r="F16" s="123">
        <v>0.75</v>
      </c>
      <c r="G16" s="78"/>
      <c r="H16" s="162" t="s">
        <v>74</v>
      </c>
      <c r="I16" s="137"/>
      <c r="J16" s="80">
        <f t="shared" si="1"/>
        <v>3</v>
      </c>
      <c r="K16" s="81" t="str">
        <f t="shared" si="2"/>
        <v>h</v>
      </c>
      <c r="L16" s="136"/>
      <c r="M16" s="137"/>
      <c r="N16" s="11"/>
      <c r="O16" s="84">
        <f t="shared" si="3"/>
        <v>0.125</v>
      </c>
      <c r="P16" s="84">
        <f t="shared" si="4"/>
        <v>0.125</v>
      </c>
      <c r="Q16" s="85">
        <f t="shared" si="5"/>
        <v>0</v>
      </c>
      <c r="R16" s="86">
        <f t="shared" si="6"/>
        <v>3</v>
      </c>
      <c r="S16" s="86">
        <f t="shared" si="7"/>
        <v>0</v>
      </c>
      <c r="T16" s="87"/>
      <c r="U16" s="87"/>
      <c r="V16" s="87"/>
      <c r="W16" s="87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" customHeight="1">
      <c r="A17" s="1"/>
      <c r="B17" s="71">
        <v>6</v>
      </c>
      <c r="C17" s="71" t="str">
        <f t="shared" si="0"/>
        <v>木</v>
      </c>
      <c r="D17" s="121">
        <v>0.60416666666666696</v>
      </c>
      <c r="E17" s="122" t="s">
        <v>73</v>
      </c>
      <c r="F17" s="123">
        <v>0.75</v>
      </c>
      <c r="G17" s="78"/>
      <c r="H17" s="162" t="s">
        <v>74</v>
      </c>
      <c r="I17" s="137"/>
      <c r="J17" s="80">
        <f t="shared" si="1"/>
        <v>3.5</v>
      </c>
      <c r="K17" s="81" t="str">
        <f t="shared" si="2"/>
        <v>h</v>
      </c>
      <c r="L17" s="136"/>
      <c r="M17" s="137"/>
      <c r="N17" s="11"/>
      <c r="O17" s="84">
        <f t="shared" si="3"/>
        <v>0.14583333333333304</v>
      </c>
      <c r="P17" s="84">
        <f t="shared" si="4"/>
        <v>0.14583333333333304</v>
      </c>
      <c r="Q17" s="85">
        <f t="shared" si="5"/>
        <v>0</v>
      </c>
      <c r="R17" s="86">
        <f t="shared" si="6"/>
        <v>3</v>
      </c>
      <c r="S17" s="86">
        <f t="shared" si="7"/>
        <v>0.5</v>
      </c>
      <c r="T17" s="87"/>
      <c r="U17" s="87"/>
      <c r="V17" s="87"/>
      <c r="W17" s="87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" customHeight="1">
      <c r="A18" s="1"/>
      <c r="B18" s="71">
        <v>7</v>
      </c>
      <c r="C18" s="71" t="str">
        <f t="shared" si="0"/>
        <v>金</v>
      </c>
      <c r="D18" s="121">
        <v>0.60416666666666696</v>
      </c>
      <c r="E18" s="122" t="s">
        <v>73</v>
      </c>
      <c r="F18" s="123">
        <v>0.75</v>
      </c>
      <c r="G18" s="78"/>
      <c r="H18" s="162" t="s">
        <v>74</v>
      </c>
      <c r="I18" s="137"/>
      <c r="J18" s="80">
        <f t="shared" si="1"/>
        <v>3.5</v>
      </c>
      <c r="K18" s="81" t="str">
        <f t="shared" si="2"/>
        <v>h</v>
      </c>
      <c r="L18" s="136"/>
      <c r="M18" s="137"/>
      <c r="N18" s="11"/>
      <c r="O18" s="84">
        <f t="shared" si="3"/>
        <v>0.14583333333333304</v>
      </c>
      <c r="P18" s="84">
        <f t="shared" si="4"/>
        <v>0.14583333333333304</v>
      </c>
      <c r="Q18" s="85">
        <f t="shared" si="5"/>
        <v>0</v>
      </c>
      <c r="R18" s="86">
        <f t="shared" si="6"/>
        <v>3</v>
      </c>
      <c r="S18" s="86">
        <f t="shared" si="7"/>
        <v>0.5</v>
      </c>
      <c r="T18" s="87"/>
      <c r="U18" s="87"/>
      <c r="V18" s="87"/>
      <c r="W18" s="87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" customHeight="1">
      <c r="A19" s="1"/>
      <c r="B19" s="71">
        <v>8</v>
      </c>
      <c r="C19" s="71" t="str">
        <f t="shared" si="0"/>
        <v>土</v>
      </c>
      <c r="D19" s="121"/>
      <c r="E19" s="122"/>
      <c r="F19" s="123"/>
      <c r="G19" s="78"/>
      <c r="H19" s="162"/>
      <c r="I19" s="137"/>
      <c r="J19" s="80" t="str">
        <f t="shared" si="1"/>
        <v/>
      </c>
      <c r="K19" s="81" t="str">
        <f t="shared" si="2"/>
        <v/>
      </c>
      <c r="L19" s="136"/>
      <c r="M19" s="137"/>
      <c r="N19" s="11"/>
      <c r="O19" s="84" t="str">
        <f t="shared" si="3"/>
        <v/>
      </c>
      <c r="P19" s="84" t="str">
        <f t="shared" si="4"/>
        <v/>
      </c>
      <c r="Q19" s="85" t="str">
        <f t="shared" si="5"/>
        <v/>
      </c>
      <c r="R19" s="86" t="str">
        <f t="shared" si="6"/>
        <v/>
      </c>
      <c r="S19" s="86" t="str">
        <f t="shared" si="7"/>
        <v/>
      </c>
      <c r="T19" s="87"/>
      <c r="U19" s="87"/>
      <c r="V19" s="87"/>
      <c r="W19" s="87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" customHeight="1">
      <c r="A20" s="1"/>
      <c r="B20" s="71">
        <v>9</v>
      </c>
      <c r="C20" s="71" t="str">
        <f t="shared" si="0"/>
        <v>日</v>
      </c>
      <c r="D20" s="121"/>
      <c r="E20" s="122"/>
      <c r="F20" s="123"/>
      <c r="G20" s="78"/>
      <c r="H20" s="162"/>
      <c r="I20" s="137"/>
      <c r="J20" s="80" t="str">
        <f t="shared" si="1"/>
        <v/>
      </c>
      <c r="K20" s="81" t="str">
        <f t="shared" si="2"/>
        <v/>
      </c>
      <c r="L20" s="136"/>
      <c r="M20" s="137"/>
      <c r="N20" s="11"/>
      <c r="O20" s="84" t="str">
        <f t="shared" si="3"/>
        <v/>
      </c>
      <c r="P20" s="84" t="str">
        <f t="shared" si="4"/>
        <v/>
      </c>
      <c r="Q20" s="85" t="str">
        <f t="shared" si="5"/>
        <v/>
      </c>
      <c r="R20" s="86" t="str">
        <f t="shared" si="6"/>
        <v/>
      </c>
      <c r="S20" s="86" t="str">
        <f t="shared" si="7"/>
        <v/>
      </c>
      <c r="T20" s="87"/>
      <c r="U20" s="87"/>
      <c r="V20" s="87"/>
      <c r="W20" s="87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ht="18" customHeight="1">
      <c r="A21" s="1"/>
      <c r="B21" s="71">
        <v>10</v>
      </c>
      <c r="C21" s="74" t="str">
        <f t="shared" si="0"/>
        <v>月</v>
      </c>
      <c r="D21" s="121">
        <v>0.60416666666666696</v>
      </c>
      <c r="E21" s="122" t="s">
        <v>73</v>
      </c>
      <c r="F21" s="123">
        <v>0.75</v>
      </c>
      <c r="G21" s="78"/>
      <c r="H21" s="162" t="s">
        <v>74</v>
      </c>
      <c r="I21" s="137"/>
      <c r="J21" s="80">
        <f t="shared" si="1"/>
        <v>3.5</v>
      </c>
      <c r="K21" s="81" t="str">
        <f t="shared" si="2"/>
        <v>h</v>
      </c>
      <c r="L21" s="136"/>
      <c r="M21" s="137"/>
      <c r="N21" s="11"/>
      <c r="O21" s="84">
        <f t="shared" si="3"/>
        <v>0.14583333333333304</v>
      </c>
      <c r="P21" s="84">
        <f t="shared" si="4"/>
        <v>0.14583333333333304</v>
      </c>
      <c r="Q21" s="85">
        <f t="shared" si="5"/>
        <v>0</v>
      </c>
      <c r="R21" s="86">
        <f t="shared" si="6"/>
        <v>3</v>
      </c>
      <c r="S21" s="86">
        <f t="shared" si="7"/>
        <v>0.5</v>
      </c>
      <c r="T21" s="87"/>
      <c r="U21" s="87"/>
      <c r="V21" s="87"/>
      <c r="W21" s="87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ht="18" customHeight="1">
      <c r="A22" s="1"/>
      <c r="B22" s="71">
        <v>11</v>
      </c>
      <c r="C22" s="71" t="str">
        <f t="shared" si="0"/>
        <v>火</v>
      </c>
      <c r="D22" s="121">
        <v>0.60416666666666696</v>
      </c>
      <c r="E22" s="122" t="s">
        <v>73</v>
      </c>
      <c r="F22" s="123">
        <v>0.75</v>
      </c>
      <c r="G22" s="78"/>
      <c r="H22" s="162" t="s">
        <v>74</v>
      </c>
      <c r="I22" s="137"/>
      <c r="J22" s="80">
        <f t="shared" si="1"/>
        <v>3.5</v>
      </c>
      <c r="K22" s="81" t="str">
        <f t="shared" si="2"/>
        <v>h</v>
      </c>
      <c r="L22" s="136"/>
      <c r="M22" s="137"/>
      <c r="N22" s="11"/>
      <c r="O22" s="84">
        <f t="shared" si="3"/>
        <v>0.14583333333333304</v>
      </c>
      <c r="P22" s="84">
        <f t="shared" si="4"/>
        <v>0.14583333333333304</v>
      </c>
      <c r="Q22" s="85">
        <f t="shared" si="5"/>
        <v>0</v>
      </c>
      <c r="R22" s="86">
        <f t="shared" si="6"/>
        <v>3</v>
      </c>
      <c r="S22" s="86">
        <f t="shared" si="7"/>
        <v>0.5</v>
      </c>
      <c r="T22" s="87"/>
      <c r="U22" s="87"/>
      <c r="V22" s="87"/>
      <c r="W22" s="87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" customHeight="1">
      <c r="A23" s="1"/>
      <c r="B23" s="71">
        <v>12</v>
      </c>
      <c r="C23" s="71" t="str">
        <f t="shared" si="0"/>
        <v>水</v>
      </c>
      <c r="D23" s="121">
        <v>0.60416666666666696</v>
      </c>
      <c r="E23" s="122" t="s">
        <v>73</v>
      </c>
      <c r="F23" s="123">
        <v>0.75</v>
      </c>
      <c r="G23" s="78"/>
      <c r="H23" s="162" t="s">
        <v>74</v>
      </c>
      <c r="I23" s="137"/>
      <c r="J23" s="80">
        <f t="shared" si="1"/>
        <v>3.5</v>
      </c>
      <c r="K23" s="81" t="str">
        <f t="shared" si="2"/>
        <v>h</v>
      </c>
      <c r="L23" s="136"/>
      <c r="M23" s="137"/>
      <c r="N23" s="11"/>
      <c r="O23" s="84">
        <f t="shared" si="3"/>
        <v>0.14583333333333304</v>
      </c>
      <c r="P23" s="84">
        <f t="shared" si="4"/>
        <v>0.14583333333333304</v>
      </c>
      <c r="Q23" s="85">
        <f t="shared" si="5"/>
        <v>0</v>
      </c>
      <c r="R23" s="86">
        <f t="shared" si="6"/>
        <v>3</v>
      </c>
      <c r="S23" s="86">
        <f t="shared" si="7"/>
        <v>0.5</v>
      </c>
      <c r="T23" s="87"/>
      <c r="U23" s="87"/>
      <c r="V23" s="87"/>
      <c r="W23" s="87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8" customHeight="1">
      <c r="A24" s="1"/>
      <c r="B24" s="71">
        <v>13</v>
      </c>
      <c r="C24" s="71" t="str">
        <f t="shared" si="0"/>
        <v>木</v>
      </c>
      <c r="D24" s="121">
        <v>0.60416666666666696</v>
      </c>
      <c r="E24" s="122" t="s">
        <v>73</v>
      </c>
      <c r="F24" s="123">
        <v>0.75</v>
      </c>
      <c r="G24" s="78"/>
      <c r="H24" s="162" t="s">
        <v>74</v>
      </c>
      <c r="I24" s="137"/>
      <c r="J24" s="80">
        <f t="shared" si="1"/>
        <v>3.5</v>
      </c>
      <c r="K24" s="81" t="str">
        <f t="shared" si="2"/>
        <v>h</v>
      </c>
      <c r="L24" s="136"/>
      <c r="M24" s="137"/>
      <c r="N24" s="11"/>
      <c r="O24" s="84">
        <f t="shared" si="3"/>
        <v>0.14583333333333304</v>
      </c>
      <c r="P24" s="84">
        <f t="shared" si="4"/>
        <v>0.14583333333333304</v>
      </c>
      <c r="Q24" s="85">
        <f t="shared" si="5"/>
        <v>0</v>
      </c>
      <c r="R24" s="86">
        <f t="shared" si="6"/>
        <v>3</v>
      </c>
      <c r="S24" s="86">
        <f t="shared" si="7"/>
        <v>0.5</v>
      </c>
      <c r="T24" s="87"/>
      <c r="U24" s="87"/>
      <c r="V24" s="87"/>
      <c r="W24" s="87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8" customHeight="1">
      <c r="A25" s="1"/>
      <c r="B25" s="71">
        <v>14</v>
      </c>
      <c r="C25" s="71" t="str">
        <f t="shared" si="0"/>
        <v>金</v>
      </c>
      <c r="D25" s="121">
        <v>0.625</v>
      </c>
      <c r="E25" s="122" t="s">
        <v>73</v>
      </c>
      <c r="F25" s="123">
        <v>0.75</v>
      </c>
      <c r="G25" s="78"/>
      <c r="H25" s="162" t="s">
        <v>74</v>
      </c>
      <c r="I25" s="137"/>
      <c r="J25" s="80">
        <f t="shared" si="1"/>
        <v>3</v>
      </c>
      <c r="K25" s="81" t="str">
        <f t="shared" si="2"/>
        <v>h</v>
      </c>
      <c r="L25" s="136"/>
      <c r="M25" s="137"/>
      <c r="N25" s="11"/>
      <c r="O25" s="84">
        <f t="shared" si="3"/>
        <v>0.125</v>
      </c>
      <c r="P25" s="84">
        <f t="shared" si="4"/>
        <v>0.125</v>
      </c>
      <c r="Q25" s="85">
        <f t="shared" si="5"/>
        <v>0</v>
      </c>
      <c r="R25" s="86">
        <f t="shared" si="6"/>
        <v>3</v>
      </c>
      <c r="S25" s="86">
        <f t="shared" si="7"/>
        <v>0</v>
      </c>
      <c r="T25" s="87"/>
      <c r="U25" s="87"/>
      <c r="V25" s="87"/>
      <c r="W25" s="87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" customHeight="1">
      <c r="A26" s="1"/>
      <c r="B26" s="71">
        <v>15</v>
      </c>
      <c r="C26" s="71" t="str">
        <f t="shared" si="0"/>
        <v>土</v>
      </c>
      <c r="D26" s="121"/>
      <c r="E26" s="122"/>
      <c r="F26" s="123"/>
      <c r="G26" s="78"/>
      <c r="H26" s="162"/>
      <c r="I26" s="137"/>
      <c r="J26" s="80" t="str">
        <f t="shared" si="1"/>
        <v/>
      </c>
      <c r="K26" s="81" t="str">
        <f t="shared" si="2"/>
        <v/>
      </c>
      <c r="L26" s="136"/>
      <c r="M26" s="137"/>
      <c r="N26" s="11"/>
      <c r="O26" s="84" t="str">
        <f t="shared" si="3"/>
        <v/>
      </c>
      <c r="P26" s="84" t="str">
        <f t="shared" si="4"/>
        <v/>
      </c>
      <c r="Q26" s="85" t="str">
        <f t="shared" si="5"/>
        <v/>
      </c>
      <c r="R26" s="86" t="str">
        <f t="shared" si="6"/>
        <v/>
      </c>
      <c r="S26" s="86" t="str">
        <f t="shared" si="7"/>
        <v/>
      </c>
      <c r="T26" s="87"/>
      <c r="U26" s="87"/>
      <c r="V26" s="87"/>
      <c r="W26" s="87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" customHeight="1">
      <c r="A27" s="1"/>
      <c r="B27" s="71">
        <v>16</v>
      </c>
      <c r="C27" s="71" t="str">
        <f t="shared" si="0"/>
        <v>日</v>
      </c>
      <c r="D27" s="121"/>
      <c r="E27" s="122"/>
      <c r="F27" s="123"/>
      <c r="G27" s="78"/>
      <c r="H27" s="162"/>
      <c r="I27" s="137"/>
      <c r="J27" s="80" t="str">
        <f t="shared" si="1"/>
        <v/>
      </c>
      <c r="K27" s="81" t="str">
        <f t="shared" si="2"/>
        <v/>
      </c>
      <c r="L27" s="136"/>
      <c r="M27" s="137"/>
      <c r="N27" s="11"/>
      <c r="O27" s="84" t="str">
        <f t="shared" si="3"/>
        <v/>
      </c>
      <c r="P27" s="84" t="str">
        <f t="shared" si="4"/>
        <v/>
      </c>
      <c r="Q27" s="85" t="str">
        <f t="shared" si="5"/>
        <v/>
      </c>
      <c r="R27" s="86" t="str">
        <f t="shared" si="6"/>
        <v/>
      </c>
      <c r="S27" s="86" t="str">
        <f t="shared" si="7"/>
        <v/>
      </c>
      <c r="T27" s="87"/>
      <c r="U27" s="87"/>
      <c r="V27" s="87"/>
      <c r="W27" s="87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" customHeight="1">
      <c r="A28" s="1"/>
      <c r="B28" s="71">
        <v>17</v>
      </c>
      <c r="C28" s="71" t="str">
        <f t="shared" si="0"/>
        <v>月</v>
      </c>
      <c r="D28" s="121">
        <v>0.625</v>
      </c>
      <c r="E28" s="122" t="s">
        <v>73</v>
      </c>
      <c r="F28" s="123">
        <v>0.75</v>
      </c>
      <c r="G28" s="78"/>
      <c r="H28" s="162" t="s">
        <v>75</v>
      </c>
      <c r="I28" s="137"/>
      <c r="J28" s="80">
        <f t="shared" si="1"/>
        <v>3</v>
      </c>
      <c r="K28" s="81" t="str">
        <f t="shared" si="2"/>
        <v>h</v>
      </c>
      <c r="L28" s="136"/>
      <c r="M28" s="137"/>
      <c r="N28" s="11"/>
      <c r="O28" s="84">
        <f t="shared" si="3"/>
        <v>0.125</v>
      </c>
      <c r="P28" s="84">
        <f t="shared" si="4"/>
        <v>0.125</v>
      </c>
      <c r="Q28" s="85">
        <f t="shared" si="5"/>
        <v>0</v>
      </c>
      <c r="R28" s="86">
        <f t="shared" si="6"/>
        <v>3</v>
      </c>
      <c r="S28" s="86">
        <f t="shared" si="7"/>
        <v>0</v>
      </c>
      <c r="T28" s="87"/>
      <c r="U28" s="87"/>
      <c r="V28" s="87"/>
      <c r="W28" s="87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ht="18" customHeight="1">
      <c r="A29" s="1"/>
      <c r="B29" s="71">
        <v>18</v>
      </c>
      <c r="C29" s="71" t="str">
        <f t="shared" si="0"/>
        <v>火</v>
      </c>
      <c r="D29" s="121">
        <v>0.625</v>
      </c>
      <c r="E29" s="122" t="s">
        <v>73</v>
      </c>
      <c r="F29" s="123">
        <v>0.75</v>
      </c>
      <c r="G29" s="78"/>
      <c r="H29" s="162" t="s">
        <v>75</v>
      </c>
      <c r="I29" s="137"/>
      <c r="J29" s="80">
        <f t="shared" si="1"/>
        <v>3</v>
      </c>
      <c r="K29" s="81" t="str">
        <f t="shared" si="2"/>
        <v>h</v>
      </c>
      <c r="L29" s="136"/>
      <c r="M29" s="137"/>
      <c r="N29" s="11"/>
      <c r="O29" s="84">
        <f t="shared" si="3"/>
        <v>0.125</v>
      </c>
      <c r="P29" s="84">
        <f t="shared" si="4"/>
        <v>0.125</v>
      </c>
      <c r="Q29" s="85">
        <f t="shared" si="5"/>
        <v>0</v>
      </c>
      <c r="R29" s="86">
        <f t="shared" si="6"/>
        <v>3</v>
      </c>
      <c r="S29" s="86">
        <f t="shared" si="7"/>
        <v>0</v>
      </c>
      <c r="T29" s="87"/>
      <c r="U29" s="87"/>
      <c r="V29" s="87"/>
      <c r="W29" s="87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ht="18" customHeight="1">
      <c r="A30" s="1"/>
      <c r="B30" s="71">
        <v>19</v>
      </c>
      <c r="C30" s="71" t="str">
        <f t="shared" si="0"/>
        <v>水</v>
      </c>
      <c r="D30" s="121">
        <v>0.625</v>
      </c>
      <c r="E30" s="122" t="s">
        <v>73</v>
      </c>
      <c r="F30" s="123">
        <v>0.75</v>
      </c>
      <c r="G30" s="78"/>
      <c r="H30" s="162" t="s">
        <v>75</v>
      </c>
      <c r="I30" s="137"/>
      <c r="J30" s="80">
        <f t="shared" si="1"/>
        <v>3</v>
      </c>
      <c r="K30" s="81" t="str">
        <f t="shared" si="2"/>
        <v>h</v>
      </c>
      <c r="L30" s="136"/>
      <c r="M30" s="137"/>
      <c r="N30" s="11"/>
      <c r="O30" s="84">
        <f t="shared" si="3"/>
        <v>0.125</v>
      </c>
      <c r="P30" s="84">
        <f t="shared" si="4"/>
        <v>0.125</v>
      </c>
      <c r="Q30" s="85">
        <f t="shared" si="5"/>
        <v>0</v>
      </c>
      <c r="R30" s="86">
        <f t="shared" si="6"/>
        <v>3</v>
      </c>
      <c r="S30" s="86">
        <f t="shared" si="7"/>
        <v>0</v>
      </c>
      <c r="T30" s="87"/>
      <c r="U30" s="87"/>
      <c r="V30" s="87"/>
      <c r="W30" s="87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" customHeight="1">
      <c r="A31" s="1"/>
      <c r="B31" s="71">
        <v>20</v>
      </c>
      <c r="C31" s="71" t="str">
        <f t="shared" si="0"/>
        <v>木</v>
      </c>
      <c r="D31" s="121">
        <v>0.625</v>
      </c>
      <c r="E31" s="122" t="s">
        <v>73</v>
      </c>
      <c r="F31" s="123">
        <v>0.75</v>
      </c>
      <c r="G31" s="78"/>
      <c r="H31" s="162" t="s">
        <v>75</v>
      </c>
      <c r="I31" s="137"/>
      <c r="J31" s="80">
        <f t="shared" si="1"/>
        <v>3</v>
      </c>
      <c r="K31" s="81" t="str">
        <f t="shared" si="2"/>
        <v>h</v>
      </c>
      <c r="L31" s="136"/>
      <c r="M31" s="137"/>
      <c r="N31" s="11"/>
      <c r="O31" s="84">
        <f t="shared" si="3"/>
        <v>0.125</v>
      </c>
      <c r="P31" s="84">
        <f t="shared" si="4"/>
        <v>0.125</v>
      </c>
      <c r="Q31" s="85">
        <f t="shared" si="5"/>
        <v>0</v>
      </c>
      <c r="R31" s="86">
        <f t="shared" si="6"/>
        <v>3</v>
      </c>
      <c r="S31" s="86">
        <f t="shared" si="7"/>
        <v>0</v>
      </c>
      <c r="T31" s="87"/>
      <c r="U31" s="87"/>
      <c r="V31" s="87"/>
      <c r="W31" s="87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" customHeight="1">
      <c r="A32" s="1"/>
      <c r="B32" s="71">
        <v>21</v>
      </c>
      <c r="C32" s="71" t="str">
        <f t="shared" si="0"/>
        <v>金</v>
      </c>
      <c r="D32" s="121"/>
      <c r="E32" s="122"/>
      <c r="F32" s="123"/>
      <c r="G32" s="78"/>
      <c r="H32" s="162"/>
      <c r="I32" s="137"/>
      <c r="J32" s="80" t="str">
        <f t="shared" si="1"/>
        <v/>
      </c>
      <c r="K32" s="81" t="str">
        <f t="shared" si="2"/>
        <v/>
      </c>
      <c r="L32" s="136" t="s">
        <v>76</v>
      </c>
      <c r="M32" s="137"/>
      <c r="N32" s="11"/>
      <c r="O32" s="84" t="str">
        <f t="shared" si="3"/>
        <v/>
      </c>
      <c r="P32" s="84" t="str">
        <f t="shared" si="4"/>
        <v/>
      </c>
      <c r="Q32" s="85" t="str">
        <f t="shared" si="5"/>
        <v/>
      </c>
      <c r="R32" s="86" t="str">
        <f t="shared" si="6"/>
        <v/>
      </c>
      <c r="S32" s="86" t="str">
        <f t="shared" si="7"/>
        <v/>
      </c>
      <c r="T32" s="87"/>
      <c r="U32" s="87"/>
      <c r="V32" s="87"/>
      <c r="W32" s="87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" customHeight="1">
      <c r="A33" s="1"/>
      <c r="B33" s="71">
        <v>22</v>
      </c>
      <c r="C33" s="71" t="str">
        <f t="shared" si="0"/>
        <v>土</v>
      </c>
      <c r="D33" s="121"/>
      <c r="E33" s="122"/>
      <c r="F33" s="123"/>
      <c r="G33" s="78"/>
      <c r="H33" s="162"/>
      <c r="I33" s="137"/>
      <c r="J33" s="80" t="str">
        <f t="shared" si="1"/>
        <v/>
      </c>
      <c r="K33" s="81" t="str">
        <f t="shared" si="2"/>
        <v/>
      </c>
      <c r="L33" s="136"/>
      <c r="M33" s="137"/>
      <c r="N33" s="11"/>
      <c r="O33" s="84" t="str">
        <f t="shared" si="3"/>
        <v/>
      </c>
      <c r="P33" s="84" t="str">
        <f t="shared" si="4"/>
        <v/>
      </c>
      <c r="Q33" s="85" t="str">
        <f t="shared" si="5"/>
        <v/>
      </c>
      <c r="R33" s="86" t="str">
        <f t="shared" si="6"/>
        <v/>
      </c>
      <c r="S33" s="86" t="str">
        <f t="shared" si="7"/>
        <v/>
      </c>
      <c r="T33" s="87"/>
      <c r="U33" s="87"/>
      <c r="V33" s="87"/>
      <c r="W33" s="87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" customHeight="1">
      <c r="A34" s="1"/>
      <c r="B34" s="71">
        <v>23</v>
      </c>
      <c r="C34" s="71" t="str">
        <f t="shared" si="0"/>
        <v>日</v>
      </c>
      <c r="D34" s="121"/>
      <c r="E34" s="122"/>
      <c r="F34" s="123"/>
      <c r="G34" s="78"/>
      <c r="H34" s="162"/>
      <c r="I34" s="137"/>
      <c r="J34" s="80" t="str">
        <f t="shared" si="1"/>
        <v/>
      </c>
      <c r="K34" s="81" t="str">
        <f t="shared" si="2"/>
        <v/>
      </c>
      <c r="L34" s="136"/>
      <c r="M34" s="137"/>
      <c r="N34" s="11"/>
      <c r="O34" s="84" t="str">
        <f t="shared" si="3"/>
        <v/>
      </c>
      <c r="P34" s="84" t="str">
        <f t="shared" si="4"/>
        <v/>
      </c>
      <c r="Q34" s="85" t="str">
        <f t="shared" si="5"/>
        <v/>
      </c>
      <c r="R34" s="86" t="str">
        <f t="shared" si="6"/>
        <v/>
      </c>
      <c r="S34" s="86" t="str">
        <f t="shared" si="7"/>
        <v/>
      </c>
      <c r="T34" s="87"/>
      <c r="U34" s="87"/>
      <c r="V34" s="87"/>
      <c r="W34" s="87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" customHeight="1">
      <c r="A35" s="1"/>
      <c r="B35" s="71">
        <v>24</v>
      </c>
      <c r="C35" s="71" t="str">
        <f t="shared" si="0"/>
        <v>月</v>
      </c>
      <c r="D35" s="121">
        <v>0.625</v>
      </c>
      <c r="E35" s="122" t="s">
        <v>73</v>
      </c>
      <c r="F35" s="123">
        <v>0.75</v>
      </c>
      <c r="G35" s="78"/>
      <c r="H35" s="162" t="s">
        <v>75</v>
      </c>
      <c r="I35" s="137"/>
      <c r="J35" s="80">
        <f t="shared" si="1"/>
        <v>3</v>
      </c>
      <c r="K35" s="81" t="str">
        <f t="shared" si="2"/>
        <v>h</v>
      </c>
      <c r="L35" s="136"/>
      <c r="M35" s="137"/>
      <c r="N35" s="11"/>
      <c r="O35" s="84">
        <f t="shared" si="3"/>
        <v>0.125</v>
      </c>
      <c r="P35" s="84">
        <f t="shared" si="4"/>
        <v>0.125</v>
      </c>
      <c r="Q35" s="85">
        <f t="shared" si="5"/>
        <v>0</v>
      </c>
      <c r="R35" s="86">
        <f t="shared" si="6"/>
        <v>3</v>
      </c>
      <c r="S35" s="86">
        <f t="shared" si="7"/>
        <v>0</v>
      </c>
      <c r="T35" s="87"/>
      <c r="U35" s="87"/>
      <c r="V35" s="87"/>
      <c r="W35" s="87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" customHeight="1">
      <c r="A36" s="1"/>
      <c r="B36" s="71">
        <v>25</v>
      </c>
      <c r="C36" s="71" t="str">
        <f t="shared" si="0"/>
        <v>火</v>
      </c>
      <c r="D36" s="121">
        <v>0.625</v>
      </c>
      <c r="E36" s="122" t="s">
        <v>73</v>
      </c>
      <c r="F36" s="123">
        <v>0.75</v>
      </c>
      <c r="G36" s="78"/>
      <c r="H36" s="162" t="s">
        <v>77</v>
      </c>
      <c r="I36" s="137"/>
      <c r="J36" s="80">
        <f t="shared" si="1"/>
        <v>3</v>
      </c>
      <c r="K36" s="81" t="str">
        <f t="shared" si="2"/>
        <v>h</v>
      </c>
      <c r="L36" s="136"/>
      <c r="M36" s="137"/>
      <c r="N36" s="11"/>
      <c r="O36" s="84">
        <f t="shared" si="3"/>
        <v>0.125</v>
      </c>
      <c r="P36" s="84">
        <f t="shared" si="4"/>
        <v>0.125</v>
      </c>
      <c r="Q36" s="85">
        <f t="shared" si="5"/>
        <v>0</v>
      </c>
      <c r="R36" s="86">
        <f t="shared" si="6"/>
        <v>3</v>
      </c>
      <c r="S36" s="86">
        <f t="shared" si="7"/>
        <v>0</v>
      </c>
      <c r="T36" s="87"/>
      <c r="U36" s="87"/>
      <c r="V36" s="87"/>
      <c r="W36" s="87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" customHeight="1">
      <c r="A37" s="1"/>
      <c r="B37" s="71">
        <v>26</v>
      </c>
      <c r="C37" s="71" t="str">
        <f t="shared" si="0"/>
        <v>水</v>
      </c>
      <c r="D37" s="121">
        <v>0.625</v>
      </c>
      <c r="E37" s="122" t="s">
        <v>73</v>
      </c>
      <c r="F37" s="123">
        <v>0.75</v>
      </c>
      <c r="G37" s="78"/>
      <c r="H37" s="162" t="s">
        <v>77</v>
      </c>
      <c r="I37" s="137"/>
      <c r="J37" s="80">
        <f t="shared" si="1"/>
        <v>3</v>
      </c>
      <c r="K37" s="81" t="str">
        <f t="shared" si="2"/>
        <v>h</v>
      </c>
      <c r="L37" s="136"/>
      <c r="M37" s="137"/>
      <c r="N37" s="11"/>
      <c r="O37" s="84">
        <f t="shared" si="3"/>
        <v>0.125</v>
      </c>
      <c r="P37" s="84">
        <f t="shared" si="4"/>
        <v>0.125</v>
      </c>
      <c r="Q37" s="85">
        <f t="shared" si="5"/>
        <v>0</v>
      </c>
      <c r="R37" s="86">
        <f t="shared" si="6"/>
        <v>3</v>
      </c>
      <c r="S37" s="86">
        <f t="shared" si="7"/>
        <v>0</v>
      </c>
      <c r="T37" s="87"/>
      <c r="U37" s="87"/>
      <c r="V37" s="87"/>
      <c r="W37" s="87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18" customHeight="1">
      <c r="A38" s="1"/>
      <c r="B38" s="71">
        <v>27</v>
      </c>
      <c r="C38" s="71" t="str">
        <f t="shared" si="0"/>
        <v>木</v>
      </c>
      <c r="D38" s="121">
        <v>0.625</v>
      </c>
      <c r="E38" s="122" t="s">
        <v>73</v>
      </c>
      <c r="F38" s="123">
        <v>0.75</v>
      </c>
      <c r="G38" s="78"/>
      <c r="H38" s="162" t="s">
        <v>77</v>
      </c>
      <c r="I38" s="137"/>
      <c r="J38" s="80">
        <f t="shared" si="1"/>
        <v>3</v>
      </c>
      <c r="K38" s="81" t="str">
        <f t="shared" si="2"/>
        <v>h</v>
      </c>
      <c r="L38" s="136"/>
      <c r="M38" s="137"/>
      <c r="N38" s="11"/>
      <c r="O38" s="84">
        <f t="shared" si="3"/>
        <v>0.125</v>
      </c>
      <c r="P38" s="84">
        <f t="shared" si="4"/>
        <v>0.125</v>
      </c>
      <c r="Q38" s="85">
        <f t="shared" si="5"/>
        <v>0</v>
      </c>
      <c r="R38" s="86">
        <f t="shared" si="6"/>
        <v>3</v>
      </c>
      <c r="S38" s="86">
        <f t="shared" si="7"/>
        <v>0</v>
      </c>
      <c r="T38" s="87"/>
      <c r="U38" s="87"/>
      <c r="V38" s="87"/>
      <c r="W38" s="87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18" customHeight="1">
      <c r="A39" s="1"/>
      <c r="B39" s="71">
        <v>28</v>
      </c>
      <c r="C39" s="71" t="str">
        <f t="shared" si="0"/>
        <v>金</v>
      </c>
      <c r="D39" s="121">
        <v>0.625</v>
      </c>
      <c r="E39" s="122" t="s">
        <v>73</v>
      </c>
      <c r="F39" s="123">
        <v>0.75</v>
      </c>
      <c r="G39" s="78"/>
      <c r="H39" s="162" t="s">
        <v>77</v>
      </c>
      <c r="I39" s="137"/>
      <c r="J39" s="80">
        <f t="shared" si="1"/>
        <v>3</v>
      </c>
      <c r="K39" s="81" t="str">
        <f t="shared" si="2"/>
        <v>h</v>
      </c>
      <c r="L39" s="136"/>
      <c r="M39" s="137"/>
      <c r="N39" s="11"/>
      <c r="O39" s="84">
        <f t="shared" si="3"/>
        <v>0.125</v>
      </c>
      <c r="P39" s="84">
        <f t="shared" si="4"/>
        <v>0.125</v>
      </c>
      <c r="Q39" s="85">
        <f t="shared" si="5"/>
        <v>0</v>
      </c>
      <c r="R39" s="86">
        <f t="shared" si="6"/>
        <v>3</v>
      </c>
      <c r="S39" s="86">
        <f t="shared" si="7"/>
        <v>0</v>
      </c>
      <c r="T39" s="87"/>
      <c r="U39" s="87"/>
      <c r="V39" s="87"/>
      <c r="W39" s="87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" customHeight="1">
      <c r="A40" s="1"/>
      <c r="B40" s="71">
        <v>29</v>
      </c>
      <c r="C40" s="71" t="str">
        <f t="shared" si="0"/>
        <v>土</v>
      </c>
      <c r="D40" s="121"/>
      <c r="E40" s="122"/>
      <c r="F40" s="123"/>
      <c r="G40" s="78"/>
      <c r="H40" s="162"/>
      <c r="I40" s="137"/>
      <c r="J40" s="80" t="str">
        <f t="shared" si="1"/>
        <v/>
      </c>
      <c r="K40" s="81" t="str">
        <f t="shared" si="2"/>
        <v/>
      </c>
      <c r="L40" s="136"/>
      <c r="M40" s="137"/>
      <c r="N40" s="11"/>
      <c r="O40" s="84" t="str">
        <f t="shared" si="3"/>
        <v/>
      </c>
      <c r="P40" s="84" t="str">
        <f t="shared" si="4"/>
        <v/>
      </c>
      <c r="Q40" s="85" t="str">
        <f t="shared" si="5"/>
        <v/>
      </c>
      <c r="R40" s="86" t="str">
        <f t="shared" si="6"/>
        <v/>
      </c>
      <c r="S40" s="86" t="str">
        <f t="shared" si="7"/>
        <v/>
      </c>
      <c r="T40" s="87"/>
      <c r="U40" s="87"/>
      <c r="V40" s="87"/>
      <c r="W40" s="87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" customHeight="1">
      <c r="A41" s="1"/>
      <c r="B41" s="71">
        <v>30</v>
      </c>
      <c r="C41" s="71" t="str">
        <f t="shared" si="0"/>
        <v>日</v>
      </c>
      <c r="D41" s="121"/>
      <c r="E41" s="122"/>
      <c r="F41" s="123"/>
      <c r="G41" s="78"/>
      <c r="H41" s="162"/>
      <c r="I41" s="137"/>
      <c r="J41" s="80" t="str">
        <f t="shared" si="1"/>
        <v/>
      </c>
      <c r="K41" s="81" t="str">
        <f t="shared" si="2"/>
        <v/>
      </c>
      <c r="L41" s="136"/>
      <c r="M41" s="137"/>
      <c r="N41" s="11"/>
      <c r="O41" s="84" t="str">
        <f t="shared" si="3"/>
        <v/>
      </c>
      <c r="P41" s="84" t="str">
        <f t="shared" si="4"/>
        <v/>
      </c>
      <c r="Q41" s="85" t="str">
        <f t="shared" si="5"/>
        <v/>
      </c>
      <c r="R41" s="86" t="str">
        <f t="shared" si="6"/>
        <v/>
      </c>
      <c r="S41" s="86" t="str">
        <f t="shared" si="7"/>
        <v/>
      </c>
      <c r="T41" s="87"/>
      <c r="U41" s="87"/>
      <c r="V41" s="87"/>
      <c r="W41" s="87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" customHeight="1">
      <c r="A42" s="66"/>
      <c r="B42" s="69"/>
      <c r="C42" s="98"/>
      <c r="D42" s="99" t="str">
        <f>CONCATENATE("作業日数  ",COUNTA(D12:D41)," 日")</f>
        <v>作業日数  19 日</v>
      </c>
      <c r="E42" s="99"/>
      <c r="F42" s="99"/>
      <c r="G42" s="99"/>
      <c r="H42" s="69" t="s">
        <v>53</v>
      </c>
      <c r="I42" s="67"/>
      <c r="J42" s="100">
        <f>SUM(J12:J41)</f>
        <v>61</v>
      </c>
      <c r="K42" s="81" t="str">
        <f t="shared" si="2"/>
        <v>h</v>
      </c>
      <c r="L42" s="136"/>
      <c r="M42" s="137"/>
      <c r="N42" s="101"/>
      <c r="O42" s="102"/>
      <c r="P42" s="102"/>
      <c r="Q42" s="102"/>
      <c r="R42" s="102"/>
      <c r="S42" s="102"/>
      <c r="T42" s="87"/>
      <c r="U42" s="87"/>
      <c r="V42" s="87"/>
      <c r="W42" s="87"/>
      <c r="X42" s="101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</row>
    <row r="43" spans="1:34" ht="17.25" customHeight="1">
      <c r="A43" s="1"/>
      <c r="B43" s="1"/>
      <c r="C43" s="1"/>
      <c r="D43" s="5"/>
      <c r="E43" s="5"/>
      <c r="F43" s="5"/>
      <c r="G43" s="5"/>
      <c r="H43" s="5"/>
      <c r="I43" s="5"/>
      <c r="J43" s="6"/>
      <c r="K43" s="6"/>
      <c r="L43" s="103" t="s">
        <v>54</v>
      </c>
      <c r="M43" s="5"/>
      <c r="N43" s="11"/>
      <c r="O43" s="5"/>
      <c r="P43" s="5"/>
      <c r="Q43" s="12"/>
      <c r="R43" s="5"/>
      <c r="S43" s="5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2" customHeight="1">
      <c r="A44" s="1"/>
      <c r="B44" s="1"/>
      <c r="C44" s="1"/>
      <c r="D44" s="5"/>
      <c r="E44" s="5"/>
      <c r="F44" s="5"/>
      <c r="G44" s="5"/>
      <c r="H44" s="5"/>
      <c r="I44" s="5"/>
      <c r="J44" s="6"/>
      <c r="K44" s="6"/>
      <c r="L44" s="5"/>
      <c r="M44" s="5"/>
      <c r="N44" s="11"/>
      <c r="O44" s="5"/>
      <c r="P44" s="5"/>
      <c r="Q44" s="12"/>
      <c r="R44" s="5"/>
      <c r="S44" s="5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2" customHeight="1">
      <c r="A45" s="104"/>
      <c r="B45" s="104"/>
      <c r="C45" s="104"/>
      <c r="D45" s="11"/>
      <c r="E45" s="11"/>
      <c r="F45" s="11"/>
      <c r="G45" s="11"/>
      <c r="H45" s="11"/>
      <c r="I45" s="11"/>
      <c r="J45" s="105"/>
      <c r="K45" s="105"/>
      <c r="L45" s="11"/>
      <c r="M45" s="11"/>
      <c r="N45" s="11"/>
      <c r="O45" s="11"/>
      <c r="P45" s="11"/>
      <c r="Q45" s="106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2" customHeight="1">
      <c r="A46" s="104"/>
      <c r="B46" s="104"/>
      <c r="C46" s="104"/>
      <c r="D46" s="11"/>
      <c r="E46" s="11"/>
      <c r="F46" s="11"/>
      <c r="G46" s="11"/>
      <c r="H46" s="11"/>
      <c r="I46" s="11"/>
      <c r="J46" s="105"/>
      <c r="K46" s="105"/>
      <c r="L46" s="11"/>
      <c r="M46" s="11"/>
      <c r="N46" s="11"/>
      <c r="O46" s="11"/>
      <c r="P46" s="11"/>
      <c r="Q46" s="106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2" customHeight="1">
      <c r="A47" s="104"/>
      <c r="B47" s="104"/>
      <c r="C47" s="104"/>
      <c r="D47" s="11"/>
      <c r="E47" s="11"/>
      <c r="F47" s="11"/>
      <c r="G47" s="11"/>
      <c r="H47" s="11"/>
      <c r="I47" s="11"/>
      <c r="J47" s="105"/>
      <c r="K47" s="105"/>
      <c r="L47" s="11"/>
      <c r="M47" s="11"/>
      <c r="N47" s="11"/>
      <c r="O47" s="11"/>
      <c r="P47" s="11"/>
      <c r="Q47" s="106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2" customHeight="1">
      <c r="A48" s="104"/>
      <c r="B48" s="104"/>
      <c r="C48" s="104"/>
      <c r="D48" s="11"/>
      <c r="E48" s="11"/>
      <c r="F48" s="11"/>
      <c r="G48" s="11"/>
      <c r="H48" s="11"/>
      <c r="I48" s="11"/>
      <c r="J48" s="105"/>
      <c r="K48" s="105"/>
      <c r="L48" s="11"/>
      <c r="M48" s="11"/>
      <c r="N48" s="11"/>
      <c r="O48" s="11"/>
      <c r="P48" s="11"/>
      <c r="Q48" s="106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ht="12" customHeight="1">
      <c r="A49" s="1"/>
      <c r="B49" s="1"/>
      <c r="C49" s="1"/>
      <c r="D49" s="5"/>
      <c r="E49" s="5"/>
      <c r="F49" s="5"/>
      <c r="G49" s="5"/>
      <c r="H49" s="5"/>
      <c r="I49" s="5"/>
      <c r="J49" s="6"/>
      <c r="K49" s="6"/>
      <c r="L49" s="5"/>
      <c r="M49" s="5"/>
      <c r="N49" s="11"/>
      <c r="O49" s="5"/>
      <c r="P49" s="5"/>
      <c r="Q49" s="12"/>
      <c r="R49" s="5"/>
      <c r="S49" s="5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</sheetData>
  <mergeCells count="69">
    <mergeCell ref="L34:M34"/>
    <mergeCell ref="L35:M35"/>
    <mergeCell ref="T3:V3"/>
    <mergeCell ref="T4:V4"/>
    <mergeCell ref="L32:M32"/>
    <mergeCell ref="L33:M33"/>
    <mergeCell ref="L21:M21"/>
    <mergeCell ref="L19:M19"/>
    <mergeCell ref="L20:M20"/>
    <mergeCell ref="L29:M29"/>
    <mergeCell ref="L30:M30"/>
    <mergeCell ref="L31:M31"/>
    <mergeCell ref="T2:V2"/>
    <mergeCell ref="L14:M14"/>
    <mergeCell ref="L13:M13"/>
    <mergeCell ref="L18:M18"/>
    <mergeCell ref="L12:M12"/>
    <mergeCell ref="L15:M15"/>
    <mergeCell ref="L16:M16"/>
    <mergeCell ref="L17:M17"/>
    <mergeCell ref="L37:M37"/>
    <mergeCell ref="L36:M36"/>
    <mergeCell ref="L39:M39"/>
    <mergeCell ref="L38:M38"/>
    <mergeCell ref="L40:M40"/>
    <mergeCell ref="D11:F11"/>
    <mergeCell ref="B11:C11"/>
    <mergeCell ref="H19:I19"/>
    <mergeCell ref="H20:I20"/>
    <mergeCell ref="H11:I11"/>
    <mergeCell ref="H12:I12"/>
    <mergeCell ref="J2:K2"/>
    <mergeCell ref="L22:M22"/>
    <mergeCell ref="L23:M23"/>
    <mergeCell ref="H28:I28"/>
    <mergeCell ref="L24:M24"/>
    <mergeCell ref="L25:M25"/>
    <mergeCell ref="L26:M26"/>
    <mergeCell ref="L27:M27"/>
    <mergeCell ref="L28:M28"/>
    <mergeCell ref="H27:I27"/>
    <mergeCell ref="H18:I18"/>
    <mergeCell ref="H17:I17"/>
    <mergeCell ref="H15:I15"/>
    <mergeCell ref="H16:I16"/>
    <mergeCell ref="H26:I26"/>
    <mergeCell ref="H24:I24"/>
    <mergeCell ref="H29:I29"/>
    <mergeCell ref="H23:I23"/>
    <mergeCell ref="H21:I21"/>
    <mergeCell ref="H22:I22"/>
    <mergeCell ref="J11:K11"/>
    <mergeCell ref="H25:I25"/>
    <mergeCell ref="L41:M41"/>
    <mergeCell ref="L42:M42"/>
    <mergeCell ref="H14:I14"/>
    <mergeCell ref="H13:I13"/>
    <mergeCell ref="H38:I38"/>
    <mergeCell ref="H39:I39"/>
    <mergeCell ref="H40:I40"/>
    <mergeCell ref="H41:I41"/>
    <mergeCell ref="H31:I31"/>
    <mergeCell ref="H32:I32"/>
    <mergeCell ref="H34:I34"/>
    <mergeCell ref="H33:I33"/>
    <mergeCell ref="H37:I37"/>
    <mergeCell ref="H36:I36"/>
    <mergeCell ref="H35:I35"/>
    <mergeCell ref="H30:I30"/>
  </mergeCells>
  <conditionalFormatting sqref="C12:C41">
    <cfRule type="cellIs" dxfId="1" priority="1" stopIfTrue="1" operator="equal">
      <formula>"土"</formula>
    </cfRule>
  </conditionalFormatting>
  <conditionalFormatting sqref="C12:C41">
    <cfRule type="cellIs" dxfId="0" priority="2" stopIfTrue="1" operator="equal">
      <formula>"日"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集計</vt:lpstr>
      <vt:lpstr>齋藤</vt:lpstr>
      <vt:lpstr>村松</vt:lpstr>
      <vt:lpstr>ThinhPQ</vt:lpstr>
      <vt:lpstr>HuongLH</vt:lpstr>
      <vt:lpstr>ChinhLV</vt:lpstr>
      <vt:lpstr>HienTQ</vt:lpstr>
      <vt:lpstr>Sample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ihaha</cp:lastModifiedBy>
  <dcterms:modified xsi:type="dcterms:W3CDTF">2018-05-11T11:05:37Z</dcterms:modified>
</cp:coreProperties>
</file>