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_05" sheetId="1" state="visible" r:id="rId2"/>
  </sheets>
  <definedNames>
    <definedName function="false" hidden="false" localSheetId="0" name="_xlnm.Print_Area" vbProcedure="false">ID_05!$A$1:$J$42</definedName>
    <definedName function="false" hidden="false" name="__xlfn_SUMIFS" vbProcedure="false">#N/A</definedName>
    <definedName function="false" hidden="false" name="___xlfn_SUMIFS" vbProcedure="false">NA()</definedName>
    <definedName function="false" hidden="false" name="____xlfn_SUMIFS" vbProcedure="false">NA()</definedName>
    <definedName function="false" hidden="false" name="_____xlfn_SUMIFS" vbProcedure="false">#N/A</definedName>
    <definedName function="false" hidden="false" name="______xlfn_SUMIFS" vbProcedure="false">#N/A</definedName>
    <definedName function="false" hidden="false" name="_______xlfn_SUMIFS" vbProcedure="false">#N/A</definedName>
    <definedName function="false" hidden="false" localSheetId="0" name="Excel_BuiltIn_Print_Area_1" vbProcedure="false">#REF!</definedName>
    <definedName function="false" hidden="false" localSheetId="0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1Excel_BuiltIn_Print_Area_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<sst xmlns="http://schemas.openxmlformats.org/spreadsheetml/2006/main" count="34" uniqueCount="31">
  <si>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CÔNG TY TNHH CO-WELL CHÂU Á</t>
  </si>
  <si>
    <r>
      <rPr>
        <b val="true"/>
        <sz val="14"/>
        <color rgb="FF93CDDD"/>
        <rFont val="Times New Roman"/>
        <family val="1"/>
        <charset val="1"/>
      </rPr>
      <t xml:space="preserve">GIẢI THÍCH
</t>
    </r>
    <r>
      <rPr>
        <sz val="14"/>
        <color rgb="FFFFFFFF"/>
        <rFont val="Times New Roman"/>
        <family val="1"/>
        <charset val="1"/>
      </rPr>
      <t xml:space="preserve">- Cột C, D: Điền thời gian đăng ký làm việc trong tháng
- Cột F, G: Admin sẽ tự lấy trên hệ thống (vui lòng không điền)
- Cột I: Được quy đổi từ thời gian đăng ký và thời gian làm việc thực tế
</t>
    </r>
    <r>
      <rPr>
        <b val="true"/>
        <sz val="14"/>
        <color rgb="FF93CDDD"/>
        <rFont val="Times New Roman"/>
        <family val="1"/>
        <charset val="1"/>
      </rPr>
      <t xml:space="preserve">VÍ DỤ
</t>
    </r>
    <r>
      <rPr>
        <sz val="14"/>
        <color rgb="FFFFFFFF"/>
        <rFont val="Times New Roman"/>
        <family val="1"/>
        <charset val="1"/>
      </rPr>
      <t xml:space="preserve">- Đăng ký: 8:00-17:00
- Hệ thống ghi nhận: 8:30-17:30
- Số giờ tính công: 8:30-17:00
</t>
    </r>
    <r>
      <rPr>
        <b val="true"/>
        <sz val="14"/>
        <color rgb="FF93CDDD"/>
        <rFont val="Times New Roman"/>
        <family val="1"/>
        <charset val="1"/>
      </rPr>
      <t xml:space="preserve">*LƯU Ý
</t>
    </r>
    <r>
      <rPr>
        <b val="true"/>
        <sz val="14"/>
        <color rgb="FFFFFFFF"/>
        <rFont val="Times New Roman"/>
        <family val="1"/>
        <charset val="1"/>
      </rPr>
      <t xml:space="preserve">Nếu quên check in hoặc check out, công thức sẽ bị âm =&gt; Khi đó nếu không viết mail xác nhận lại đúng thời hạn, công số sẽ bị tính bằng 0</t>
    </r>
  </si>
  <si>
    <t xml:space="preserve"> </t>
  </si>
  <si>
    <t xml:space="preserve">Tòa nhà 3D, số 3 Phố Duy Tân, Phường Dịch Vọng Hậu, Quận Cầu Giấy, Thành Phố Hà Nội</t>
  </si>
  <si>
    <t xml:space="preserve">Tel: (04) 37950983/37951298 Fax: (04) 37950984</t>
  </si>
  <si>
    <t xml:space="preserve">BẢNG ĐĂNG KÝ GIỜ LÀM</t>
  </si>
  <si>
    <t xml:space="preserve">Tháng</t>
  </si>
  <si>
    <t xml:space="preserve">Họ và tên:</t>
  </si>
  <si>
    <t xml:space="preserve">Hà Quan Tính</t>
  </si>
  <si>
    <t xml:space="preserve">Division:</t>
  </si>
  <si>
    <t xml:space="preserve">ES DN</t>
  </si>
  <si>
    <t xml:space="preserve">ID:</t>
  </si>
  <si>
    <t xml:space="preserve">Manager:</t>
  </si>
  <si>
    <t xml:space="preserve">Trà Minh Hoàng</t>
  </si>
  <si>
    <t xml:space="preserve">Ngày</t>
  </si>
  <si>
    <t xml:space="preserve">Thứ</t>
  </si>
  <si>
    <t xml:space="preserve">Thời gian đăng ký làm việc</t>
  </si>
  <si>
    <t xml:space="preserve">Thời gian làm việc thực tế</t>
  </si>
  <si>
    <t xml:space="preserve">Số giờ tính công (H)</t>
  </si>
  <si>
    <r>
      <rPr>
        <b val="true"/>
        <sz val="12"/>
        <color rgb="FF000000"/>
        <rFont val="Times New Roman"/>
        <family val="1"/>
        <charset val="1"/>
      </rPr>
      <t xml:space="preserve">Những ngày CBCNV làm bù giờ, quản lý trực tiếp bình luận tại đây </t>
    </r>
    <r>
      <rPr>
        <b val="true"/>
        <sz val="12"/>
        <color rgb="FF000000"/>
        <rFont val="Symbol"/>
        <family val="1"/>
        <charset val="2"/>
      </rPr>
      <t xml:space="preserve">¯</t>
    </r>
  </si>
  <si>
    <t xml:space="preserve">Bắt đầu
HH:mm</t>
  </si>
  <si>
    <t xml:space="preserve">Kết thúc
HH:mm</t>
  </si>
  <si>
    <t xml:space="preserve">Số giờ (H)</t>
  </si>
  <si>
    <t xml:space="preserve">Check in
HH:mm</t>
  </si>
  <si>
    <t xml:space="preserve">Check out
HH:mm</t>
  </si>
  <si>
    <t xml:space="preserve">Kỳ nghỉ Lễ 30/04 - 01/05 và Nghỉ bù</t>
  </si>
  <si>
    <t xml:space="preserve">NGÀY CHỐT CÔNG</t>
  </si>
  <si>
    <t xml:space="preserve">Tổng giờ đăng ký làm việc tháng 5</t>
  </si>
  <si>
    <t xml:space="preserve">Công số tạm tính tính đến ngày chốt công</t>
  </si>
  <si>
    <t xml:space="preserve">Số giờ thiếu tính từ 14/04  - 28/04 </t>
  </si>
  <si>
    <t xml:space="preserve">Công số tháng 5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</si>
</sst>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-* #,##0.00\ _₫_-;\-* #,##0.00\ _₫_-;_-* \-??\ _₫_-;_-@_-"/>
    <numFmt numFmtId="166" formatCode="_(* #,##0.00_);_(* \(#,##0.00\);_(* \-??_);_(@_)"/>
    <numFmt numFmtId="167" formatCode="_-* #,##0.00_-;\-* #,##0.00_-;_-* \-??_-;_-@_-"/>
    <numFmt numFmtId="168" formatCode="_(* #,##0_);_(* \(#,##0\);_(* \-_);_(@_)"/>
    <numFmt numFmtId="169" formatCode="_(\$* #,##0.00_);_(\$* \(#,##0.00\);_(\$* \-??_);_(@_)"/>
    <numFmt numFmtId="170" formatCode="_([$VND]\ * #,##0_);_([$VND]\ * \(#,##0\);_([$VND]\ * \-??_);_(@_)"/>
    <numFmt numFmtId="171" formatCode="m/d/yy;@"/>
    <numFmt numFmtId="172" formatCode="[$-409]General"/>
    <numFmt numFmtId="173" formatCode="_([$VND]\ * #,##0_);_([$VND]\ * \(#,##0\);_([$VND]\ * \-_);_(@_)"/>
    <numFmt numFmtId="174" formatCode="0%"/>
    <numFmt numFmtId="175" formatCode="[$$-409]#,##0.00;[RED]\-[$$-409]#,##0.00"/>
    <numFmt numFmtId="176" formatCode="yyyy/mm"/>
    <numFmt numFmtId="177" formatCode="mm/yyyy"/>
    <numFmt numFmtId="178" formatCode="dd"/>
    <numFmt numFmtId="179" formatCode="ddd"/>
    <numFmt numFmtId="180" formatCode="h:mm"/>
    <numFmt numFmtId="181" formatCode="0.00"/>
    <numFmt numFmtId="182" formatCode="h:mm;@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28"/>
    </font>
    <font>
      <sz val="12"/>
      <color rgb="FF000000"/>
      <name val="Calibri"/>
      <family val="2"/>
      <charset val="1"/>
    </font>
    <font>
      <sz val="10"/>
      <name val="Verdana"/>
      <family val="2"/>
      <charset val="163"/>
    </font>
    <font>
      <sz val="10"/>
      <name val="Arial"/>
      <family val="2"/>
      <charset val="134"/>
    </font>
    <font>
      <sz val="11"/>
      <color rgb="FF000000"/>
      <name val="Calibri"/>
      <family val="2"/>
      <charset val="163"/>
    </font>
    <font>
      <sz val="11"/>
      <name val="ＭＳ Ｐゴシック"/>
      <family val="2"/>
      <charset val="128"/>
    </font>
    <font>
      <sz val="10"/>
      <name val="Arial"/>
      <family val="2"/>
      <charset val="163"/>
    </font>
    <font>
      <sz val="12"/>
      <color rgb="FF000000"/>
      <name val="Calibri"/>
      <family val="3"/>
      <charset val="128"/>
    </font>
    <font>
      <sz val="11"/>
      <color rgb="FF000000"/>
      <name val="Arial"/>
      <family val="2"/>
      <charset val="1"/>
    </font>
    <font>
      <sz val="10"/>
      <name val="Arial"/>
      <family val="2"/>
      <charset val="128"/>
    </font>
    <font>
      <sz val="11"/>
      <color rgb="FF000000"/>
      <name val="Calibri"/>
      <family val="2"/>
      <charset val="128"/>
    </font>
    <font>
      <b val="true"/>
      <i val="true"/>
      <u val="single"/>
      <sz val="11"/>
      <color rgb="FF000000"/>
      <name val="Arial"/>
      <family val="2"/>
      <charset val="1"/>
    </font>
    <font>
      <sz val="9"/>
      <color rgb="FF000000"/>
      <name val="ºÚÌå"/>
      <family val="3"/>
      <charset val="128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4"/>
      <color rgb="FF93CDDD"/>
      <name val="Times New Roman"/>
      <family val="1"/>
      <charset val="1"/>
    </font>
    <font>
      <sz val="14"/>
      <color rgb="FFFFFFFF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sz val="12"/>
      <color rgb="FF000000"/>
      <name val="Symbol"/>
      <family val="1"/>
      <charset val="2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i val="true"/>
      <sz val="12"/>
      <color rgb="FF0000FF"/>
      <name val="Times New Roman"/>
      <family val="1"/>
      <charset val="1"/>
    </font>
    <font>
      <sz val="12"/>
      <color rgb="FF0000FF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17375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C0504D"/>
        <bgColor rgb="FF9933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>
        <color rgb="FFC0504D"/>
      </right>
      <top/>
      <bottom/>
      <diagonal/>
    </border>
    <border diagonalUp="false" diagonalDown="false">
      <left/>
      <right style="thin">
        <color rgb="FFC0504D"/>
      </right>
      <top style="thick">
        <color rgb="FF4F6228"/>
      </top>
      <bottom style="thin">
        <color rgb="FFC0504D"/>
      </bottom>
      <diagonal/>
    </border>
    <border diagonalUp="false" diagonalDown="false">
      <left/>
      <right style="thin">
        <color rgb="FFC0504D"/>
      </right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>
        <color rgb="FFC0504D"/>
      </right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1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3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0" xfId="55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4" borderId="2" xfId="55" applyFont="true" applyBorder="true" applyAlignment="true" applyProtection="true">
      <alignment horizontal="left" vertical="top" textRotation="0" wrapText="true" indent="0" shrinkToFit="false"/>
      <protection locked="true" hidden="false"/>
    </xf>
    <xf numFmtId="176" fontId="22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" xfId="5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3" borderId="0" xfId="55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3" borderId="0" xfId="55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7" fontId="22" fillId="3" borderId="0" xfId="5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0" xfId="55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3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4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5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6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8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9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0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1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1" fillId="6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1" fillId="6" borderId="13" xfId="5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9" fillId="6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9" fillId="6" borderId="14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6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2" fillId="6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6" borderId="15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6" borderId="16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21" fillId="3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1" fillId="3" borderId="13" xfId="5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9" fillId="3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9" fillId="3" borderId="14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3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2" fillId="3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3" borderId="15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6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3" borderId="16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7" borderId="16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21" fillId="7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1" fillId="7" borderId="13" xfId="5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9" fillId="7" borderId="12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9" fillId="7" borderId="14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7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2" fillId="7" borderId="1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0" fillId="7" borderId="15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7" xfId="5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22" fillId="3" borderId="18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8" xfId="5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3" borderId="19" xfId="5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9" xfId="5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22" fillId="3" borderId="10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0" xfId="5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5" fillId="3" borderId="11" xfId="5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0" fontId="21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22" fillId="3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Comma 2" xfId="21"/>
    <cellStyle name="Comma 2 2" xfId="22"/>
    <cellStyle name="Comma 3" xfId="23"/>
    <cellStyle name="Comma 3 2" xfId="24"/>
    <cellStyle name="Comma 4" xfId="25"/>
    <cellStyle name="Comma [0] 2" xfId="26"/>
    <cellStyle name="Comma [0] 2 2" xfId="27"/>
    <cellStyle name="Currency 2" xfId="28"/>
    <cellStyle name="Heading 1 1" xfId="29"/>
    <cellStyle name="Heading 3" xfId="30"/>
    <cellStyle name="Hyperlink 2" xfId="31"/>
    <cellStyle name="Hyperlink 3" xfId="32"/>
    <cellStyle name="Normal 10" xfId="33"/>
    <cellStyle name="Normal 11" xfId="34"/>
    <cellStyle name="Normal 12" xfId="35"/>
    <cellStyle name="Normal 13" xfId="36"/>
    <cellStyle name="Normal 14" xfId="37"/>
    <cellStyle name="Normal 15" xfId="38"/>
    <cellStyle name="Normal 16" xfId="39"/>
    <cellStyle name="Normal 17" xfId="40"/>
    <cellStyle name="Normal 18" xfId="41"/>
    <cellStyle name="Normal 18 2" xfId="42"/>
    <cellStyle name="Normal 19" xfId="43"/>
    <cellStyle name="Normal 19 2" xfId="44"/>
    <cellStyle name="Normal 2" xfId="45"/>
    <cellStyle name="Normal 2 10" xfId="46"/>
    <cellStyle name="Normal 2 11" xfId="47"/>
    <cellStyle name="Normal 2 12" xfId="48"/>
    <cellStyle name="Normal 2 13" xfId="49"/>
    <cellStyle name="Normal 2 14" xfId="50"/>
    <cellStyle name="Normal 2 15" xfId="51"/>
    <cellStyle name="Normal 2 16" xfId="52"/>
    <cellStyle name="Normal 2 17" xfId="53"/>
    <cellStyle name="Normal 2 18" xfId="54"/>
    <cellStyle name="Normal 2 19" xfId="55"/>
    <cellStyle name="Normal 2 2" xfId="56"/>
    <cellStyle name="Normal 2 2 2" xfId="57"/>
    <cellStyle name="Normal 2 2 3" xfId="58"/>
    <cellStyle name="Normal 2 2 3 2" xfId="59"/>
    <cellStyle name="Normal 2 2 3 3" xfId="60"/>
    <cellStyle name="Normal 2 2 3 4" xfId="61"/>
    <cellStyle name="Normal 2 2 3 5" xfId="62"/>
    <cellStyle name="Normal 2 2 4" xfId="63"/>
    <cellStyle name="Normal 2 2 5" xfId="64"/>
    <cellStyle name="Normal 2 3" xfId="65"/>
    <cellStyle name="Normal 2 3 2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20" xfId="73"/>
    <cellStyle name="Normal 21" xfId="74"/>
    <cellStyle name="Normal 22" xfId="75"/>
    <cellStyle name="Normal 23" xfId="76"/>
    <cellStyle name="Normal 24" xfId="77"/>
    <cellStyle name="Normal 25" xfId="78"/>
    <cellStyle name="Normal 26" xfId="79"/>
    <cellStyle name="Normal 27" xfId="80"/>
    <cellStyle name="Normal 28" xfId="81"/>
    <cellStyle name="Normal 29" xfId="82"/>
    <cellStyle name="Normal 3" xfId="83"/>
    <cellStyle name="Normal 3 2" xfId="84"/>
    <cellStyle name="Normal 3 2 2" xfId="85"/>
    <cellStyle name="Normal 3 3" xfId="86"/>
    <cellStyle name="Normal 3 4" xfId="87"/>
    <cellStyle name="Normal 3 5" xfId="88"/>
    <cellStyle name="Normal 3 6" xfId="89"/>
    <cellStyle name="Normal 30" xfId="90"/>
    <cellStyle name="Normal 31" xfId="91"/>
    <cellStyle name="Normal 32" xfId="92"/>
    <cellStyle name="Normal 33" xfId="93"/>
    <cellStyle name="Normal 34" xfId="94"/>
    <cellStyle name="Normal 35" xfId="95"/>
    <cellStyle name="Normal 36" xfId="96"/>
    <cellStyle name="Normal 37" xfId="97"/>
    <cellStyle name="Normal 38" xfId="98"/>
    <cellStyle name="Normal 39" xfId="99"/>
    <cellStyle name="Normal 4" xfId="100"/>
    <cellStyle name="Normal 4 2" xfId="101"/>
    <cellStyle name="Normal 4 3" xfId="102"/>
    <cellStyle name="Normal 4 4" xfId="103"/>
    <cellStyle name="Normal 40" xfId="104"/>
    <cellStyle name="Normal 41" xfId="105"/>
    <cellStyle name="Normal 42" xfId="106"/>
    <cellStyle name="Normal 43" xfId="107"/>
    <cellStyle name="Normal 44" xfId="108"/>
    <cellStyle name="Normal 45" xfId="109"/>
    <cellStyle name="Normal 46" xfId="110"/>
    <cellStyle name="Normal 46 2" xfId="111"/>
    <cellStyle name="Normal 47" xfId="112"/>
    <cellStyle name="Normal 48" xfId="113"/>
    <cellStyle name="Normal 49" xfId="114"/>
    <cellStyle name="Normal 5" xfId="115"/>
    <cellStyle name="Normal 5 2" xfId="116"/>
    <cellStyle name="Normal 5 3" xfId="117"/>
    <cellStyle name="Normal 50" xfId="118"/>
    <cellStyle name="Normal 51" xfId="119"/>
    <cellStyle name="Normal 52" xfId="120"/>
    <cellStyle name="Normal 53" xfId="121"/>
    <cellStyle name="Normal 54" xfId="122"/>
    <cellStyle name="Normal 55" xfId="123"/>
    <cellStyle name="Normal 56" xfId="124"/>
    <cellStyle name="Normal 57" xfId="125"/>
    <cellStyle name="Normal 58" xfId="126"/>
    <cellStyle name="Normal 58 2" xfId="127"/>
    <cellStyle name="Normal 59" xfId="128"/>
    <cellStyle name="Normal 6" xfId="129"/>
    <cellStyle name="Normal 60" xfId="130"/>
    <cellStyle name="Normal 61" xfId="131"/>
    <cellStyle name="Normal 61 2" xfId="132"/>
    <cellStyle name="Normal 62" xfId="133"/>
    <cellStyle name="Normal 63" xfId="134"/>
    <cellStyle name="Normal 64" xfId="135"/>
    <cellStyle name="Normal 65" xfId="136"/>
    <cellStyle name="Normal 66" xfId="137"/>
    <cellStyle name="Normal 67" xfId="138"/>
    <cellStyle name="Normal 68" xfId="139"/>
    <cellStyle name="Normal 69" xfId="140"/>
    <cellStyle name="Normal 7" xfId="141"/>
    <cellStyle name="Normal 70" xfId="142"/>
    <cellStyle name="Normal 71" xfId="143"/>
    <cellStyle name="Normal 72" xfId="144"/>
    <cellStyle name="Normal 72 2" xfId="145"/>
    <cellStyle name="Normal 73" xfId="146"/>
    <cellStyle name="Normal 74" xfId="147"/>
    <cellStyle name="Normal 75" xfId="148"/>
    <cellStyle name="Normal 76" xfId="149"/>
    <cellStyle name="Normal 77" xfId="150"/>
    <cellStyle name="Normal 78" xfId="151"/>
    <cellStyle name="Normal 8" xfId="152"/>
    <cellStyle name="Normal 9" xfId="153"/>
    <cellStyle name="Percent 2" xfId="154"/>
    <cellStyle name="Result 4" xfId="155"/>
    <cellStyle name="Result2" xfId="156"/>
    <cellStyle name="S12" xfId="157"/>
    <cellStyle name="S13" xfId="158"/>
    <cellStyle name="TableStyleLight1" xfId="159"/>
    <cellStyle name="TableStyleLight1 2" xfId="160"/>
  </cellStyles>
  <dxfs count="4">
    <dxf>
      <font>
        <color rgb="FFFF0000"/>
      </font>
      <fill>
        <patternFill>
          <bgColor rgb="FFBFBFBF"/>
        </patternFill>
      </fill>
    </dxf>
    <dxf>
      <font>
        <color rgb="FFFF0000"/>
      </font>
      <fill>
        <patternFill>
          <bgColor rgb="FFBFBFBF"/>
        </patternFill>
      </fill>
    </dxf>
    <dxf>
      <font>
        <color rgb="FFFF0000"/>
      </font>
      <fill>
        <patternFill>
          <bgColor rgb="FFBFBFBF"/>
        </patternFill>
      </fill>
    </dxf>
    <dxf>
      <font>
        <color rgb="FFFF000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BFBFBF"/>
      <rgbColor rgb="FF808080"/>
      <rgbColor rgb="FF9999FF"/>
      <rgbColor rgb="FFC0504D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Q5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0" topLeftCell="A11" activePane="bottomLeft" state="frozen"/>
      <selection pane="topLeft" activeCell="A1" activeCellId="0" sqref="A1"/>
      <selection pane="bottomLeft" activeCell="M29" activeCellId="0" sqref="M29"/>
    </sheetView>
  </sheetViews>
  <sheetFormatPr defaultColWidth="14.71484375" defaultRowHeight="15.7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10.71"/>
    <col collapsed="false" customWidth="true" hidden="false" outlineLevel="0" max="4" min="3" style="1" width="11.57"/>
    <col collapsed="false" customWidth="true" hidden="false" outlineLevel="0" max="5" min="5" style="2" width="13.57"/>
    <col collapsed="false" customWidth="true" hidden="false" outlineLevel="0" max="7" min="6" style="1" width="11.57"/>
    <col collapsed="false" customWidth="true" hidden="false" outlineLevel="0" max="8" min="8" style="2" width="18.42"/>
    <col collapsed="false" customWidth="true" hidden="false" outlineLevel="0" max="9" min="9" style="2" width="11.57"/>
    <col collapsed="false" customWidth="true" hidden="false" outlineLevel="0" max="10" min="10" style="3" width="46.71"/>
    <col collapsed="false" customWidth="false" hidden="false" outlineLevel="0" max="16384" min="11" style="1" width="14.71"/>
  </cols>
  <sheetData>
    <row r="1" customFormat="false" ht="15.75" hidden="false" customHeight="true" outlineLevel="0" collapsed="false">
      <c r="A1" s="2" t="s">
        <v>0</v>
      </c>
      <c r="J1" s="4"/>
      <c r="K1" s="5" t="s">
        <v>1</v>
      </c>
      <c r="L1" s="5"/>
      <c r="M1" s="5"/>
      <c r="N1" s="5"/>
      <c r="O1" s="5"/>
      <c r="P1" s="5"/>
      <c r="Q1" s="1" t="s">
        <v>2</v>
      </c>
    </row>
    <row r="2" customFormat="false" ht="15.75" hidden="false" customHeight="true" outlineLevel="0" collapsed="false">
      <c r="A2" s="1" t="s">
        <v>3</v>
      </c>
      <c r="J2" s="4"/>
      <c r="K2" s="5"/>
      <c r="L2" s="5"/>
      <c r="M2" s="5"/>
      <c r="N2" s="5"/>
      <c r="O2" s="5"/>
      <c r="P2" s="5"/>
    </row>
    <row r="3" customFormat="false" ht="15.75" hidden="false" customHeight="true" outlineLevel="0" collapsed="false">
      <c r="A3" s="1" t="s">
        <v>4</v>
      </c>
      <c r="I3" s="6"/>
      <c r="J3" s="4"/>
      <c r="K3" s="5"/>
      <c r="L3" s="5"/>
      <c r="M3" s="5"/>
      <c r="N3" s="5"/>
      <c r="O3" s="5"/>
      <c r="P3" s="5"/>
    </row>
    <row r="4" s="9" customFormat="true" ht="45" hidden="false" customHeight="tru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8"/>
      <c r="K4" s="5"/>
      <c r="L4" s="5"/>
      <c r="M4" s="5"/>
      <c r="N4" s="5"/>
      <c r="O4" s="5"/>
      <c r="P4" s="5"/>
    </row>
    <row r="5" customFormat="false" ht="15.75" hidden="false" customHeight="true" outlineLevel="0" collapsed="false">
      <c r="C5" s="3"/>
      <c r="E5" s="10" t="s">
        <v>6</v>
      </c>
      <c r="F5" s="11" t="n">
        <v>45047</v>
      </c>
      <c r="J5" s="4"/>
      <c r="K5" s="5"/>
      <c r="L5" s="5"/>
      <c r="M5" s="5"/>
      <c r="N5" s="5"/>
      <c r="O5" s="5"/>
      <c r="P5" s="5"/>
    </row>
    <row r="6" customFormat="false" ht="15.75" hidden="false" customHeight="true" outlineLevel="0" collapsed="false">
      <c r="C6" s="1" t="s">
        <v>7</v>
      </c>
      <c r="D6" s="12" t="s">
        <v>8</v>
      </c>
      <c r="G6" s="8"/>
      <c r="H6" s="3" t="s">
        <v>9</v>
      </c>
      <c r="I6" s="12" t="s">
        <v>10</v>
      </c>
      <c r="J6" s="4"/>
      <c r="K6" s="5"/>
      <c r="L6" s="5"/>
      <c r="M6" s="5"/>
      <c r="N6" s="5"/>
      <c r="O6" s="5"/>
      <c r="P6" s="5"/>
    </row>
    <row r="7" customFormat="false" ht="15.75" hidden="false" customHeight="true" outlineLevel="0" collapsed="false">
      <c r="C7" s="1" t="s">
        <v>11</v>
      </c>
      <c r="D7" s="12" t="n">
        <v>3036</v>
      </c>
      <c r="G7" s="8"/>
      <c r="H7" s="3" t="s">
        <v>12</v>
      </c>
      <c r="I7" s="12" t="s">
        <v>13</v>
      </c>
      <c r="J7" s="4"/>
      <c r="K7" s="5"/>
      <c r="L7" s="5"/>
      <c r="M7" s="5"/>
      <c r="N7" s="5"/>
      <c r="O7" s="5"/>
      <c r="P7" s="5"/>
    </row>
    <row r="8" customFormat="false" ht="16.5" hidden="false" customHeight="true" outlineLevel="0" collapsed="false">
      <c r="J8" s="13"/>
      <c r="K8" s="5"/>
      <c r="L8" s="5"/>
      <c r="M8" s="5"/>
      <c r="N8" s="5"/>
      <c r="O8" s="5"/>
      <c r="P8" s="5"/>
    </row>
    <row r="9" customFormat="false" ht="18" hidden="false" customHeight="true" outlineLevel="0" collapsed="false">
      <c r="A9" s="14" t="s">
        <v>14</v>
      </c>
      <c r="B9" s="15" t="s">
        <v>15</v>
      </c>
      <c r="C9" s="16" t="s">
        <v>16</v>
      </c>
      <c r="D9" s="16"/>
      <c r="E9" s="16"/>
      <c r="F9" s="16" t="s">
        <v>17</v>
      </c>
      <c r="G9" s="16"/>
      <c r="H9" s="16"/>
      <c r="I9" s="17" t="s">
        <v>18</v>
      </c>
      <c r="J9" s="18" t="s">
        <v>19</v>
      </c>
      <c r="K9" s="5"/>
      <c r="L9" s="5"/>
      <c r="M9" s="5"/>
      <c r="N9" s="5"/>
      <c r="O9" s="5"/>
      <c r="P9" s="5"/>
    </row>
    <row r="10" customFormat="false" ht="32.25" hidden="false" customHeight="false" outlineLevel="0" collapsed="false">
      <c r="A10" s="14"/>
      <c r="B10" s="15"/>
      <c r="C10" s="19" t="s">
        <v>20</v>
      </c>
      <c r="D10" s="20" t="s">
        <v>21</v>
      </c>
      <c r="E10" s="21" t="s">
        <v>22</v>
      </c>
      <c r="F10" s="19" t="s">
        <v>23</v>
      </c>
      <c r="G10" s="20" t="s">
        <v>24</v>
      </c>
      <c r="H10" s="21" t="s">
        <v>22</v>
      </c>
      <c r="I10" s="17"/>
      <c r="J10" s="18"/>
      <c r="K10" s="5"/>
      <c r="L10" s="5"/>
      <c r="M10" s="5"/>
      <c r="N10" s="5"/>
      <c r="O10" s="5"/>
      <c r="P10" s="5"/>
    </row>
    <row r="11" customFormat="false" ht="15.75" hidden="false" customHeight="false" outlineLevel="0" collapsed="false">
      <c r="A11" s="22" t="n">
        <f aca="false">F5</f>
        <v>45047</v>
      </c>
      <c r="B11" s="23" t="str">
        <f aca="false">TEXT(A11,"[$-42A]dddd")</f>
        <v>Thứ Hai</v>
      </c>
      <c r="C11" s="24"/>
      <c r="D11" s="25"/>
      <c r="E11" s="26" t="n">
        <f aca="false">IF(AND(C11&lt;TIME(12,0,0),D11&gt;TIME(13,0,0)),((D11-C11)*24)-1,(D11-C11)*24)</f>
        <v>0</v>
      </c>
      <c r="F11" s="24"/>
      <c r="G11" s="25"/>
      <c r="H11" s="27" t="n">
        <f aca="false">IF(AND(F11&lt;TIME(12,0,0),G11&gt;TIME(13,0,0)),((G11-F11)*24)-1,IF(AND(F11&lt;TIME(13,0,0),F11&gt;TIME(12,0,9)),(G11-TIME(13,0,0))*24,IF(AND(G11&lt;TIME(13,0,0),G11&gt;TIME(12,0,9)),(TIME(12,0,0)-F11)*24,(G11-F11)*24)))</f>
        <v>0</v>
      </c>
      <c r="I11" s="28" t="n">
        <f aca="false">MIN(E11,H11)</f>
        <v>0</v>
      </c>
      <c r="J11" s="29" t="s">
        <v>25</v>
      </c>
    </row>
    <row r="12" customFormat="false" ht="15.75" hidden="false" customHeight="false" outlineLevel="0" collapsed="false">
      <c r="A12" s="22" t="n">
        <f aca="false">A11+1</f>
        <v>45048</v>
      </c>
      <c r="B12" s="23" t="str">
        <f aca="false">TEXT(A12,"[$-42A]dddd")</f>
        <v>Thứ Ba</v>
      </c>
      <c r="C12" s="24"/>
      <c r="D12" s="25"/>
      <c r="E12" s="26" t="n">
        <f aca="false">IF(AND(C12&lt;TIME(12,0,0),D12&gt;TIME(13,0,0)),((D12-C12)*24)-1,(D12-C12)*24)</f>
        <v>0</v>
      </c>
      <c r="F12" s="24"/>
      <c r="G12" s="25"/>
      <c r="H12" s="27" t="n">
        <f aca="false">IF(AND(F12&lt;TIME(12,0,0),G12&gt;TIME(13,0,0)),((G12-F12)*24)-1,IF(AND(F12&lt;TIME(13,0,0),F12&gt;TIME(12,0,9)),(G12-TIME(13,0,0))*24,IF(AND(G12&lt;TIME(13,0,0),G12&gt;TIME(12,0,9)),(TIME(12,0,0)-F12)*24,(G12-F12)*24)))</f>
        <v>0</v>
      </c>
      <c r="I12" s="28" t="n">
        <f aca="false">MIN(E12,H12)</f>
        <v>0</v>
      </c>
      <c r="J12" s="29" t="s">
        <v>25</v>
      </c>
    </row>
    <row r="13" customFormat="false" ht="15.75" hidden="false" customHeight="false" outlineLevel="0" collapsed="false">
      <c r="A13" s="22" t="n">
        <f aca="false">A12+1</f>
        <v>45049</v>
      </c>
      <c r="B13" s="23" t="str">
        <f aca="false">TEXT(A13,"[$-42A]dddd")</f>
        <v>Thứ Tư</v>
      </c>
      <c r="C13" s="24"/>
      <c r="D13" s="25"/>
      <c r="E13" s="26" t="n">
        <f aca="false">IF(AND(C13&lt;TIME(12,0,0),D13&gt;TIME(13,0,0)),((D13-C13)*24)-1,(D13-C13)*24)</f>
        <v>0</v>
      </c>
      <c r="F13" s="24"/>
      <c r="G13" s="25"/>
      <c r="H13" s="27" t="n">
        <f aca="false">IF(AND(F13&lt;TIME(12,0,0),G13&gt;TIME(13,0,0)),((G13-F13)*24)-1,IF(AND(F13&lt;TIME(13,0,0),F13&gt;TIME(12,0,9)),(G13-TIME(13,0,0))*24,IF(AND(G13&lt;TIME(13,0,0),G13&gt;TIME(12,0,9)),(TIME(12,0,0)-F13)*24,(G13-F13)*24)))</f>
        <v>0</v>
      </c>
      <c r="I13" s="28" t="n">
        <f aca="false">MIN(E13,H13)</f>
        <v>0</v>
      </c>
      <c r="J13" s="29" t="s">
        <v>25</v>
      </c>
    </row>
    <row r="14" customFormat="false" ht="15" hidden="false" customHeight="false" outlineLevel="0" collapsed="false">
      <c r="A14" s="30" t="n">
        <f aca="false">A13+1</f>
        <v>45050</v>
      </c>
      <c r="B14" s="31" t="str">
        <f aca="false">TEXT(A14,"[$-42A]dddd")</f>
        <v>Thứ Năm</v>
      </c>
      <c r="C14" s="32" t="n">
        <v>0.541666666666667</v>
      </c>
      <c r="D14" s="33" t="n">
        <v>0.729166666666667</v>
      </c>
      <c r="E14" s="34" t="n">
        <f aca="false">IF(AND(C14&lt;TIME(12,0,0),D14&gt;TIME(13,0,0)),((D14-C14)*24)-1,(D14-C14)*24)</f>
        <v>4.5</v>
      </c>
      <c r="F14" s="32"/>
      <c r="G14" s="33"/>
      <c r="H14" s="35" t="n">
        <f aca="false">IF(AND(F14&lt;TIME(12,0,0),G14&gt;TIME(13,0,0)),((G14-F14)*24)-1,IF(AND(F14&lt;TIME(13,0,0),F14&gt;TIME(12,0,9)),(G14-TIME(13,0,0))*24,IF(AND(G14&lt;TIME(13,0,0),G14&gt;TIME(12,0,9)),(TIME(12,0,0)-F14)*24,(G14-F14)*24)))</f>
        <v>0</v>
      </c>
      <c r="I14" s="36" t="n">
        <f aca="false">MIN(E14,H14)</f>
        <v>0</v>
      </c>
      <c r="J14" s="37"/>
    </row>
    <row r="15" customFormat="false" ht="15" hidden="false" customHeight="false" outlineLevel="0" collapsed="false">
      <c r="A15" s="30" t="n">
        <f aca="false">A14+1</f>
        <v>45051</v>
      </c>
      <c r="B15" s="31" t="str">
        <f aca="false">TEXT(A15,"[$-42A]dddd")</f>
        <v>Thứ Sáu</v>
      </c>
      <c r="C15" s="32" t="n">
        <v>1.54166666666667</v>
      </c>
      <c r="D15" s="33" t="n">
        <v>1.70833333333333</v>
      </c>
      <c r="E15" s="34" t="n">
        <f aca="false">IF(AND(C15&lt;TIME(12,0,0),D15&gt;TIME(13,0,0)),((D15-C15)*24)-1,(D15-C15)*24)</f>
        <v>4.00000000000001</v>
      </c>
      <c r="F15" s="32"/>
      <c r="G15" s="33"/>
      <c r="H15" s="35" t="n">
        <f aca="false">IF(AND(F15&lt;TIME(12,0,0),G15&gt;TIME(13,0,0)),((G15-F15)*24)-1,IF(AND(F15&lt;TIME(13,0,0),F15&gt;TIME(12,0,9)),(G15-TIME(13,0,0))*24,IF(AND(G15&lt;TIME(13,0,0),G15&gt;TIME(12,0,9)),(TIME(12,0,0)-F15)*24,(G15-F15)*24)))</f>
        <v>0</v>
      </c>
      <c r="I15" s="36" t="n">
        <f aca="false">MIN(E15,H15)</f>
        <v>0</v>
      </c>
      <c r="J15" s="37"/>
    </row>
    <row r="16" customFormat="false" ht="15.75" hidden="false" customHeight="false" outlineLevel="0" collapsed="false">
      <c r="A16" s="30" t="n">
        <f aca="false">A15+1</f>
        <v>45052</v>
      </c>
      <c r="B16" s="31" t="str">
        <f aca="false">TEXT(A16,"[$-42A]dddd")</f>
        <v>Thứ Bảy</v>
      </c>
      <c r="C16" s="32"/>
      <c r="D16" s="33"/>
      <c r="E16" s="34" t="n">
        <f aca="false">IF(AND(C16&lt;TIME(12,0,0),D16&gt;TIME(13,0,0)),((D16-C16)*24)-1,(D16-C16)*24)</f>
        <v>0</v>
      </c>
      <c r="F16" s="32"/>
      <c r="G16" s="33"/>
      <c r="H16" s="35" t="n">
        <f aca="false">IF(AND(F16&lt;TIME(12,0,0),G16&gt;TIME(13,0,0)),((G16-F16)*24)-1,IF(AND(F16&lt;TIME(13,0,0),F16&gt;TIME(12,0,9)),(G16-TIME(13,0,0))*24,IF(AND(G16&lt;TIME(13,0,0),G16&gt;TIME(12,0,9)),(TIME(12,0,0)-F16)*24,(G16-F16)*24)))</f>
        <v>0</v>
      </c>
      <c r="I16" s="36" t="n">
        <f aca="false">MIN(E16,H16)</f>
        <v>0</v>
      </c>
      <c r="J16" s="37"/>
    </row>
    <row r="17" customFormat="false" ht="15.75" hidden="false" customHeight="false" outlineLevel="0" collapsed="false">
      <c r="A17" s="30" t="n">
        <f aca="false">A16+1</f>
        <v>45053</v>
      </c>
      <c r="B17" s="31" t="str">
        <f aca="false">TEXT(A17,"[$-42A]dddd")</f>
        <v>Chủ Nhật</v>
      </c>
      <c r="C17" s="32"/>
      <c r="D17" s="33"/>
      <c r="E17" s="34" t="n">
        <f aca="false">IF(AND(C17&lt;TIME(12,0,0),D17&gt;TIME(13,0,0)),((D17-C17)*24)-1,(D17-C17)*24)</f>
        <v>0</v>
      </c>
      <c r="F17" s="32"/>
      <c r="G17" s="33"/>
      <c r="H17" s="35" t="n">
        <f aca="false">IF(AND(F17&lt;TIME(12,0,0),G17&gt;TIME(13,0,0)),((G17-F17)*24)-1,IF(AND(F17&lt;TIME(13,0,0),F17&gt;TIME(12,0,9)),(G17-TIME(13,0,0))*24,IF(AND(G17&lt;TIME(13,0,0),G17&gt;TIME(12,0,9)),(TIME(12,0,0)-F17)*24,(G17-F17)*24)))</f>
        <v>0</v>
      </c>
      <c r="I17" s="36" t="n">
        <f aca="false">MIN(E17,H17)</f>
        <v>0</v>
      </c>
      <c r="J17" s="37"/>
    </row>
    <row r="18" customFormat="false" ht="15" hidden="false" customHeight="false" outlineLevel="0" collapsed="false">
      <c r="A18" s="30" t="n">
        <f aca="false">A17+1</f>
        <v>45054</v>
      </c>
      <c r="B18" s="31" t="str">
        <f aca="false">TEXT(A18,"[$-42A]dddd")</f>
        <v>Thứ Hai</v>
      </c>
      <c r="C18" s="32" t="n">
        <v>0.541666666666667</v>
      </c>
      <c r="D18" s="33" t="n">
        <v>0.708333333333333</v>
      </c>
      <c r="E18" s="34" t="n">
        <f aca="false">IF(AND(C18&lt;TIME(12,0,0),D18&gt;TIME(13,0,0)),((D18-C18)*24)-1,(D18-C18)*24)</f>
        <v>4</v>
      </c>
      <c r="F18" s="32"/>
      <c r="G18" s="33"/>
      <c r="H18" s="35" t="n">
        <f aca="false">IF(AND(F18&lt;TIME(12,0,0),G18&gt;TIME(13,0,0)),((G18-F18)*24)-1,IF(AND(F18&lt;TIME(13,0,0),F18&gt;TIME(12,0,9)),(G18-TIME(13,0,0))*24,IF(AND(G18&lt;TIME(13,0,0),G18&gt;TIME(12,0,9)),(TIME(12,0,0)-F18)*24,(G18-F18)*24)))</f>
        <v>0</v>
      </c>
      <c r="I18" s="36" t="n">
        <f aca="false">MIN(E18,H18)</f>
        <v>0</v>
      </c>
      <c r="J18" s="37"/>
    </row>
    <row r="19" customFormat="false" ht="15" hidden="false" customHeight="false" outlineLevel="0" collapsed="false">
      <c r="A19" s="30" t="n">
        <f aca="false">A18+1</f>
        <v>45055</v>
      </c>
      <c r="B19" s="31" t="str">
        <f aca="false">TEXT(A19,"[$-42A]dddd")</f>
        <v>Thứ Ba</v>
      </c>
      <c r="C19" s="32" t="n">
        <v>1.54166666666667</v>
      </c>
      <c r="D19" s="33" t="n">
        <v>1.70833333333333</v>
      </c>
      <c r="E19" s="34" t="n">
        <f aca="false">IF(AND(C19&lt;TIME(12,0,0),D19&gt;TIME(13,0,0)),((D19-C19)*24)-1,(D19-C19)*24)</f>
        <v>4.00000000000001</v>
      </c>
      <c r="F19" s="32"/>
      <c r="G19" s="33"/>
      <c r="H19" s="35" t="n">
        <f aca="false">IF(AND(F19&lt;TIME(12,0,0),G19&gt;TIME(13,0,0)),((G19-F19)*24)-1,IF(AND(F19&lt;TIME(13,0,0),F19&gt;TIME(12,0,9)),(G19-TIME(13,0,0))*24,IF(AND(G19&lt;TIME(13,0,0),G19&gt;TIME(12,0,9)),(TIME(12,0,0)-F19)*24,(G19-F19)*24)))</f>
        <v>0</v>
      </c>
      <c r="I19" s="36" t="n">
        <f aca="false">MIN(E19,H19)</f>
        <v>0</v>
      </c>
      <c r="J19" s="38"/>
      <c r="K19" s="39"/>
    </row>
    <row r="20" customFormat="false" ht="15" hidden="false" customHeight="false" outlineLevel="0" collapsed="false">
      <c r="A20" s="30" t="n">
        <f aca="false">A19+1</f>
        <v>45056</v>
      </c>
      <c r="B20" s="31" t="str">
        <f aca="false">TEXT(A20,"[$-42A]dddd")</f>
        <v>Thứ Tư</v>
      </c>
      <c r="C20" s="32" t="n">
        <v>2.54166666666667</v>
      </c>
      <c r="D20" s="33" t="n">
        <v>2.70833333333333</v>
      </c>
      <c r="E20" s="34" t="n">
        <f aca="false">IF(AND(C20&lt;TIME(12,0,0),D20&gt;TIME(13,0,0)),((D20-C20)*24)-1,(D20-C20)*24)</f>
        <v>4.00000000000001</v>
      </c>
      <c r="F20" s="32"/>
      <c r="G20" s="33"/>
      <c r="H20" s="35" t="n">
        <f aca="false">IF(AND(F20&lt;TIME(12,0,0),G20&gt;TIME(13,0,0)),((G20-F20)*24)-1,IF(AND(F20&lt;TIME(13,0,0),F20&gt;TIME(12,0,9)),(G20-TIME(13,0,0))*24,IF(AND(G20&lt;TIME(13,0,0),G20&gt;TIME(12,0,9)),(TIME(12,0,0)-F20)*24,(G20-F20)*24)))</f>
        <v>0</v>
      </c>
      <c r="I20" s="36" t="n">
        <f aca="false">MIN(E20,H20)</f>
        <v>0</v>
      </c>
      <c r="J20" s="37"/>
      <c r="K20" s="39"/>
    </row>
    <row r="21" customFormat="false" ht="15" hidden="false" customHeight="false" outlineLevel="0" collapsed="false">
      <c r="A21" s="30" t="n">
        <f aca="false">A20+1</f>
        <v>45057</v>
      </c>
      <c r="B21" s="31" t="str">
        <f aca="false">TEXT(A21,"[$-42A]dddd")</f>
        <v>Thứ Năm</v>
      </c>
      <c r="C21" s="32" t="n">
        <v>3.54166666666667</v>
      </c>
      <c r="D21" s="33" t="n">
        <v>3.70833333333333</v>
      </c>
      <c r="E21" s="34" t="n">
        <f aca="false">IF(AND(C21&lt;TIME(12,0,0),D21&gt;TIME(13,0,0)),((D21-C21)*24)-1,(D21-C21)*24)</f>
        <v>4.00000000000001</v>
      </c>
      <c r="F21" s="32"/>
      <c r="G21" s="33"/>
      <c r="H21" s="35" t="n">
        <f aca="false">IF(AND(F21&lt;TIME(12,0,0),G21&gt;TIME(13,0,0)),((G21-F21)*24)-1,IF(AND(F21&lt;TIME(13,0,0),F21&gt;TIME(12,0,9)),(G21-TIME(13,0,0))*24,IF(AND(G21&lt;TIME(13,0,0),G21&gt;TIME(12,0,9)),(TIME(12,0,0)-F21)*24,(G21-F21)*24)))</f>
        <v>0</v>
      </c>
      <c r="I21" s="36" t="n">
        <f aca="false">MIN(E21,H21)</f>
        <v>0</v>
      </c>
      <c r="J21" s="38"/>
      <c r="K21" s="39"/>
    </row>
    <row r="22" customFormat="false" ht="15" hidden="false" customHeight="false" outlineLevel="0" collapsed="false">
      <c r="A22" s="30" t="n">
        <f aca="false">A21+1</f>
        <v>45058</v>
      </c>
      <c r="B22" s="31" t="str">
        <f aca="false">TEXT(A22,"[$-42A]dddd")</f>
        <v>Thứ Sáu</v>
      </c>
      <c r="C22" s="32" t="n">
        <v>4.54166666666667</v>
      </c>
      <c r="D22" s="33" t="n">
        <v>4.70833333333333</v>
      </c>
      <c r="E22" s="34" t="n">
        <f aca="false">IF(AND(C22&lt;TIME(12,0,0),D22&gt;TIME(13,0,0)),((D22-C22)*24)-1,(D22-C22)*24)</f>
        <v>3.99999999999999</v>
      </c>
      <c r="F22" s="32"/>
      <c r="G22" s="33"/>
      <c r="H22" s="35" t="n">
        <f aca="false">IF(AND(F22&lt;TIME(12,0,0),G22&gt;TIME(13,0,0)),((G22-F22)*24)-1,IF(AND(F22&lt;TIME(13,0,0),F22&gt;TIME(12,0,9)),(G22-TIME(13,0,0))*24,IF(AND(G22&lt;TIME(13,0,0),G22&gt;TIME(12,0,9)),(TIME(12,0,0)-F22)*24,(G22-F22)*24)))</f>
        <v>0</v>
      </c>
      <c r="I22" s="36" t="n">
        <f aca="false">MIN(E22,H22)</f>
        <v>0</v>
      </c>
      <c r="J22" s="40" t="s">
        <v>26</v>
      </c>
      <c r="K22" s="39"/>
    </row>
    <row r="23" customFormat="false" ht="15.75" hidden="false" customHeight="false" outlineLevel="0" collapsed="false">
      <c r="A23" s="41" t="n">
        <f aca="false">A22+1</f>
        <v>45059</v>
      </c>
      <c r="B23" s="42" t="str">
        <f aca="false">TEXT(A23,"[$-42A]dddd")</f>
        <v>Thứ Bảy</v>
      </c>
      <c r="C23" s="43"/>
      <c r="D23" s="44"/>
      <c r="E23" s="45" t="n">
        <f aca="false">IF(AND(C23&lt;TIME(12,0,0),D23&gt;TIME(13,0,0)),((D23-C23)*24)-1,(D23-C23)*24)</f>
        <v>0</v>
      </c>
      <c r="F23" s="43"/>
      <c r="G23" s="44"/>
      <c r="H23" s="46" t="n">
        <f aca="false">IF(AND(F23&lt;TIME(12,0,0),G23&gt;TIME(13,0,0)),((G23-F23)*24)-1,IF(AND(F23&lt;TIME(13,0,0),F23&gt;TIME(12,0,9)),(G23-TIME(13,0,0))*24,IF(AND(G23&lt;TIME(13,0,0),G23&gt;TIME(12,0,9)),(TIME(12,0,0)-F23)*24,(G23-F23)*24)))</f>
        <v>0</v>
      </c>
      <c r="I23" s="47" t="n">
        <f aca="false">MIN(E23,H23)</f>
        <v>0</v>
      </c>
      <c r="J23" s="40"/>
      <c r="K23" s="39"/>
    </row>
    <row r="24" customFormat="false" ht="15.75" hidden="false" customHeight="false" outlineLevel="0" collapsed="false">
      <c r="A24" s="30" t="n">
        <f aca="false">A23+1</f>
        <v>45060</v>
      </c>
      <c r="B24" s="31" t="str">
        <f aca="false">TEXT(A24,"[$-42A]dddd")</f>
        <v>Chủ Nhật</v>
      </c>
      <c r="C24" s="32"/>
      <c r="D24" s="33"/>
      <c r="E24" s="34" t="n">
        <f aca="false">IF(AND(C24&lt;TIME(12,0,0),D24&gt;TIME(13,0,0)),((D24-C24)*24)-1,(D24-C24)*24)</f>
        <v>0</v>
      </c>
      <c r="F24" s="32"/>
      <c r="G24" s="33"/>
      <c r="H24" s="35" t="n">
        <f aca="false">IF(AND(F24&lt;TIME(12,0,0),G24&gt;TIME(13,0,0)),((G24-F24)*24)-1,IF(AND(F24&lt;TIME(13,0,0),F24&gt;TIME(12,0,9)),(G24-TIME(13,0,0))*24,IF(AND(G24&lt;TIME(13,0,0),G24&gt;TIME(12,0,9)),(TIME(12,0,0)-F24)*24,(G24-F24)*24)))</f>
        <v>0</v>
      </c>
      <c r="I24" s="36" t="n">
        <f aca="false">MIN(E24,H24)</f>
        <v>0</v>
      </c>
      <c r="J24" s="38"/>
      <c r="K24" s="39"/>
    </row>
    <row r="25" customFormat="false" ht="15" hidden="false" customHeight="false" outlineLevel="0" collapsed="false">
      <c r="A25" s="30" t="n">
        <f aca="false">A24+1</f>
        <v>45061</v>
      </c>
      <c r="B25" s="31" t="str">
        <f aca="false">TEXT(A25,"[$-42A]dddd")</f>
        <v>Thứ Hai</v>
      </c>
      <c r="C25" s="32" t="n">
        <v>0.541666666666667</v>
      </c>
      <c r="D25" s="33" t="n">
        <v>0.708333333333333</v>
      </c>
      <c r="E25" s="34" t="n">
        <f aca="false">IF(AND(C25&lt;TIME(12,0,0),D25&gt;TIME(13,0,0)),((D25-C25)*24)-1,(D25-C25)*24)</f>
        <v>4</v>
      </c>
      <c r="F25" s="32"/>
      <c r="G25" s="33"/>
      <c r="H25" s="35" t="n">
        <f aca="false">IF(AND(F25&lt;TIME(12,0,0),G25&gt;TIME(13,0,0)),((G25-F25)*24)-1,IF(AND(F25&lt;TIME(13,0,0),F25&gt;TIME(12,0,9)),(G25-TIME(13,0,0))*24,IF(AND(G25&lt;TIME(13,0,0),G25&gt;TIME(12,0,9)),(TIME(12,0,0)-F25)*24,(G25-F25)*24)))</f>
        <v>0</v>
      </c>
      <c r="I25" s="36" t="n">
        <f aca="false">MIN(E25,H25)</f>
        <v>0</v>
      </c>
      <c r="J25" s="37"/>
      <c r="K25" s="39"/>
    </row>
    <row r="26" customFormat="false" ht="15" hidden="false" customHeight="false" outlineLevel="0" collapsed="false">
      <c r="A26" s="30" t="n">
        <f aca="false">A25+1</f>
        <v>45062</v>
      </c>
      <c r="B26" s="31" t="str">
        <f aca="false">TEXT(A26,"[$-42A]dddd")</f>
        <v>Thứ Ba</v>
      </c>
      <c r="C26" s="32" t="n">
        <v>1.54166666666667</v>
      </c>
      <c r="D26" s="33" t="n">
        <v>1.70833333333333</v>
      </c>
      <c r="E26" s="34" t="n">
        <f aca="false">IF(AND(C26&lt;TIME(12,0,0),D26&gt;TIME(13,0,0)),((D26-C26)*24)-1,(D26-C26)*24)</f>
        <v>4.00000000000001</v>
      </c>
      <c r="F26" s="32"/>
      <c r="G26" s="33"/>
      <c r="H26" s="35" t="n">
        <f aca="false">IF(AND(F26&lt;TIME(12,0,0),G26&gt;TIME(13,0,0)),((G26-F26)*24)-1,IF(AND(F26&lt;TIME(13,0,0),F26&gt;TIME(12,0,9)),(G26-TIME(13,0,0))*24,IF(AND(G26&lt;TIME(13,0,0),G26&gt;TIME(12,0,9)),(TIME(12,0,0)-F26)*24,(G26-F26)*24)))</f>
        <v>0</v>
      </c>
      <c r="I26" s="36" t="n">
        <f aca="false">MIN(E26,H26)</f>
        <v>0</v>
      </c>
      <c r="J26" s="37"/>
      <c r="K26" s="39"/>
    </row>
    <row r="27" customFormat="false" ht="15" hidden="false" customHeight="false" outlineLevel="0" collapsed="false">
      <c r="A27" s="30" t="n">
        <f aca="false">A26+1</f>
        <v>45063</v>
      </c>
      <c r="B27" s="31" t="str">
        <f aca="false">TEXT(A27,"[$-42A]dddd")</f>
        <v>Thứ Tư</v>
      </c>
      <c r="C27" s="32" t="n">
        <v>2.54166666666667</v>
      </c>
      <c r="D27" s="33" t="n">
        <v>2.70833333333333</v>
      </c>
      <c r="E27" s="34" t="n">
        <f aca="false">IF(AND(C27&lt;TIME(12,0,0),D27&gt;TIME(13,0,0)),((D27-C27)*24)-1,(D27-C27)*24)</f>
        <v>4.00000000000001</v>
      </c>
      <c r="F27" s="32"/>
      <c r="G27" s="33"/>
      <c r="H27" s="34" t="n">
        <f aca="false">IF(AND(F27&lt;TIME(12,0,0),G27&gt;TIME(13,0,0)),((G27-F27)*24)-1,IF(AND(F27&lt;TIME(13,0,0),F27&gt;TIME(12,0,9)),(G27-TIME(13,0,0))*24,IF(AND(G27&lt;TIME(13,0,0),G27&gt;TIME(12,0,9)),(TIME(12,0,0)-F27)*24,(G27-F27)*24)))</f>
        <v>0</v>
      </c>
      <c r="I27" s="36" t="n">
        <f aca="false">MIN(E27,H27)</f>
        <v>0</v>
      </c>
      <c r="J27" s="37"/>
    </row>
    <row r="28" customFormat="false" ht="15" hidden="false" customHeight="false" outlineLevel="0" collapsed="false">
      <c r="A28" s="30" t="n">
        <f aca="false">A27+1</f>
        <v>45064</v>
      </c>
      <c r="B28" s="31" t="str">
        <f aca="false">TEXT(A28,"[$-42A]dddd")</f>
        <v>Thứ Năm</v>
      </c>
      <c r="C28" s="32" t="n">
        <v>3.54166666666667</v>
      </c>
      <c r="D28" s="33" t="n">
        <v>3.70833333333333</v>
      </c>
      <c r="E28" s="34" t="n">
        <f aca="false">IF(AND(C28&lt;TIME(12,0,0),D28&gt;TIME(13,0,0)),((D28-C28)*24)-1,(D28-C28)*24)</f>
        <v>4.00000000000001</v>
      </c>
      <c r="F28" s="32"/>
      <c r="G28" s="33"/>
      <c r="H28" s="34" t="n">
        <f aca="false">IF(AND(F28&lt;TIME(12,0,0),G28&gt;TIME(13,0,0)),((G28-F28)*24)-1,IF(AND(F28&lt;TIME(13,0,0),F28&gt;TIME(12,0,9)),(G28-TIME(13,0,0))*24,IF(AND(G28&lt;TIME(13,0,0),G28&gt;TIME(12,0,9)),(TIME(12,0,0)-F28)*24,(G28-F28)*24)))</f>
        <v>0</v>
      </c>
      <c r="I28" s="36" t="n">
        <f aca="false">MIN(E28,H28)</f>
        <v>0</v>
      </c>
      <c r="J28" s="37"/>
    </row>
    <row r="29" customFormat="false" ht="15" hidden="false" customHeight="false" outlineLevel="0" collapsed="false">
      <c r="A29" s="30" t="n">
        <f aca="false">A28+1</f>
        <v>45065</v>
      </c>
      <c r="B29" s="31" t="str">
        <f aca="false">TEXT(A29,"[$-42A]dddd")</f>
        <v>Thứ Sáu</v>
      </c>
      <c r="C29" s="32" t="n">
        <v>4.54166666666667</v>
      </c>
      <c r="D29" s="33" t="n">
        <v>4.70833333333333</v>
      </c>
      <c r="E29" s="34" t="n">
        <f aca="false">IF(AND(C29&lt;TIME(12,0,0),D29&gt;TIME(13,0,0)),((D29-C29)*24)-1,(D29-C29)*24)</f>
        <v>3.99999999999999</v>
      </c>
      <c r="F29" s="32"/>
      <c r="G29" s="33"/>
      <c r="H29" s="34" t="n">
        <f aca="false">IF(AND(F29&lt;TIME(12,0,0),G29&gt;TIME(13,0,0)),((G29-F29)*24)-1,IF(AND(F29&lt;TIME(13,0,0),F29&gt;TIME(12,0,9)),(G29-TIME(13,0,0))*24,IF(AND(G29&lt;TIME(13,0,0),G29&gt;TIME(12,0,9)),(TIME(12,0,0)-F29)*24,(G29-F29)*24)))</f>
        <v>0</v>
      </c>
      <c r="I29" s="36" t="n">
        <f aca="false">MIN(E29,H29)</f>
        <v>0</v>
      </c>
      <c r="J29" s="37"/>
    </row>
    <row r="30" customFormat="false" ht="15.75" hidden="false" customHeight="false" outlineLevel="0" collapsed="false">
      <c r="A30" s="30" t="n">
        <f aca="false">A29+1</f>
        <v>45066</v>
      </c>
      <c r="B30" s="31" t="str">
        <f aca="false">TEXT(A30,"[$-42A]dddd")</f>
        <v>Thứ Bảy</v>
      </c>
      <c r="C30" s="32"/>
      <c r="D30" s="33"/>
      <c r="E30" s="34" t="n">
        <f aca="false">IF(AND(C30&lt;TIME(12,0,0),D30&gt;TIME(13,0,0)),((D30-C30)*24)-1,(D30-C30)*24)</f>
        <v>0</v>
      </c>
      <c r="F30" s="32"/>
      <c r="G30" s="33"/>
      <c r="H30" s="34" t="n">
        <f aca="false">IF(AND(F30&lt;TIME(12,0,0),G30&gt;TIME(13,0,0)),((G30-F30)*24)-1,IF(AND(F30&lt;TIME(13,0,0),F30&gt;TIME(12,0,9)),(G30-TIME(13,0,0))*24,IF(AND(G30&lt;TIME(13,0,0),G30&gt;TIME(12,0,9)),(TIME(12,0,0)-F30)*24,(G30-F30)*24)))</f>
        <v>0</v>
      </c>
      <c r="I30" s="36" t="n">
        <f aca="false">MIN(E30,H30)</f>
        <v>0</v>
      </c>
      <c r="J30" s="37"/>
    </row>
    <row r="31" customFormat="false" ht="15.75" hidden="false" customHeight="false" outlineLevel="0" collapsed="false">
      <c r="A31" s="30" t="n">
        <f aca="false">A30+1</f>
        <v>45067</v>
      </c>
      <c r="B31" s="31" t="str">
        <f aca="false">TEXT(A31,"[$-42A]dddd")</f>
        <v>Chủ Nhật</v>
      </c>
      <c r="C31" s="32"/>
      <c r="D31" s="33"/>
      <c r="E31" s="34" t="n">
        <f aca="false">IF(AND(C31&lt;TIME(12,0,0),D31&gt;TIME(13,0,0)),((D31-C31)*24)-1,(D31-C31)*24)</f>
        <v>0</v>
      </c>
      <c r="F31" s="32"/>
      <c r="G31" s="33"/>
      <c r="H31" s="34" t="n">
        <f aca="false">IF(AND(F31&lt;TIME(12,0,0),G31&gt;TIME(13,0,0)),((G31-F31)*24)-1,IF(AND(F31&lt;TIME(13,0,0),F31&gt;TIME(12,0,9)),(G31-TIME(13,0,0))*24,IF(AND(G31&lt;TIME(13,0,0),G31&gt;TIME(12,0,9)),(TIME(12,0,0)-F31)*24,(G31-F31)*24)))</f>
        <v>0</v>
      </c>
      <c r="I31" s="36" t="n">
        <f aca="false">MIN(E31,H31)</f>
        <v>0</v>
      </c>
      <c r="J31" s="37"/>
    </row>
    <row r="32" customFormat="false" ht="15" hidden="false" customHeight="false" outlineLevel="0" collapsed="false">
      <c r="A32" s="30" t="n">
        <f aca="false">A31+1</f>
        <v>45068</v>
      </c>
      <c r="B32" s="31" t="str">
        <f aca="false">TEXT(A32,"[$-42A]dddd")</f>
        <v>Thứ Hai</v>
      </c>
      <c r="C32" s="32" t="n">
        <v>0.541666666666667</v>
      </c>
      <c r="D32" s="33" t="n">
        <v>0.708333333333333</v>
      </c>
      <c r="E32" s="34" t="n">
        <f aca="false">IF(AND(C32&lt;TIME(12,0,0),D32&gt;TIME(13,0,0)),((D32-C32)*24)-1,(D32-C32)*24)</f>
        <v>4</v>
      </c>
      <c r="F32" s="32"/>
      <c r="G32" s="33"/>
      <c r="H32" s="34" t="n">
        <f aca="false">IF(AND(F32&lt;TIME(12,0,0),G32&gt;TIME(13,0,0)),((G32-F32)*24)-1,IF(AND(F32&lt;TIME(13,0,0),F32&gt;TIME(12,0,9)),(G32-TIME(13,0,0))*24,IF(AND(G32&lt;TIME(13,0,0),G32&gt;TIME(12,0,9)),(TIME(12,0,0)-F32)*24,(G32-F32)*24)))</f>
        <v>0</v>
      </c>
      <c r="I32" s="36" t="n">
        <f aca="false">MIN(E32,H32)</f>
        <v>0</v>
      </c>
      <c r="J32" s="37"/>
    </row>
    <row r="33" customFormat="false" ht="15" hidden="false" customHeight="false" outlineLevel="0" collapsed="false">
      <c r="A33" s="30" t="n">
        <f aca="false">A32+1</f>
        <v>45069</v>
      </c>
      <c r="B33" s="31" t="str">
        <f aca="false">TEXT(A33,"[$-42A]dddd")</f>
        <v>Thứ Ba</v>
      </c>
      <c r="C33" s="32" t="n">
        <v>1.54166666666667</v>
      </c>
      <c r="D33" s="33" t="n">
        <v>1.70833333333333</v>
      </c>
      <c r="E33" s="34" t="n">
        <f aca="false">IF(AND(C33&lt;TIME(12,0,0),D33&gt;TIME(13,0,0)),((D33-C33)*24)-1,(D33-C33)*24)</f>
        <v>4.00000000000001</v>
      </c>
      <c r="F33" s="32"/>
      <c r="G33" s="33"/>
      <c r="H33" s="34" t="n">
        <f aca="false">IF(AND(F33&lt;TIME(12,0,0),G33&gt;TIME(13,0,0)),((G33-F33)*24)-1,IF(AND(F33&lt;TIME(13,0,0),F33&gt;TIME(12,0,9)),(G33-TIME(13,0,0))*24,IF(AND(G33&lt;TIME(13,0,0),G33&gt;TIME(12,0,9)),(TIME(12,0,0)-F33)*24,(G33-F33)*24)))</f>
        <v>0</v>
      </c>
      <c r="I33" s="36" t="n">
        <f aca="false">MIN(E33,H33)</f>
        <v>0</v>
      </c>
      <c r="J33" s="37"/>
    </row>
    <row r="34" customFormat="false" ht="15" hidden="false" customHeight="false" outlineLevel="0" collapsed="false">
      <c r="A34" s="30" t="n">
        <f aca="false">A33+1</f>
        <v>45070</v>
      </c>
      <c r="B34" s="31" t="str">
        <f aca="false">TEXT(A34,"[$-42A]dddd")</f>
        <v>Thứ Tư</v>
      </c>
      <c r="C34" s="32" t="n">
        <v>2.54166666666667</v>
      </c>
      <c r="D34" s="33" t="n">
        <v>2.70833333333333</v>
      </c>
      <c r="E34" s="34" t="n">
        <f aca="false">IF(AND(C34&lt;TIME(12,0,0),D34&gt;TIME(13,0,0)),((D34-C34)*24)-1,(D34-C34)*24)</f>
        <v>4.00000000000001</v>
      </c>
      <c r="F34" s="32"/>
      <c r="G34" s="33"/>
      <c r="H34" s="34" t="n">
        <f aca="false">IF(AND(F34&lt;TIME(12,0,0),G34&gt;TIME(13,0,0)),((G34-F34)*24)-1,IF(AND(F34&lt;TIME(13,0,0),F34&gt;TIME(12,0,9)),(G34-TIME(13,0,0))*24,IF(AND(G34&lt;TIME(13,0,0),G34&gt;TIME(12,0,9)),(TIME(12,0,0)-F34)*24,(G34-F34)*24)))</f>
        <v>0</v>
      </c>
      <c r="I34" s="36" t="n">
        <f aca="false">MIN(E34,H34)</f>
        <v>0</v>
      </c>
      <c r="J34" s="37"/>
    </row>
    <row r="35" customFormat="false" ht="15" hidden="false" customHeight="false" outlineLevel="0" collapsed="false">
      <c r="A35" s="30" t="n">
        <f aca="false">A34+1</f>
        <v>45071</v>
      </c>
      <c r="B35" s="31" t="str">
        <f aca="false">TEXT(A35,"[$-42A]dddd")</f>
        <v>Thứ Năm</v>
      </c>
      <c r="C35" s="32" t="n">
        <v>3.54166666666667</v>
      </c>
      <c r="D35" s="33" t="n">
        <v>3.70833333333333</v>
      </c>
      <c r="E35" s="34" t="n">
        <f aca="false">IF(AND(C35&lt;TIME(12,0,0),D35&gt;TIME(13,0,0)),((D35-C35)*24)-1,(D35-C35)*24)</f>
        <v>4.00000000000001</v>
      </c>
      <c r="F35" s="32"/>
      <c r="G35" s="33"/>
      <c r="H35" s="34" t="n">
        <f aca="false">IF(AND(F35&lt;TIME(12,0,0),G35&gt;TIME(13,0,0)),((G35-F35)*24)-1,IF(AND(F35&lt;TIME(13,0,0),F35&gt;TIME(12,0,9)),(G35-TIME(13,0,0))*24,IF(AND(G35&lt;TIME(13,0,0),G35&gt;TIME(12,0,9)),(TIME(12,0,0)-F35)*24,(G35-F35)*24)))</f>
        <v>0</v>
      </c>
      <c r="I35" s="36" t="n">
        <f aca="false">MIN(E35,H35)</f>
        <v>0</v>
      </c>
      <c r="J35" s="37"/>
    </row>
    <row r="36" customFormat="false" ht="15" hidden="false" customHeight="false" outlineLevel="0" collapsed="false">
      <c r="A36" s="30" t="n">
        <f aca="false">A35+1</f>
        <v>45072</v>
      </c>
      <c r="B36" s="31" t="str">
        <f aca="false">TEXT(A36,"[$-42A]dddd")</f>
        <v>Thứ Sáu</v>
      </c>
      <c r="C36" s="32" t="n">
        <v>4.54166666666667</v>
      </c>
      <c r="D36" s="33" t="n">
        <v>4.70833333333333</v>
      </c>
      <c r="E36" s="34" t="n">
        <f aca="false">IF(AND(C36&lt;TIME(12,0,0),D36&gt;TIME(13,0,0)),((D36-C36)*24)-1,(D36-C36)*24)</f>
        <v>3.99999999999999</v>
      </c>
      <c r="F36" s="32"/>
      <c r="G36" s="33"/>
      <c r="H36" s="34" t="n">
        <f aca="false">IF(AND(F36&lt;TIME(12,0,0),G36&gt;TIME(13,0,0)),((G36-F36)*24)-1,IF(AND(F36&lt;TIME(13,0,0),F36&gt;TIME(12,0,9)),(G36-TIME(13,0,0))*24,IF(AND(G36&lt;TIME(13,0,0),G36&gt;TIME(12,0,9)),(TIME(12,0,0)-F36)*24,(G36-F36)*24)))</f>
        <v>0</v>
      </c>
      <c r="I36" s="36" t="n">
        <f aca="false">MIN(E36,H36)</f>
        <v>0</v>
      </c>
      <c r="J36" s="37"/>
    </row>
    <row r="37" customFormat="false" ht="15.75" hidden="false" customHeight="false" outlineLevel="0" collapsed="false">
      <c r="A37" s="30" t="n">
        <f aca="false">A36+1</f>
        <v>45073</v>
      </c>
      <c r="B37" s="31" t="str">
        <f aca="false">TEXT(A37,"[$-42A]dddd")</f>
        <v>Thứ Bảy</v>
      </c>
      <c r="C37" s="32"/>
      <c r="D37" s="33"/>
      <c r="E37" s="34" t="n">
        <f aca="false">IF(AND(C37&lt;TIME(12,0,0),D37&gt;TIME(13,0,0)),((D37-C37)*24)-1,(D37-C37)*24)</f>
        <v>0</v>
      </c>
      <c r="F37" s="32"/>
      <c r="G37" s="33"/>
      <c r="H37" s="34" t="n">
        <f aca="false">IF(AND(F37&lt;TIME(12,0,0),G37&gt;TIME(13,0,0)),((G37-F37)*24)-1,IF(AND(F37&lt;TIME(13,0,0),F37&gt;TIME(12,0,9)),(G37-TIME(13,0,0))*24,IF(AND(G37&lt;TIME(13,0,0),G37&gt;TIME(12,0,9)),(TIME(12,0,0)-F37)*24,(G37-F37)*24)))</f>
        <v>0</v>
      </c>
      <c r="I37" s="36" t="n">
        <f aca="false">MIN(E37,H37)</f>
        <v>0</v>
      </c>
      <c r="J37" s="37"/>
    </row>
    <row r="38" customFormat="false" ht="15.75" hidden="false" customHeight="false" outlineLevel="0" collapsed="false">
      <c r="A38" s="30" t="n">
        <f aca="false">A37+1</f>
        <v>45074</v>
      </c>
      <c r="B38" s="31" t="str">
        <f aca="false">TEXT(A38,"[$-42A]dddd")</f>
        <v>Chủ Nhật</v>
      </c>
      <c r="C38" s="32"/>
      <c r="D38" s="33"/>
      <c r="E38" s="34" t="n">
        <f aca="false">IF(AND(C38&lt;TIME(12,0,0),D38&gt;TIME(13,0,0)),((D38-C38)*24)-1,(D38-C38)*24)</f>
        <v>0</v>
      </c>
      <c r="F38" s="32"/>
      <c r="G38" s="33"/>
      <c r="H38" s="34" t="n">
        <f aca="false">IF(AND(F38&lt;TIME(12,0,0),G38&gt;TIME(13,0,0)),((G38-F38)*24)-1,IF(AND(F38&lt;TIME(13,0,0),F38&gt;TIME(12,0,9)),(G38-TIME(13,0,0))*24,IF(AND(G38&lt;TIME(13,0,0),G38&gt;TIME(12,0,9)),(TIME(12,0,0)-F38)*24,(G38-F38)*24)))</f>
        <v>0</v>
      </c>
      <c r="I38" s="36" t="n">
        <f aca="false">MIN(E38,H38)</f>
        <v>0</v>
      </c>
      <c r="J38" s="37"/>
    </row>
    <row r="39" customFormat="false" ht="15" hidden="false" customHeight="false" outlineLevel="0" collapsed="false">
      <c r="A39" s="30" t="n">
        <f aca="false">A38+1</f>
        <v>45075</v>
      </c>
      <c r="B39" s="31" t="str">
        <f aca="false">TEXT(A39,"[$-42A]dddd")</f>
        <v>Thứ Hai</v>
      </c>
      <c r="C39" s="32" t="n">
        <v>0.375</v>
      </c>
      <c r="D39" s="33" t="n">
        <v>0.708333333333333</v>
      </c>
      <c r="E39" s="34" t="n">
        <f aca="false">IF(AND(C39&lt;TIME(12,0,0),D39&gt;TIME(13,0,0)),((D39-C39)*24)-1,(D39-C39)*24)</f>
        <v>6.99999999999999</v>
      </c>
      <c r="F39" s="32"/>
      <c r="G39" s="33"/>
      <c r="H39" s="34" t="n">
        <f aca="false">IF(AND(F39&lt;TIME(12,0,0),G39&gt;TIME(13,0,0)),((G39-F39)*24)-1,IF(AND(F39&lt;TIME(13,0,0),F39&gt;TIME(12,0,9)),(G39-TIME(13,0,0))*24,IF(AND(G39&lt;TIME(13,0,0),G39&gt;TIME(12,0,9)),(TIME(12,0,0)-F39)*24,(G39-F39)*24)))</f>
        <v>0</v>
      </c>
      <c r="I39" s="36" t="n">
        <f aca="false">MIN(E39,H39)</f>
        <v>0</v>
      </c>
      <c r="J39" s="37"/>
    </row>
    <row r="40" customFormat="false" ht="15" hidden="false" customHeight="false" outlineLevel="0" collapsed="false">
      <c r="A40" s="30" t="n">
        <f aca="false">A39+1</f>
        <v>45076</v>
      </c>
      <c r="B40" s="31" t="str">
        <f aca="false">TEXT(A40,"[$-42A]dddd")</f>
        <v>Thứ Ba</v>
      </c>
      <c r="C40" s="32" t="n">
        <v>0.375</v>
      </c>
      <c r="D40" s="33" t="n">
        <v>0.708333333333333</v>
      </c>
      <c r="E40" s="34" t="n">
        <f aca="false">IF(AND(C40&lt;TIME(12,0,0),D40&gt;TIME(13,0,0)),((D40-C40)*24)-1,(D40-C40)*24)</f>
        <v>7</v>
      </c>
      <c r="F40" s="32"/>
      <c r="G40" s="33"/>
      <c r="H40" s="34" t="n">
        <f aca="false">IF(AND(F40&lt;TIME(12,0,0),G40&gt;TIME(13,0,0)),((G40-F40)*24)-1,IF(AND(F40&lt;TIME(13,0,0),F40&gt;TIME(12,0,9)),(G40-TIME(13,0,0))*24,IF(AND(G40&lt;TIME(13,0,0),G40&gt;TIME(12,0,9)),(TIME(12,0,0)-F40)*24,(G40-F40)*24)))</f>
        <v>0</v>
      </c>
      <c r="I40" s="36" t="n">
        <f aca="false">MIN(E40,H40)</f>
        <v>0</v>
      </c>
      <c r="J40" s="37"/>
    </row>
    <row r="41" customFormat="false" ht="15.75" hidden="false" customHeight="false" outlineLevel="0" collapsed="false">
      <c r="A41" s="48" t="s">
        <v>27</v>
      </c>
      <c r="B41" s="48"/>
      <c r="C41" s="48"/>
      <c r="D41" s="48"/>
      <c r="E41" s="49" t="n">
        <f aca="false">SUM(E11:E40)</f>
        <v>82.5000000000001</v>
      </c>
      <c r="F41" s="50" t="s">
        <v>28</v>
      </c>
      <c r="G41" s="50"/>
      <c r="H41" s="50"/>
      <c r="I41" s="49" t="n">
        <f aca="false">SUM(I11:I23)+SUM(E24:E40)</f>
        <v>54</v>
      </c>
      <c r="J41" s="51"/>
    </row>
    <row r="42" customFormat="false" ht="16.5" hidden="false" customHeight="false" outlineLevel="0" collapsed="false">
      <c r="A42" s="52" t="s">
        <v>29</v>
      </c>
      <c r="B42" s="52"/>
      <c r="C42" s="52"/>
      <c r="D42" s="52"/>
      <c r="E42" s="53" t="n">
        <v>0</v>
      </c>
      <c r="F42" s="54" t="s">
        <v>30</v>
      </c>
      <c r="G42" s="54"/>
      <c r="H42" s="54"/>
      <c r="I42" s="53" t="n">
        <f aca="false">MIN(100,I41-E42)</f>
        <v>54</v>
      </c>
      <c r="J42" s="55"/>
    </row>
    <row r="51" customFormat="false" ht="15.75" hidden="false" customHeight="false" outlineLevel="0" collapsed="false">
      <c r="C51" s="56"/>
      <c r="E51" s="57"/>
    </row>
  </sheetData>
  <mergeCells count="12">
    <mergeCell ref="K1:P10"/>
    <mergeCell ref="A4:I4"/>
    <mergeCell ref="A9:A10"/>
    <mergeCell ref="B9:B10"/>
    <mergeCell ref="C9:E9"/>
    <mergeCell ref="F9:H9"/>
    <mergeCell ref="I9:I10"/>
    <mergeCell ref="J9:J10"/>
    <mergeCell ref="A41:D41"/>
    <mergeCell ref="F41:H41"/>
    <mergeCell ref="A42:D42"/>
    <mergeCell ref="F42:H42"/>
  </mergeCells>
  <conditionalFormatting sqref="A11:B40 J41:J42">
    <cfRule type="expression" priority="2" aboveAverage="0" equalAverage="0" bottom="0" percent="0" rank="0" text="" dxfId="0">
      <formula>WEEKDAY($A11)=1</formula>
    </cfRule>
    <cfRule type="expression" priority="3" aboveAverage="0" equalAverage="0" bottom="0" percent="0" rank="0" text="" dxfId="1">
      <formula>WEEKDAY($A11)=7</formula>
    </cfRule>
  </conditionalFormatting>
  <conditionalFormatting sqref="C11:J40">
    <cfRule type="expression" priority="4" aboveAverage="0" equalAverage="0" bottom="0" percent="0" rank="0" text="" dxfId="2">
      <formula>WEEKDAY($A11)=1</formula>
    </cfRule>
    <cfRule type="expression" priority="5" aboveAverage="0" equalAverage="0" bottom="0" percent="0" rank="0" text="" dxfId="3">
      <formula>WEEKDAY($A11)=7</formula>
    </cfRule>
  </conditionalFormatting>
  <dataValidations count="2">
    <dataValidation allowBlank="true" errorStyle="stop" operator="between" prompt="Ví dụ 18:00" promptTitle="Nhập định dạng HH:mm" showDropDown="false" showErrorMessage="true" showInputMessage="true" sqref="C11:D40" type="none">
      <formula1>0</formula1>
      <formula2>0</formula2>
    </dataValidation>
    <dataValidation allowBlank="true" errorStyle="stop" operator="between" prompt="Không được thay đổi" promptTitle="Có công thức" showDropDown="false" showErrorMessage="true" showInputMessage="true" sqref="E11:E40 H11:I40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2016-03-16T03:28:52Z</dcterms:created>
  <dc:creator>Lan Anh</dc:creator>
  <dc:description/>
  <dc:language>en-US</dc:language>
  <cp:lastModifiedBy/>
  <cp:lastPrinted>2019-04-02T09:28:58Z</cp:lastPrinted>
  <dcterms:modified xsi:type="dcterms:W3CDTF">2023-05-04T17:14:57Z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