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acher\Desktop\"/>
    </mc:Choice>
  </mc:AlternateContent>
  <bookViews>
    <workbookView xWindow="0" yWindow="0" windowWidth="28800" windowHeight="12480" activeTab="3"/>
  </bookViews>
  <sheets>
    <sheet name="Данни" sheetId="1" r:id="rId1"/>
    <sheet name="Пирсън" sheetId="6" r:id="rId2"/>
    <sheet name="Спирмън" sheetId="5" r:id="rId3"/>
    <sheet name="Кендал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" i="7" l="1"/>
  <c r="E124" i="7"/>
  <c r="I118" i="7"/>
  <c r="E120" i="7"/>
  <c r="E118" i="7"/>
  <c r="E122" i="7"/>
  <c r="D61" i="7"/>
  <c r="D70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B20" i="5"/>
  <c r="E20" i="5" s="1"/>
  <c r="B19" i="5"/>
  <c r="E19" i="5" s="1"/>
  <c r="B18" i="5"/>
  <c r="B17" i="5"/>
  <c r="B16" i="5"/>
  <c r="E16" i="5" s="1"/>
  <c r="B15" i="5"/>
  <c r="E15" i="5" s="1"/>
  <c r="B14" i="5"/>
  <c r="B13" i="5"/>
  <c r="B12" i="5"/>
  <c r="E12" i="5" s="1"/>
  <c r="B11" i="5"/>
  <c r="E11" i="5" s="1"/>
  <c r="B10" i="5"/>
  <c r="B9" i="5"/>
  <c r="B8" i="5"/>
  <c r="E8" i="5" s="1"/>
  <c r="B7" i="5"/>
  <c r="E7" i="5" s="1"/>
  <c r="B6" i="5"/>
  <c r="B5" i="5"/>
  <c r="B4" i="5"/>
  <c r="E6" i="5" s="1"/>
  <c r="E2" i="5" l="1"/>
  <c r="E17" i="5"/>
  <c r="E13" i="5"/>
  <c r="E9" i="5"/>
  <c r="E5" i="5"/>
  <c r="E4" i="5"/>
  <c r="E3" i="5"/>
  <c r="E18" i="5"/>
  <c r="E14" i="5"/>
  <c r="E10" i="5"/>
  <c r="L74" i="7"/>
  <c r="F6" i="7"/>
  <c r="D6" i="7"/>
  <c r="H1" i="5" l="1"/>
  <c r="E6" i="7"/>
  <c r="U110" i="7"/>
  <c r="R107" i="7"/>
  <c r="Q106" i="7"/>
  <c r="U106" i="7"/>
  <c r="P104" i="7"/>
  <c r="T104" i="7"/>
  <c r="P103" i="7"/>
  <c r="T103" i="7"/>
  <c r="N102" i="7"/>
  <c r="R102" i="7"/>
  <c r="M100" i="7"/>
  <c r="Q100" i="7"/>
  <c r="U100" i="7"/>
  <c r="M99" i="7"/>
  <c r="Q99" i="7"/>
  <c r="I98" i="7"/>
  <c r="L98" i="7"/>
  <c r="M98" i="7"/>
  <c r="Q98" i="7"/>
  <c r="U98" i="7"/>
  <c r="S97" i="7"/>
  <c r="H96" i="7"/>
  <c r="L96" i="7"/>
  <c r="P96" i="7"/>
  <c r="T96" i="7"/>
  <c r="H95" i="7"/>
  <c r="L95" i="7"/>
  <c r="P95" i="7"/>
  <c r="T95" i="7"/>
  <c r="G97" i="7"/>
  <c r="D94" i="7"/>
  <c r="E94" i="7"/>
  <c r="I94" i="7"/>
  <c r="M94" i="7"/>
  <c r="Q94" i="7"/>
  <c r="U94" i="7"/>
  <c r="B112" i="7"/>
  <c r="B111" i="7"/>
  <c r="U111" i="7" s="1"/>
  <c r="B110" i="7"/>
  <c r="T110" i="7" s="1"/>
  <c r="B109" i="7"/>
  <c r="T109" i="7" s="1"/>
  <c r="B108" i="7"/>
  <c r="B107" i="7"/>
  <c r="S107" i="7" s="1"/>
  <c r="B106" i="7"/>
  <c r="R106" i="7" s="1"/>
  <c r="B105" i="7"/>
  <c r="S105" i="7" s="1"/>
  <c r="B104" i="7"/>
  <c r="Q104" i="7" s="1"/>
  <c r="B103" i="7"/>
  <c r="Q103" i="7" s="1"/>
  <c r="B102" i="7"/>
  <c r="B101" i="7"/>
  <c r="P101" i="7" s="1"/>
  <c r="B100" i="7"/>
  <c r="N100" i="7" s="1"/>
  <c r="B99" i="7"/>
  <c r="J99" i="7" s="1"/>
  <c r="B98" i="7"/>
  <c r="J98" i="7" s="1"/>
  <c r="B97" i="7"/>
  <c r="K97" i="7" s="1"/>
  <c r="B96" i="7"/>
  <c r="I96" i="7" s="1"/>
  <c r="U93" i="7"/>
  <c r="U95" i="7" s="1"/>
  <c r="T93" i="7"/>
  <c r="T94" i="7" s="1"/>
  <c r="S93" i="7"/>
  <c r="R93" i="7"/>
  <c r="R94" i="7" s="1"/>
  <c r="Q93" i="7"/>
  <c r="Q95" i="7" s="1"/>
  <c r="P93" i="7"/>
  <c r="P94" i="7" s="1"/>
  <c r="O93" i="7"/>
  <c r="N93" i="7"/>
  <c r="N94" i="7" s="1"/>
  <c r="M93" i="7"/>
  <c r="M95" i="7" s="1"/>
  <c r="L93" i="7"/>
  <c r="L94" i="7" s="1"/>
  <c r="K93" i="7"/>
  <c r="J93" i="7"/>
  <c r="J94" i="7" s="1"/>
  <c r="I93" i="7"/>
  <c r="I95" i="7" s="1"/>
  <c r="H93" i="7"/>
  <c r="H94" i="7" s="1"/>
  <c r="G93" i="7"/>
  <c r="F93" i="7"/>
  <c r="F94" i="7" s="1"/>
  <c r="E93" i="7"/>
  <c r="E95" i="7" s="1"/>
  <c r="U86" i="7"/>
  <c r="S85" i="7"/>
  <c r="U83" i="7"/>
  <c r="P80" i="7"/>
  <c r="Q75" i="7"/>
  <c r="L73" i="7"/>
  <c r="M72" i="7"/>
  <c r="L71" i="7"/>
  <c r="Q70" i="7"/>
  <c r="S70" i="7"/>
  <c r="U70" i="7"/>
  <c r="U69" i="7"/>
  <c r="U71" i="7" s="1"/>
  <c r="T69" i="7"/>
  <c r="T81" i="7" s="1"/>
  <c r="S69" i="7"/>
  <c r="S71" i="7" s="1"/>
  <c r="R69" i="7"/>
  <c r="R71" i="7" s="1"/>
  <c r="Q69" i="7"/>
  <c r="Q71" i="7" s="1"/>
  <c r="P69" i="7"/>
  <c r="P70" i="7" s="1"/>
  <c r="O69" i="7"/>
  <c r="N69" i="7"/>
  <c r="N71" i="7" s="1"/>
  <c r="M69" i="7"/>
  <c r="L69" i="7"/>
  <c r="L70" i="7" s="1"/>
  <c r="K69" i="7"/>
  <c r="J69" i="7"/>
  <c r="J71" i="7" s="1"/>
  <c r="I69" i="7"/>
  <c r="H69" i="7"/>
  <c r="H70" i="7" s="1"/>
  <c r="G69" i="7"/>
  <c r="F69" i="7"/>
  <c r="F71" i="7" s="1"/>
  <c r="E69" i="7"/>
  <c r="B88" i="7"/>
  <c r="B87" i="7"/>
  <c r="U87" i="7" s="1"/>
  <c r="B86" i="7"/>
  <c r="T86" i="7" s="1"/>
  <c r="B85" i="7"/>
  <c r="B84" i="7"/>
  <c r="B83" i="7"/>
  <c r="B82" i="7"/>
  <c r="B81" i="7"/>
  <c r="B80" i="7"/>
  <c r="B79" i="7"/>
  <c r="B78" i="7"/>
  <c r="B77" i="7"/>
  <c r="B76" i="7"/>
  <c r="B75" i="7"/>
  <c r="M75" i="7" s="1"/>
  <c r="B74" i="7"/>
  <c r="B73" i="7"/>
  <c r="B72" i="7"/>
  <c r="U72" i="7" s="1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41" i="7"/>
  <c r="D56" i="7"/>
  <c r="E56" i="7" s="1"/>
  <c r="D45" i="7"/>
  <c r="E45" i="7" s="1"/>
  <c r="D49" i="7"/>
  <c r="E49" i="7" s="1"/>
  <c r="D53" i="7"/>
  <c r="E53" i="7" s="1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E37" i="7" s="1"/>
  <c r="F38" i="7"/>
  <c r="F39" i="7"/>
  <c r="F40" i="7"/>
  <c r="F24" i="7"/>
  <c r="E24" i="7" s="1"/>
  <c r="E23" i="7"/>
  <c r="E29" i="7"/>
  <c r="D25" i="7"/>
  <c r="E25" i="7" s="1"/>
  <c r="D27" i="7"/>
  <c r="E27" i="7" s="1"/>
  <c r="D29" i="7"/>
  <c r="D31" i="7"/>
  <c r="E31" i="7" s="1"/>
  <c r="D33" i="7"/>
  <c r="E33" i="7" s="1"/>
  <c r="D35" i="7"/>
  <c r="E35" i="7" s="1"/>
  <c r="D37" i="7"/>
  <c r="D39" i="7"/>
  <c r="E39" i="7" s="1"/>
  <c r="F7" i="7"/>
  <c r="F8" i="7"/>
  <c r="F59" i="7" s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D8" i="7"/>
  <c r="E8" i="7" s="1"/>
  <c r="D12" i="7"/>
  <c r="E12" i="7" s="1"/>
  <c r="D16" i="7"/>
  <c r="E16" i="7" s="1"/>
  <c r="D20" i="7"/>
  <c r="E20" i="7" s="1"/>
  <c r="B24" i="7"/>
  <c r="D23" i="7" s="1"/>
  <c r="B23" i="7"/>
  <c r="D22" i="7" s="1"/>
  <c r="E22" i="7" s="1"/>
  <c r="B22" i="7"/>
  <c r="D38" i="7" s="1"/>
  <c r="E38" i="7" s="1"/>
  <c r="B21" i="7"/>
  <c r="B20" i="7"/>
  <c r="D36" i="7" s="1"/>
  <c r="B19" i="7"/>
  <c r="D18" i="7" s="1"/>
  <c r="E18" i="7" s="1"/>
  <c r="B18" i="7"/>
  <c r="D34" i="7" s="1"/>
  <c r="B17" i="7"/>
  <c r="B16" i="7"/>
  <c r="D32" i="7" s="1"/>
  <c r="E32" i="7" s="1"/>
  <c r="B15" i="7"/>
  <c r="D14" i="7" s="1"/>
  <c r="E14" i="7" s="1"/>
  <c r="B14" i="7"/>
  <c r="D30" i="7" s="1"/>
  <c r="E30" i="7" s="1"/>
  <c r="B13" i="7"/>
  <c r="B12" i="7"/>
  <c r="D28" i="7" s="1"/>
  <c r="E28" i="7" s="1"/>
  <c r="B11" i="7"/>
  <c r="D10" i="7" s="1"/>
  <c r="E10" i="7" s="1"/>
  <c r="B10" i="7"/>
  <c r="D26" i="7" s="1"/>
  <c r="B9" i="7"/>
  <c r="B8" i="7"/>
  <c r="D24" i="7" s="1"/>
  <c r="D17" i="7" l="1"/>
  <c r="E17" i="7" s="1"/>
  <c r="N78" i="7"/>
  <c r="R78" i="7"/>
  <c r="L78" i="7"/>
  <c r="O78" i="7"/>
  <c r="S78" i="7"/>
  <c r="P78" i="7"/>
  <c r="T78" i="7"/>
  <c r="J76" i="7"/>
  <c r="D11" i="7"/>
  <c r="E11" i="7" s="1"/>
  <c r="D40" i="7"/>
  <c r="E40" i="7" s="1"/>
  <c r="D51" i="7"/>
  <c r="E51" i="7" s="1"/>
  <c r="P81" i="7"/>
  <c r="U109" i="7"/>
  <c r="D9" i="7"/>
  <c r="E9" i="7" s="1"/>
  <c r="M74" i="7"/>
  <c r="Q74" i="7"/>
  <c r="U74" i="7"/>
  <c r="I74" i="7"/>
  <c r="N74" i="7"/>
  <c r="R74" i="7"/>
  <c r="H74" i="7"/>
  <c r="J74" i="7"/>
  <c r="O74" i="7"/>
  <c r="S74" i="7"/>
  <c r="T82" i="7"/>
  <c r="Q82" i="7"/>
  <c r="U82" i="7"/>
  <c r="R82" i="7"/>
  <c r="P82" i="7"/>
  <c r="J70" i="7"/>
  <c r="R77" i="7"/>
  <c r="D19" i="7"/>
  <c r="E19" i="7" s="1"/>
  <c r="D15" i="7"/>
  <c r="E15" i="7" s="1"/>
  <c r="D7" i="7"/>
  <c r="D55" i="7"/>
  <c r="E55" i="7" s="1"/>
  <c r="D47" i="7"/>
  <c r="E47" i="7" s="1"/>
  <c r="D43" i="7"/>
  <c r="E43" i="7" s="1"/>
  <c r="J72" i="7"/>
  <c r="N72" i="7"/>
  <c r="R72" i="7"/>
  <c r="F72" i="7"/>
  <c r="G72" i="7"/>
  <c r="K72" i="7"/>
  <c r="O72" i="7"/>
  <c r="S72" i="7"/>
  <c r="H72" i="7"/>
  <c r="L72" i="7"/>
  <c r="P72" i="7"/>
  <c r="T72" i="7"/>
  <c r="K76" i="7"/>
  <c r="O76" i="7"/>
  <c r="S76" i="7"/>
  <c r="L76" i="7"/>
  <c r="P76" i="7"/>
  <c r="T76" i="7"/>
  <c r="M76" i="7"/>
  <c r="Q76" i="7"/>
  <c r="U76" i="7"/>
  <c r="Q80" i="7"/>
  <c r="U80" i="7"/>
  <c r="R80" i="7"/>
  <c r="N80" i="7"/>
  <c r="O80" i="7"/>
  <c r="S80" i="7"/>
  <c r="S84" i="7"/>
  <c r="T84" i="7"/>
  <c r="U84" i="7"/>
  <c r="N70" i="7"/>
  <c r="T71" i="7"/>
  <c r="T73" i="7"/>
  <c r="T74" i="7"/>
  <c r="N76" i="7"/>
  <c r="U78" i="7"/>
  <c r="N79" i="7"/>
  <c r="G94" i="7"/>
  <c r="G95" i="7"/>
  <c r="K94" i="7"/>
  <c r="K95" i="7"/>
  <c r="O94" i="7"/>
  <c r="O95" i="7"/>
  <c r="S94" i="7"/>
  <c r="S95" i="7"/>
  <c r="H97" i="7"/>
  <c r="L97" i="7"/>
  <c r="P97" i="7"/>
  <c r="T97" i="7"/>
  <c r="I97" i="7"/>
  <c r="M97" i="7"/>
  <c r="Q97" i="7"/>
  <c r="U97" i="7"/>
  <c r="J97" i="7"/>
  <c r="N97" i="7"/>
  <c r="R97" i="7"/>
  <c r="M101" i="7"/>
  <c r="Q101" i="7"/>
  <c r="U101" i="7"/>
  <c r="N101" i="7"/>
  <c r="R101" i="7"/>
  <c r="O101" i="7"/>
  <c r="S101" i="7"/>
  <c r="P105" i="7"/>
  <c r="T105" i="7"/>
  <c r="Q105" i="7"/>
  <c r="U105" i="7"/>
  <c r="R105" i="7"/>
  <c r="O105" i="7"/>
  <c r="E34" i="7"/>
  <c r="E26" i="7"/>
  <c r="D54" i="7"/>
  <c r="E54" i="7" s="1"/>
  <c r="D50" i="7"/>
  <c r="E50" i="7" s="1"/>
  <c r="D46" i="7"/>
  <c r="E46" i="7" s="1"/>
  <c r="D42" i="7"/>
  <c r="E42" i="7" s="1"/>
  <c r="I73" i="7"/>
  <c r="M73" i="7"/>
  <c r="Q73" i="7"/>
  <c r="U73" i="7"/>
  <c r="J73" i="7"/>
  <c r="N73" i="7"/>
  <c r="R73" i="7"/>
  <c r="G73" i="7"/>
  <c r="K73" i="7"/>
  <c r="O73" i="7"/>
  <c r="S73" i="7"/>
  <c r="O77" i="7"/>
  <c r="S77" i="7"/>
  <c r="L77" i="7"/>
  <c r="P77" i="7"/>
  <c r="T77" i="7"/>
  <c r="M77" i="7"/>
  <c r="Q77" i="7"/>
  <c r="U77" i="7"/>
  <c r="Q81" i="7"/>
  <c r="U81" i="7"/>
  <c r="R81" i="7"/>
  <c r="O81" i="7"/>
  <c r="S81" i="7"/>
  <c r="T85" i="7"/>
  <c r="U85" i="7"/>
  <c r="E71" i="7"/>
  <c r="E70" i="7"/>
  <c r="I71" i="7"/>
  <c r="I70" i="7"/>
  <c r="M71" i="7"/>
  <c r="M70" i="7"/>
  <c r="R70" i="7"/>
  <c r="P71" i="7"/>
  <c r="Q72" i="7"/>
  <c r="P73" i="7"/>
  <c r="P74" i="7"/>
  <c r="K77" i="7"/>
  <c r="Q78" i="7"/>
  <c r="T80" i="7"/>
  <c r="S82" i="7"/>
  <c r="O102" i="7"/>
  <c r="S109" i="7"/>
  <c r="L101" i="7"/>
  <c r="D21" i="7"/>
  <c r="E21" i="7" s="1"/>
  <c r="D13" i="7"/>
  <c r="E13" i="7" s="1"/>
  <c r="K74" i="7"/>
  <c r="M78" i="7"/>
  <c r="E36" i="7"/>
  <c r="D41" i="7"/>
  <c r="E41" i="7" s="1"/>
  <c r="D52" i="7"/>
  <c r="E52" i="7" s="1"/>
  <c r="D48" i="7"/>
  <c r="E48" i="7" s="1"/>
  <c r="D44" i="7"/>
  <c r="E44" i="7" s="1"/>
  <c r="J75" i="7"/>
  <c r="N75" i="7"/>
  <c r="R75" i="7"/>
  <c r="I75" i="7"/>
  <c r="K75" i="7"/>
  <c r="O75" i="7"/>
  <c r="S75" i="7"/>
  <c r="L75" i="7"/>
  <c r="P75" i="7"/>
  <c r="T75" i="7"/>
  <c r="O79" i="7"/>
  <c r="S79" i="7"/>
  <c r="P79" i="7"/>
  <c r="T79" i="7"/>
  <c r="M79" i="7"/>
  <c r="Q79" i="7"/>
  <c r="U79" i="7"/>
  <c r="R83" i="7"/>
  <c r="Q83" i="7"/>
  <c r="S83" i="7"/>
  <c r="T83" i="7"/>
  <c r="G70" i="7"/>
  <c r="G71" i="7"/>
  <c r="K70" i="7"/>
  <c r="K71" i="7"/>
  <c r="O70" i="7"/>
  <c r="O71" i="7"/>
  <c r="T70" i="7"/>
  <c r="F70" i="7"/>
  <c r="H71" i="7"/>
  <c r="I72" i="7"/>
  <c r="H73" i="7"/>
  <c r="U75" i="7"/>
  <c r="R76" i="7"/>
  <c r="N77" i="7"/>
  <c r="R79" i="7"/>
  <c r="R84" i="7"/>
  <c r="S108" i="7"/>
  <c r="K101" i="7"/>
  <c r="O97" i="7"/>
  <c r="T101" i="7"/>
  <c r="H98" i="7"/>
  <c r="L102" i="7"/>
  <c r="P106" i="7"/>
  <c r="S96" i="7"/>
  <c r="O96" i="7"/>
  <c r="K96" i="7"/>
  <c r="G96" i="7"/>
  <c r="T98" i="7"/>
  <c r="P98" i="7"/>
  <c r="T99" i="7"/>
  <c r="P99" i="7"/>
  <c r="L99" i="7"/>
  <c r="T100" i="7"/>
  <c r="P100" i="7"/>
  <c r="L100" i="7"/>
  <c r="U102" i="7"/>
  <c r="Q102" i="7"/>
  <c r="M102" i="7"/>
  <c r="S103" i="7"/>
  <c r="O103" i="7"/>
  <c r="S104" i="7"/>
  <c r="O104" i="7"/>
  <c r="T106" i="7"/>
  <c r="U107" i="7"/>
  <c r="U108" i="7"/>
  <c r="I99" i="7"/>
  <c r="M103" i="7"/>
  <c r="Q107" i="7"/>
  <c r="R95" i="7"/>
  <c r="N95" i="7"/>
  <c r="J95" i="7"/>
  <c r="F95" i="7"/>
  <c r="R96" i="7"/>
  <c r="N96" i="7"/>
  <c r="J96" i="7"/>
  <c r="S98" i="7"/>
  <c r="O98" i="7"/>
  <c r="K98" i="7"/>
  <c r="S99" i="7"/>
  <c r="O99" i="7"/>
  <c r="K99" i="7"/>
  <c r="S100" i="7"/>
  <c r="O100" i="7"/>
  <c r="K100" i="7"/>
  <c r="T102" i="7"/>
  <c r="P102" i="7"/>
  <c r="U99" i="7"/>
  <c r="R103" i="7"/>
  <c r="N103" i="7"/>
  <c r="R104" i="7"/>
  <c r="S106" i="7"/>
  <c r="T107" i="7"/>
  <c r="T108" i="7"/>
  <c r="F96" i="7"/>
  <c r="J100" i="7"/>
  <c r="N104" i="7"/>
  <c r="R108" i="7"/>
  <c r="U96" i="7"/>
  <c r="Q96" i="7"/>
  <c r="M96" i="7"/>
  <c r="R98" i="7"/>
  <c r="N98" i="7"/>
  <c r="R99" i="7"/>
  <c r="N99" i="7"/>
  <c r="R100" i="7"/>
  <c r="S102" i="7"/>
  <c r="U103" i="7"/>
  <c r="U104" i="7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D59" i="7" l="1"/>
  <c r="D60" i="7" s="1"/>
  <c r="E7" i="7"/>
  <c r="E59" i="7" s="1"/>
  <c r="E116" i="7"/>
</calcChain>
</file>

<file path=xl/sharedStrings.xml><?xml version="1.0" encoding="utf-8"?>
<sst xmlns="http://schemas.openxmlformats.org/spreadsheetml/2006/main" count="29" uniqueCount="14">
  <si>
    <t>X</t>
  </si>
  <si>
    <t>Y</t>
  </si>
  <si>
    <t>Съгласувани</t>
  </si>
  <si>
    <t>Несъгласувани</t>
  </si>
  <si>
    <t>Равенство</t>
  </si>
  <si>
    <t>….</t>
  </si>
  <si>
    <t>…</t>
  </si>
  <si>
    <t>Кендал:</t>
  </si>
  <si>
    <t>Общо:</t>
  </si>
  <si>
    <t>Двойки:</t>
  </si>
  <si>
    <t>коеф. на Кендал:</t>
  </si>
  <si>
    <t>Rank X</t>
  </si>
  <si>
    <t>Rank Y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</si>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</sst>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5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Данни!$B$1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Данни!$A$2:$A$20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11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90</c:v>
                </c:pt>
                <c:pt idx="9">
                  <c:v>11</c:v>
                </c:pt>
                <c:pt idx="10">
                  <c:v>45</c:v>
                </c:pt>
                <c:pt idx="11">
                  <c:v>65</c:v>
                </c:pt>
                <c:pt idx="12">
                  <c:v>23</c:v>
                </c:pt>
                <c:pt idx="13">
                  <c:v>37</c:v>
                </c:pt>
                <c:pt idx="14">
                  <c:v>12</c:v>
                </c:pt>
                <c:pt idx="15">
                  <c:v>80</c:v>
                </c:pt>
                <c:pt idx="16">
                  <c:v>76</c:v>
                </c:pt>
                <c:pt idx="17">
                  <c:v>46</c:v>
                </c:pt>
                <c:pt idx="18">
                  <c:v>76</c:v>
                </c:pt>
              </c:numCache>
            </c:numRef>
          </c:xVal>
          <c:yVal>
            <c:numRef>
              <c:f>Данни!$B$2:$B$20</c:f>
              <c:numCache>
                <c:formatCode>General</c:formatCode>
                <c:ptCount val="19"/>
                <c:pt idx="0">
                  <c:v>10000</c:v>
                </c:pt>
                <c:pt idx="1">
                  <c:v>17000</c:v>
                </c:pt>
                <c:pt idx="2">
                  <c:v>81</c:v>
                </c:pt>
                <c:pt idx="3">
                  <c:v>9</c:v>
                </c:pt>
                <c:pt idx="4">
                  <c:v>121</c:v>
                </c:pt>
                <c:pt idx="5">
                  <c:v>16</c:v>
                </c:pt>
                <c:pt idx="6">
                  <c:v>25</c:v>
                </c:pt>
                <c:pt idx="7">
                  <c:v>36</c:v>
                </c:pt>
                <c:pt idx="8">
                  <c:v>8100</c:v>
                </c:pt>
                <c:pt idx="9">
                  <c:v>121</c:v>
                </c:pt>
                <c:pt idx="10">
                  <c:v>2025</c:v>
                </c:pt>
                <c:pt idx="11">
                  <c:v>4225</c:v>
                </c:pt>
                <c:pt idx="12">
                  <c:v>529</c:v>
                </c:pt>
                <c:pt idx="13">
                  <c:v>1369</c:v>
                </c:pt>
                <c:pt idx="14">
                  <c:v>144</c:v>
                </c:pt>
                <c:pt idx="15">
                  <c:v>6400</c:v>
                </c:pt>
                <c:pt idx="16">
                  <c:v>5776</c:v>
                </c:pt>
                <c:pt idx="17">
                  <c:v>2116</c:v>
                </c:pt>
                <c:pt idx="18">
                  <c:v>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4-497D-851A-FB4EE16B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49888"/>
        <c:axId val="388753808"/>
      </c:scatterChart>
      <c:valAx>
        <c:axId val="3887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53808"/>
        <c:crosses val="autoZero"/>
        <c:crossBetween val="midCat"/>
      </c:valAx>
      <c:valAx>
        <c:axId val="3887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2</xdr:row>
      <xdr:rowOff>83820</xdr:rowOff>
    </xdr:from>
    <xdr:to>
      <xdr:col>11</xdr:col>
      <xdr:colOff>83820</xdr:colOff>
      <xdr:row>17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1</xdr:row>
      <xdr:rowOff>114300</xdr:rowOff>
    </xdr:from>
    <xdr:ext cx="7772399" cy="1219565"/>
    <xdr:sp macro="" textlink="">
      <xdr:nvSpPr>
        <xdr:cNvPr id="2" name="TextBox 1"/>
        <xdr:cNvSpPr txBox="1"/>
      </xdr:nvSpPr>
      <xdr:spPr>
        <a:xfrm>
          <a:off x="2400300" y="304800"/>
          <a:ext cx="7772399" cy="12195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g-BG" sz="1200" b="1"/>
            <a:t>    Директно използваме функцията </a:t>
          </a:r>
          <a:r>
            <a:rPr lang="en-US" sz="1200" b="1"/>
            <a:t>correlations </a:t>
          </a:r>
          <a:r>
            <a:rPr lang="bg-BG" sz="1200" b="1"/>
            <a:t>от </a:t>
          </a:r>
          <a:r>
            <a:rPr lang="en-US" sz="1200" b="1"/>
            <a:t>menu Data -&gt; Data Analysis (</a:t>
          </a:r>
          <a:r>
            <a:rPr lang="bg-BG" sz="1200" b="1"/>
            <a:t>първо зарадете </a:t>
          </a:r>
          <a:r>
            <a:rPr lang="en-US" sz="1200" b="1"/>
            <a:t>add-in Data</a:t>
          </a:r>
          <a:r>
            <a:rPr lang="en-US" sz="1200" b="1" baseline="0"/>
            <a:t> Analysis</a:t>
          </a:r>
          <a:r>
            <a:rPr lang="bg-BG" sz="1200" b="1"/>
            <a:t>)</a:t>
          </a:r>
          <a:r>
            <a:rPr lang="bg-BG" sz="1200" b="1" baseline="0"/>
            <a:t> </a:t>
          </a:r>
          <a:r>
            <a:rPr lang="bg-BG" sz="1200" b="1"/>
            <a:t>или функцията </a:t>
          </a:r>
          <a:r>
            <a:rPr lang="en-US" sz="1200" b="1"/>
            <a:t>correl(), </a:t>
          </a:r>
          <a:r>
            <a:rPr lang="bg-BG" sz="1200" b="1"/>
            <a:t>която е вградена.</a:t>
          </a:r>
        </a:p>
        <a:p>
          <a:endParaRPr lang="bg-BG" sz="1200" b="1"/>
        </a:p>
        <a:p>
          <a:r>
            <a:rPr lang="bg-BG" sz="1200" b="1">
              <a:solidFill>
                <a:srgbClr val="FF0000"/>
              </a:solidFill>
            </a:rPr>
            <a:t>    Забележете, че получената стойност е ниска, въпреки наличието на силна зависимост между данните (вижте графиката). Причината са няколкото изключителни точки. Ще се опитаме да</a:t>
          </a:r>
          <a:r>
            <a:rPr lang="bg-BG" sz="1200" b="1" baseline="0">
              <a:solidFill>
                <a:srgbClr val="FF0000"/>
              </a:solidFill>
            </a:rPr>
            <a:t> ги преодолеем чрез Спиърмън и Кендал.</a:t>
          </a:r>
          <a:endParaRPr lang="bg-BG" sz="1200" b="1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20</xdr:row>
      <xdr:rowOff>142875</xdr:rowOff>
    </xdr:from>
    <xdr:ext cx="9867573" cy="280205"/>
    <xdr:sp macro="" textlink="">
      <xdr:nvSpPr>
        <xdr:cNvPr id="2" name="TextBox 1"/>
        <xdr:cNvSpPr txBox="1"/>
      </xdr:nvSpPr>
      <xdr:spPr>
        <a:xfrm>
          <a:off x="171450" y="3952875"/>
          <a:ext cx="98675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200" b="1"/>
            <a:t>Първо</a:t>
          </a:r>
          <a:r>
            <a:rPr lang="bg-BG" sz="1200" b="1" baseline="0"/>
            <a:t> смятате ранговете с функцията </a:t>
          </a:r>
          <a:r>
            <a:rPr lang="en-US" sz="1200" b="1" baseline="0"/>
            <a:t>rank(), </a:t>
          </a:r>
          <a:r>
            <a:rPr lang="bg-BG" sz="1200" b="1" baseline="0"/>
            <a:t>после пресмятате </a:t>
          </a:r>
          <a:r>
            <a:rPr lang="en-US" sz="1200" b="1" baseline="0"/>
            <a:t>Spearman </a:t>
          </a:r>
          <a:r>
            <a:rPr lang="bg-BG" sz="1200" b="1" baseline="0"/>
            <a:t>от получените рангове посредством функцията за корелация </a:t>
          </a:r>
          <a:r>
            <a:rPr lang="en-US" sz="1200" b="1" baseline="0"/>
            <a:t>correl().</a:t>
          </a:r>
          <a:endParaRPr lang="en-US" sz="12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480060</xdr:colOff>
      <xdr:row>0</xdr:row>
      <xdr:rowOff>114300</xdr:rowOff>
    </xdr:from>
    <xdr:ext cx="6102183" cy="311496"/>
    <xdr:sp macro="" textlink="">
      <xdr:nvSpPr>
        <xdr:cNvPr id="2" name="TextBox 1"/>
        <xdr:cNvSpPr txBox="1"/>
      </xdr:nvSpPr>
      <xdr:spPr>
        <a:xfrm>
          <a:off x="1089660" y="114300"/>
          <a:ext cx="610218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Възможно</a:t>
          </a:r>
          <a:r>
            <a:rPr lang="bg-BG" sz="1400" b="1" baseline="0"/>
            <a:t> ли е да пресметнем ранговия коефициент на Кендал с Ексел ???</a:t>
          </a:r>
          <a:endParaRPr lang="bg-BG" sz="1400" b="1"/>
        </a:p>
      </xdr:txBody>
    </xdr:sp>
    <xdr:clientData/>
  </xdr:oneCellAnchor>
  <xdr:oneCellAnchor>
    <xdr:from>
      <xdr:col>0</xdr:col>
      <xdr:colOff>266700</xdr:colOff>
      <xdr:row>2</xdr:row>
      <xdr:rowOff>22860</xdr:rowOff>
    </xdr:from>
    <xdr:ext cx="1935338" cy="311496"/>
    <xdr:sp macro="" textlink="">
      <xdr:nvSpPr>
        <xdr:cNvPr id="3" name="TextBox 2"/>
        <xdr:cNvSpPr txBox="1"/>
      </xdr:nvSpPr>
      <xdr:spPr>
        <a:xfrm>
          <a:off x="266700" y="403860"/>
          <a:ext cx="193533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Начин 1 (</a:t>
          </a:r>
          <a:r>
            <a:rPr lang="bg-BG" sz="1400" b="1">
              <a:solidFill>
                <a:srgbClr val="FF0000"/>
              </a:solidFill>
            </a:rPr>
            <a:t>не е удобен</a:t>
          </a:r>
          <a:r>
            <a:rPr lang="bg-BG" sz="1400" b="1"/>
            <a:t>):</a:t>
          </a:r>
        </a:p>
      </xdr:txBody>
    </xdr:sp>
    <xdr:clientData/>
  </xdr:oneCellAnchor>
  <xdr:oneCellAnchor>
    <xdr:from>
      <xdr:col>0</xdr:col>
      <xdr:colOff>53340</xdr:colOff>
      <xdr:row>63</xdr:row>
      <xdr:rowOff>114300</xdr:rowOff>
    </xdr:from>
    <xdr:ext cx="853119" cy="311496"/>
    <xdr:sp macro="" textlink="">
      <xdr:nvSpPr>
        <xdr:cNvPr id="4" name="TextBox 3"/>
        <xdr:cNvSpPr txBox="1"/>
      </xdr:nvSpPr>
      <xdr:spPr>
        <a:xfrm>
          <a:off x="53340" y="11635740"/>
          <a:ext cx="85311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Начин 2:</a:t>
          </a:r>
        </a:p>
      </xdr:txBody>
    </xdr:sp>
    <xdr:clientData/>
  </xdr:oneCellAnchor>
  <xdr:oneCellAnchor>
    <xdr:from>
      <xdr:col>0</xdr:col>
      <xdr:colOff>45720</xdr:colOff>
      <xdr:row>65</xdr:row>
      <xdr:rowOff>114300</xdr:rowOff>
    </xdr:from>
    <xdr:ext cx="1830694" cy="311496"/>
    <xdr:sp macro="" textlink="">
      <xdr:nvSpPr>
        <xdr:cNvPr id="5" name="TextBox 4"/>
        <xdr:cNvSpPr txBox="1"/>
      </xdr:nvSpPr>
      <xdr:spPr>
        <a:xfrm>
          <a:off x="45720" y="12001500"/>
          <a:ext cx="18306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Съгласувани двойки:</a:t>
          </a:r>
        </a:p>
      </xdr:txBody>
    </xdr:sp>
    <xdr:clientData/>
  </xdr:oneCellAnchor>
  <xdr:oneCellAnchor>
    <xdr:from>
      <xdr:col>0</xdr:col>
      <xdr:colOff>0</xdr:colOff>
      <xdr:row>88</xdr:row>
      <xdr:rowOff>121920</xdr:rowOff>
    </xdr:from>
    <xdr:ext cx="2011641" cy="311496"/>
    <xdr:sp macro="" textlink="">
      <xdr:nvSpPr>
        <xdr:cNvPr id="6" name="TextBox 5"/>
        <xdr:cNvSpPr txBox="1"/>
      </xdr:nvSpPr>
      <xdr:spPr>
        <a:xfrm>
          <a:off x="0" y="16215360"/>
          <a:ext cx="201164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НЕсъгласувани двойки:</a:t>
          </a:r>
        </a:p>
      </xdr:txBody>
    </xdr:sp>
    <xdr:clientData/>
  </xdr:oneCellAnchor>
  <xdr:oneCellAnchor>
    <xdr:from>
      <xdr:col>0</xdr:col>
      <xdr:colOff>22860</xdr:colOff>
      <xdr:row>114</xdr:row>
      <xdr:rowOff>129540</xdr:rowOff>
    </xdr:from>
    <xdr:ext cx="2306529" cy="311496"/>
    <xdr:sp macro="" textlink="">
      <xdr:nvSpPr>
        <xdr:cNvPr id="7" name="TextBox 6"/>
        <xdr:cNvSpPr txBox="1"/>
      </xdr:nvSpPr>
      <xdr:spPr>
        <a:xfrm>
          <a:off x="22860" y="20977860"/>
          <a:ext cx="23065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Общо съгласувани двойки:</a:t>
          </a:r>
        </a:p>
      </xdr:txBody>
    </xdr:sp>
    <xdr:clientData/>
  </xdr:oneCellAnchor>
  <xdr:oneCellAnchor>
    <xdr:from>
      <xdr:col>0</xdr:col>
      <xdr:colOff>15240</xdr:colOff>
      <xdr:row>116</xdr:row>
      <xdr:rowOff>114300</xdr:rowOff>
    </xdr:from>
    <xdr:ext cx="2507353" cy="311496"/>
    <xdr:sp macro="" textlink="">
      <xdr:nvSpPr>
        <xdr:cNvPr id="8" name="TextBox 7"/>
        <xdr:cNvSpPr txBox="1"/>
      </xdr:nvSpPr>
      <xdr:spPr>
        <a:xfrm>
          <a:off x="15240" y="21328380"/>
          <a:ext cx="25073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Общо НЕсъгласувани двойки:</a:t>
          </a:r>
        </a:p>
      </xdr:txBody>
    </xdr:sp>
    <xdr:clientData/>
  </xdr:oneCellAnchor>
  <xdr:oneCellAnchor>
    <xdr:from>
      <xdr:col>0</xdr:col>
      <xdr:colOff>0</xdr:colOff>
      <xdr:row>118</xdr:row>
      <xdr:rowOff>129540</xdr:rowOff>
    </xdr:from>
    <xdr:ext cx="2754472" cy="311496"/>
    <xdr:sp macro="" textlink="">
      <xdr:nvSpPr>
        <xdr:cNvPr id="9" name="TextBox 8"/>
        <xdr:cNvSpPr txBox="1"/>
      </xdr:nvSpPr>
      <xdr:spPr>
        <a:xfrm>
          <a:off x="0" y="22608540"/>
          <a:ext cx="275447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Общо сравнения между двойки:</a:t>
          </a:r>
        </a:p>
      </xdr:txBody>
    </xdr:sp>
    <xdr:clientData/>
  </xdr:oneCellAnchor>
  <xdr:oneCellAnchor>
    <xdr:from>
      <xdr:col>4</xdr:col>
      <xdr:colOff>247650</xdr:colOff>
      <xdr:row>59</xdr:row>
      <xdr:rowOff>142875</xdr:rowOff>
    </xdr:from>
    <xdr:ext cx="5655266" cy="264560"/>
    <xdr:sp macro="" textlink="">
      <xdr:nvSpPr>
        <xdr:cNvPr id="10" name="TextBox 9"/>
        <xdr:cNvSpPr txBox="1"/>
      </xdr:nvSpPr>
      <xdr:spPr>
        <a:xfrm>
          <a:off x="2924175" y="11382375"/>
          <a:ext cx="56552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100" b="1">
              <a:solidFill>
                <a:srgbClr val="0070C0"/>
              </a:solidFill>
            </a:rPr>
            <a:t>Не сме завършили пресмятането,</a:t>
          </a:r>
          <a:r>
            <a:rPr lang="bg-BG" sz="1100" b="1" baseline="0">
              <a:solidFill>
                <a:srgbClr val="0070C0"/>
              </a:solidFill>
            </a:rPr>
            <a:t> поради това резултата се разминава с този на Начин 2.</a:t>
          </a:r>
        </a:p>
      </xdr:txBody>
    </xdr:sp>
    <xdr:clientData/>
  </xdr:oneCellAnchor>
  <xdr:twoCellAnchor editAs="oneCell">
    <xdr:from>
      <xdr:col>5</xdr:col>
      <xdr:colOff>542926</xdr:colOff>
      <xdr:row>120</xdr:row>
      <xdr:rowOff>171450</xdr:rowOff>
    </xdr:from>
    <xdr:to>
      <xdr:col>13</xdr:col>
      <xdr:colOff>18042</xdr:colOff>
      <xdr:row>125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1" y="23031450"/>
          <a:ext cx="4370966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120</xdr:row>
      <xdr:rowOff>142875</xdr:rowOff>
    </xdr:from>
    <xdr:ext cx="1661224" cy="311496"/>
    <xdr:sp macro="" textlink="">
      <xdr:nvSpPr>
        <xdr:cNvPr id="12" name="TextBox 11"/>
        <xdr:cNvSpPr txBox="1"/>
      </xdr:nvSpPr>
      <xdr:spPr>
        <a:xfrm>
          <a:off x="0" y="23002875"/>
          <a:ext cx="166122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Брой наблюдения:</a:t>
          </a:r>
          <a:endParaRPr lang="en-US" sz="1400" b="1"/>
        </a:p>
      </xdr:txBody>
    </xdr:sp>
    <xdr:clientData/>
  </xdr:oneCellAnchor>
  <xdr:oneCellAnchor>
    <xdr:from>
      <xdr:col>21</xdr:col>
      <xdr:colOff>333376</xdr:colOff>
      <xdr:row>84</xdr:row>
      <xdr:rowOff>38100</xdr:rowOff>
    </xdr:from>
    <xdr:ext cx="2724150" cy="436786"/>
    <xdr:sp macro="" textlink="">
      <xdr:nvSpPr>
        <xdr:cNvPr id="13" name="TextBox 12"/>
        <xdr:cNvSpPr txBox="1"/>
      </xdr:nvSpPr>
      <xdr:spPr>
        <a:xfrm>
          <a:off x="13716001" y="16040100"/>
          <a:ext cx="27241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g-BG" sz="1100" b="1">
              <a:solidFill>
                <a:srgbClr val="0070C0"/>
              </a:solidFill>
            </a:rPr>
            <a:t>Тук имаме двойки, които не</a:t>
          </a:r>
          <a:r>
            <a:rPr lang="bg-BG" sz="1100" b="1" baseline="0">
              <a:solidFill>
                <a:srgbClr val="0070C0"/>
              </a:solidFill>
            </a:rPr>
            <a:t> са съгласувани, нито са несъгласувани</a:t>
          </a:r>
          <a:endParaRPr lang="en-US" sz="1100" b="1">
            <a:solidFill>
              <a:srgbClr val="0070C0"/>
            </a:solidFill>
          </a:endParaRPr>
        </a:p>
      </xdr:txBody>
    </xdr:sp>
    <xdr:clientData/>
  </xdr:oneCellAnchor>
  <xdr:oneCellAnchor>
    <xdr:from>
      <xdr:col>5</xdr:col>
      <xdr:colOff>561975</xdr:colOff>
      <xdr:row>118</xdr:row>
      <xdr:rowOff>161925</xdr:rowOff>
    </xdr:from>
    <xdr:ext cx="10445167" cy="264560"/>
    <xdr:sp macro="" textlink="">
      <xdr:nvSpPr>
        <xdr:cNvPr id="14" name="TextBox 13"/>
        <xdr:cNvSpPr txBox="1"/>
      </xdr:nvSpPr>
      <xdr:spPr>
        <a:xfrm>
          <a:off x="4171950" y="22640925"/>
          <a:ext cx="104451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100">
              <a:solidFill>
                <a:srgbClr val="C00000"/>
              </a:solidFill>
            </a:rPr>
            <a:t>Забележете, че общият брой сравнения може да е по-голям от броя на съгласуваните и несъгласуваните взети заедно, поради двойки, които не са в нито една от групите.</a:t>
          </a:r>
          <a:endParaRPr lang="en-US" sz="1100">
            <a:solidFill>
              <a:srgbClr val="C00000"/>
            </a:solidFill>
          </a:endParaRPr>
        </a:p>
      </xdr:txBody>
    </xdr:sp>
    <xdr:clientData/>
  </xdr:oneCellAnchor>
  <xdr:oneCellAnchor>
    <xdr:from>
      <xdr:col>0</xdr:col>
      <xdr:colOff>0</xdr:colOff>
      <xdr:row>122</xdr:row>
      <xdr:rowOff>142875</xdr:rowOff>
    </xdr:from>
    <xdr:ext cx="1241622" cy="311496"/>
    <xdr:sp macro="" textlink="">
      <xdr:nvSpPr>
        <xdr:cNvPr id="15" name="TextBox 14"/>
        <xdr:cNvSpPr txBox="1"/>
      </xdr:nvSpPr>
      <xdr:spPr>
        <a:xfrm>
          <a:off x="0" y="23383875"/>
          <a:ext cx="12416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Z- </a:t>
          </a:r>
          <a:r>
            <a:rPr lang="bg-BG" sz="1400" b="1"/>
            <a:t>статистика:</a:t>
          </a:r>
          <a:endParaRPr lang="en-US" sz="1400" b="1"/>
        </a:p>
      </xdr:txBody>
    </xdr:sp>
    <xdr:clientData/>
  </xdr:oneCellAnchor>
  <xdr:oneCellAnchor>
    <xdr:from>
      <xdr:col>0</xdr:col>
      <xdr:colOff>0</xdr:colOff>
      <xdr:row>124</xdr:row>
      <xdr:rowOff>133350</xdr:rowOff>
    </xdr:from>
    <xdr:ext cx="1064459" cy="311496"/>
    <xdr:sp macro="" textlink="">
      <xdr:nvSpPr>
        <xdr:cNvPr id="16" name="TextBox 15"/>
        <xdr:cNvSpPr txBox="1"/>
      </xdr:nvSpPr>
      <xdr:spPr>
        <a:xfrm>
          <a:off x="0" y="23755350"/>
          <a:ext cx="106445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400" b="1"/>
            <a:t>Значимост:</a:t>
          </a:r>
          <a:endParaRPr lang="en-US" sz="1400" b="1"/>
        </a:p>
      </xdr:txBody>
    </xdr:sp>
    <xdr:clientData/>
  </xdr:oneCellAnchor>
  <xdr:oneCellAnchor>
    <xdr:from>
      <xdr:col>5</xdr:col>
      <xdr:colOff>238125</xdr:colOff>
      <xdr:row>125</xdr:row>
      <xdr:rowOff>9525</xdr:rowOff>
    </xdr:from>
    <xdr:ext cx="6857070" cy="280205"/>
    <xdr:sp macro="" textlink="">
      <xdr:nvSpPr>
        <xdr:cNvPr id="17" name="TextBox 16"/>
        <xdr:cNvSpPr txBox="1"/>
      </xdr:nvSpPr>
      <xdr:spPr>
        <a:xfrm>
          <a:off x="3848100" y="23822025"/>
          <a:ext cx="68570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200" b="1"/>
            <a:t>Стойността трябва да е по-малка от 0.05, че да имаме надеждна оценка на корелацията по Кендал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s="7" t="s">
        <v>0</v>
      </c>
      <c r="B1" s="7" t="s">
        <v>1</v>
      </c>
    </row>
    <row r="2" spans="1:2" x14ac:dyDescent="0.25">
      <c r="A2" s="6">
        <v>2</v>
      </c>
      <c r="B2" s="6">
        <v>10000</v>
      </c>
    </row>
    <row r="3" spans="1:2" x14ac:dyDescent="0.25">
      <c r="A3" s="6">
        <v>7</v>
      </c>
      <c r="B3" s="6">
        <v>17000</v>
      </c>
    </row>
    <row r="4" spans="1:2" x14ac:dyDescent="0.25">
      <c r="A4" s="6">
        <v>9</v>
      </c>
      <c r="B4" s="6">
        <f t="shared" ref="B4:B20" si="0">A4^2</f>
        <v>81</v>
      </c>
    </row>
    <row r="5" spans="1:2" x14ac:dyDescent="0.25">
      <c r="A5" s="6">
        <v>3</v>
      </c>
      <c r="B5" s="6">
        <f t="shared" si="0"/>
        <v>9</v>
      </c>
    </row>
    <row r="6" spans="1:2" x14ac:dyDescent="0.25">
      <c r="A6" s="6">
        <v>11</v>
      </c>
      <c r="B6" s="6">
        <f t="shared" si="0"/>
        <v>121</v>
      </c>
    </row>
    <row r="7" spans="1:2" x14ac:dyDescent="0.25">
      <c r="A7" s="6">
        <v>4</v>
      </c>
      <c r="B7" s="6">
        <f t="shared" si="0"/>
        <v>16</v>
      </c>
    </row>
    <row r="8" spans="1:2" x14ac:dyDescent="0.25">
      <c r="A8" s="6">
        <v>5</v>
      </c>
      <c r="B8" s="6">
        <f t="shared" si="0"/>
        <v>25</v>
      </c>
    </row>
    <row r="9" spans="1:2" x14ac:dyDescent="0.25">
      <c r="A9" s="6">
        <v>6</v>
      </c>
      <c r="B9" s="6">
        <f t="shared" si="0"/>
        <v>36</v>
      </c>
    </row>
    <row r="10" spans="1:2" x14ac:dyDescent="0.25">
      <c r="A10" s="6">
        <v>90</v>
      </c>
      <c r="B10" s="6">
        <f t="shared" si="0"/>
        <v>8100</v>
      </c>
    </row>
    <row r="11" spans="1:2" x14ac:dyDescent="0.25">
      <c r="A11" s="6">
        <v>11</v>
      </c>
      <c r="B11" s="6">
        <f t="shared" si="0"/>
        <v>121</v>
      </c>
    </row>
    <row r="12" spans="1:2" x14ac:dyDescent="0.25">
      <c r="A12" s="6">
        <v>45</v>
      </c>
      <c r="B12" s="6">
        <f t="shared" si="0"/>
        <v>2025</v>
      </c>
    </row>
    <row r="13" spans="1:2" x14ac:dyDescent="0.25">
      <c r="A13" s="6">
        <v>65</v>
      </c>
      <c r="B13" s="6">
        <f t="shared" si="0"/>
        <v>4225</v>
      </c>
    </row>
    <row r="14" spans="1:2" x14ac:dyDescent="0.25">
      <c r="A14" s="6">
        <v>23</v>
      </c>
      <c r="B14" s="6">
        <f t="shared" si="0"/>
        <v>529</v>
      </c>
    </row>
    <row r="15" spans="1:2" x14ac:dyDescent="0.25">
      <c r="A15" s="6">
        <v>37</v>
      </c>
      <c r="B15" s="6">
        <f t="shared" si="0"/>
        <v>1369</v>
      </c>
    </row>
    <row r="16" spans="1:2" x14ac:dyDescent="0.25">
      <c r="A16" s="6">
        <v>12</v>
      </c>
      <c r="B16" s="6">
        <f t="shared" si="0"/>
        <v>144</v>
      </c>
    </row>
    <row r="17" spans="1:2" x14ac:dyDescent="0.25">
      <c r="A17" s="6">
        <v>80</v>
      </c>
      <c r="B17" s="6">
        <f t="shared" si="0"/>
        <v>6400</v>
      </c>
    </row>
    <row r="18" spans="1:2" x14ac:dyDescent="0.25">
      <c r="A18" s="6">
        <v>76</v>
      </c>
      <c r="B18" s="6">
        <f t="shared" si="0"/>
        <v>5776</v>
      </c>
    </row>
    <row r="19" spans="1:2" x14ac:dyDescent="0.25">
      <c r="A19" s="6">
        <v>46</v>
      </c>
      <c r="B19" s="6">
        <f t="shared" si="0"/>
        <v>2116</v>
      </c>
    </row>
    <row r="20" spans="1:2" x14ac:dyDescent="0.25">
      <c r="A20" s="6">
        <v>76</v>
      </c>
      <c r="B20" s="6">
        <f t="shared" si="0"/>
        <v>5776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5" sqref="I15"/>
    </sheetView>
  </sheetViews>
  <sheetFormatPr defaultRowHeight="15" x14ac:dyDescent="0.25"/>
  <sheetData>
    <row r="1" spans="1:3" x14ac:dyDescent="0.25">
      <c r="A1" s="3"/>
      <c r="B1" s="3" t="s">
        <v>0</v>
      </c>
      <c r="C1" s="3" t="s">
        <v>1</v>
      </c>
    </row>
    <row r="2" spans="1:3" x14ac:dyDescent="0.25">
      <c r="A2" s="1" t="s">
        <v>0</v>
      </c>
      <c r="B2" s="1">
        <v>1</v>
      </c>
      <c r="C2" s="1"/>
    </row>
    <row r="3" spans="1:3" ht="15.75" thickBot="1" x14ac:dyDescent="0.3">
      <c r="A3" s="2" t="s">
        <v>1</v>
      </c>
      <c r="B3" s="5">
        <v>0.29085604527582398</v>
      </c>
      <c r="C3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K9" sqref="K9"/>
    </sheetView>
  </sheetViews>
  <sheetFormatPr defaultRowHeight="15" x14ac:dyDescent="0.25"/>
  <cols>
    <col min="7" max="7" width="11.42578125" customWidth="1"/>
  </cols>
  <sheetData>
    <row r="1" spans="1:8" x14ac:dyDescent="0.25">
      <c r="A1" s="7" t="s">
        <v>0</v>
      </c>
      <c r="B1" s="7" t="s">
        <v>1</v>
      </c>
      <c r="D1" s="18" t="s">
        <v>11</v>
      </c>
      <c r="E1" s="18" t="s">
        <v>12</v>
      </c>
      <c r="G1" s="18" t="s">
        <v>13</v>
      </c>
      <c r="H1" s="19">
        <f>CORREL(D2:D20,E2:E20)</f>
        <v>0.55366966750074664</v>
      </c>
    </row>
    <row r="2" spans="1:8" x14ac:dyDescent="0.25">
      <c r="A2" s="6">
        <v>2</v>
      </c>
      <c r="B2" s="6">
        <v>10000</v>
      </c>
      <c r="D2">
        <f>RANK(A2,A$2:A$20)</f>
        <v>19</v>
      </c>
      <c r="E2">
        <f>RANK(B2,B$2:B$20)</f>
        <v>2</v>
      </c>
    </row>
    <row r="3" spans="1:8" x14ac:dyDescent="0.25">
      <c r="A3" s="6">
        <v>7</v>
      </c>
      <c r="B3" s="6">
        <v>17000</v>
      </c>
      <c r="D3">
        <f t="shared" ref="D3:D20" si="0">RANK(A3,A$2:A$20)</f>
        <v>14</v>
      </c>
      <c r="E3">
        <f t="shared" ref="E3:E20" si="1">RANK(B3,B$2:B$20)</f>
        <v>1</v>
      </c>
    </row>
    <row r="4" spans="1:8" x14ac:dyDescent="0.25">
      <c r="A4" s="6">
        <v>9</v>
      </c>
      <c r="B4" s="6">
        <f t="shared" ref="B4:B20" si="2">A4^2</f>
        <v>81</v>
      </c>
      <c r="D4">
        <f t="shared" si="0"/>
        <v>13</v>
      </c>
      <c r="E4">
        <f t="shared" si="1"/>
        <v>15</v>
      </c>
    </row>
    <row r="5" spans="1:8" x14ac:dyDescent="0.25">
      <c r="A5" s="6">
        <v>3</v>
      </c>
      <c r="B5" s="6">
        <f t="shared" si="2"/>
        <v>9</v>
      </c>
      <c r="D5">
        <f t="shared" si="0"/>
        <v>18</v>
      </c>
      <c r="E5">
        <f t="shared" si="1"/>
        <v>19</v>
      </c>
    </row>
    <row r="6" spans="1:8" x14ac:dyDescent="0.25">
      <c r="A6" s="6">
        <v>11</v>
      </c>
      <c r="B6" s="6">
        <f t="shared" si="2"/>
        <v>121</v>
      </c>
      <c r="D6">
        <f t="shared" si="0"/>
        <v>11</v>
      </c>
      <c r="E6">
        <f t="shared" si="1"/>
        <v>13</v>
      </c>
    </row>
    <row r="7" spans="1:8" x14ac:dyDescent="0.25">
      <c r="A7" s="6">
        <v>4</v>
      </c>
      <c r="B7" s="6">
        <f t="shared" si="2"/>
        <v>16</v>
      </c>
      <c r="D7">
        <f t="shared" si="0"/>
        <v>17</v>
      </c>
      <c r="E7">
        <f t="shared" si="1"/>
        <v>18</v>
      </c>
    </row>
    <row r="8" spans="1:8" x14ac:dyDescent="0.25">
      <c r="A8" s="6">
        <v>5</v>
      </c>
      <c r="B8" s="6">
        <f t="shared" si="2"/>
        <v>25</v>
      </c>
      <c r="D8">
        <f t="shared" si="0"/>
        <v>16</v>
      </c>
      <c r="E8">
        <f t="shared" si="1"/>
        <v>17</v>
      </c>
    </row>
    <row r="9" spans="1:8" x14ac:dyDescent="0.25">
      <c r="A9" s="6">
        <v>6</v>
      </c>
      <c r="B9" s="6">
        <f t="shared" si="2"/>
        <v>36</v>
      </c>
      <c r="D9">
        <f t="shared" si="0"/>
        <v>15</v>
      </c>
      <c r="E9">
        <f t="shared" si="1"/>
        <v>16</v>
      </c>
    </row>
    <row r="10" spans="1:8" x14ac:dyDescent="0.25">
      <c r="A10" s="6">
        <v>90</v>
      </c>
      <c r="B10" s="6">
        <f t="shared" si="2"/>
        <v>8100</v>
      </c>
      <c r="D10">
        <f t="shared" si="0"/>
        <v>1</v>
      </c>
      <c r="E10">
        <f t="shared" si="1"/>
        <v>3</v>
      </c>
    </row>
    <row r="11" spans="1:8" x14ac:dyDescent="0.25">
      <c r="A11" s="6">
        <v>11</v>
      </c>
      <c r="B11" s="6">
        <f t="shared" si="2"/>
        <v>121</v>
      </c>
      <c r="D11">
        <f t="shared" si="0"/>
        <v>11</v>
      </c>
      <c r="E11">
        <f t="shared" si="1"/>
        <v>13</v>
      </c>
    </row>
    <row r="12" spans="1:8" x14ac:dyDescent="0.25">
      <c r="A12" s="6">
        <v>45</v>
      </c>
      <c r="B12" s="6">
        <f t="shared" si="2"/>
        <v>2025</v>
      </c>
      <c r="D12">
        <f t="shared" si="0"/>
        <v>7</v>
      </c>
      <c r="E12">
        <f t="shared" si="1"/>
        <v>9</v>
      </c>
    </row>
    <row r="13" spans="1:8" x14ac:dyDescent="0.25">
      <c r="A13" s="6">
        <v>65</v>
      </c>
      <c r="B13" s="6">
        <f t="shared" si="2"/>
        <v>4225</v>
      </c>
      <c r="D13">
        <f t="shared" si="0"/>
        <v>5</v>
      </c>
      <c r="E13">
        <f t="shared" si="1"/>
        <v>7</v>
      </c>
    </row>
    <row r="14" spans="1:8" x14ac:dyDescent="0.25">
      <c r="A14" s="6">
        <v>23</v>
      </c>
      <c r="B14" s="6">
        <f t="shared" si="2"/>
        <v>529</v>
      </c>
      <c r="D14">
        <f t="shared" si="0"/>
        <v>9</v>
      </c>
      <c r="E14">
        <f t="shared" si="1"/>
        <v>11</v>
      </c>
    </row>
    <row r="15" spans="1:8" x14ac:dyDescent="0.25">
      <c r="A15" s="6">
        <v>37</v>
      </c>
      <c r="B15" s="6">
        <f t="shared" si="2"/>
        <v>1369</v>
      </c>
      <c r="D15">
        <f t="shared" si="0"/>
        <v>8</v>
      </c>
      <c r="E15">
        <f t="shared" si="1"/>
        <v>10</v>
      </c>
    </row>
    <row r="16" spans="1:8" x14ac:dyDescent="0.25">
      <c r="A16" s="6">
        <v>12</v>
      </c>
      <c r="B16" s="6">
        <f t="shared" si="2"/>
        <v>144</v>
      </c>
      <c r="D16">
        <f t="shared" si="0"/>
        <v>10</v>
      </c>
      <c r="E16">
        <f t="shared" si="1"/>
        <v>12</v>
      </c>
    </row>
    <row r="17" spans="1:5" x14ac:dyDescent="0.25">
      <c r="A17" s="6">
        <v>80</v>
      </c>
      <c r="B17" s="6">
        <f t="shared" si="2"/>
        <v>6400</v>
      </c>
      <c r="D17">
        <f t="shared" si="0"/>
        <v>2</v>
      </c>
      <c r="E17">
        <f t="shared" si="1"/>
        <v>4</v>
      </c>
    </row>
    <row r="18" spans="1:5" x14ac:dyDescent="0.25">
      <c r="A18" s="6">
        <v>76</v>
      </c>
      <c r="B18" s="6">
        <f t="shared" si="2"/>
        <v>5776</v>
      </c>
      <c r="D18">
        <f t="shared" si="0"/>
        <v>3</v>
      </c>
      <c r="E18">
        <f t="shared" si="1"/>
        <v>5</v>
      </c>
    </row>
    <row r="19" spans="1:5" x14ac:dyDescent="0.25">
      <c r="A19" s="6">
        <v>46</v>
      </c>
      <c r="B19" s="6">
        <f t="shared" si="2"/>
        <v>2116</v>
      </c>
      <c r="D19">
        <f t="shared" si="0"/>
        <v>6</v>
      </c>
      <c r="E19">
        <f t="shared" si="1"/>
        <v>8</v>
      </c>
    </row>
    <row r="20" spans="1:5" x14ac:dyDescent="0.25">
      <c r="A20" s="6">
        <v>76</v>
      </c>
      <c r="B20" s="6">
        <f t="shared" si="2"/>
        <v>5776</v>
      </c>
      <c r="D20">
        <f t="shared" si="0"/>
        <v>3</v>
      </c>
      <c r="E20">
        <f t="shared" si="1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126"/>
  <sheetViews>
    <sheetView tabSelected="1" topLeftCell="A107" workbookViewId="0">
      <selection activeCell="E131" sqref="E131"/>
    </sheetView>
  </sheetViews>
  <sheetFormatPr defaultRowHeight="15" x14ac:dyDescent="0.25"/>
  <cols>
    <col min="4" max="4" width="12.7109375" customWidth="1"/>
    <col min="5" max="5" width="14" customWidth="1"/>
    <col min="6" max="6" width="9.42578125" customWidth="1"/>
  </cols>
  <sheetData>
    <row r="5" spans="1:6" x14ac:dyDescent="0.25">
      <c r="A5" s="7" t="s">
        <v>0</v>
      </c>
      <c r="B5" s="7" t="s">
        <v>1</v>
      </c>
      <c r="D5" s="4" t="s">
        <v>2</v>
      </c>
      <c r="E5" s="4" t="s">
        <v>3</v>
      </c>
      <c r="F5" s="4" t="s">
        <v>4</v>
      </c>
    </row>
    <row r="6" spans="1:6" x14ac:dyDescent="0.25">
      <c r="A6" s="8">
        <v>2</v>
      </c>
      <c r="B6" s="8">
        <v>10000</v>
      </c>
      <c r="D6" s="12">
        <f>IF($A$6&gt;A7,IF($B$6&gt;B7,1,0),IF($A$6&lt;A7,IF($B$6&lt;B7,1,0)))</f>
        <v>1</v>
      </c>
      <c r="E6" s="12">
        <f>IF(D6=0,IF(F6=0,1,0),0)</f>
        <v>0</v>
      </c>
      <c r="F6" s="12">
        <f>IF($A$6=A7,IF($B$6=B7,1,0),0)</f>
        <v>0</v>
      </c>
    </row>
    <row r="7" spans="1:6" x14ac:dyDescent="0.25">
      <c r="A7" s="10">
        <v>7</v>
      </c>
      <c r="B7" s="10">
        <v>17000</v>
      </c>
      <c r="D7" s="12">
        <f t="shared" ref="D7:D22" si="0">IF($A$6&gt;A8,IF($B$6&gt;B8,1,0),IF($A$6&lt;A8,IF($B$6&lt;B8,1,0)))</f>
        <v>0</v>
      </c>
      <c r="E7" s="12">
        <f t="shared" ref="E7:E56" si="1">IF(D7=0,IF(F7=0,1,0),0)</f>
        <v>1</v>
      </c>
      <c r="F7" s="12">
        <f t="shared" ref="F7:F23" si="2">IF($A$6=A8,IF($B$6=B8,1,0),0)</f>
        <v>0</v>
      </c>
    </row>
    <row r="8" spans="1:6" x14ac:dyDescent="0.25">
      <c r="A8" s="9">
        <v>9</v>
      </c>
      <c r="B8" s="9">
        <f t="shared" ref="B8:B24" si="3">A8^2</f>
        <v>81</v>
      </c>
      <c r="D8" s="12">
        <f t="shared" si="0"/>
        <v>0</v>
      </c>
      <c r="E8" s="12">
        <f t="shared" si="1"/>
        <v>1</v>
      </c>
      <c r="F8" s="12">
        <f t="shared" si="2"/>
        <v>0</v>
      </c>
    </row>
    <row r="9" spans="1:6" x14ac:dyDescent="0.25">
      <c r="A9" s="6">
        <v>3</v>
      </c>
      <c r="B9" s="6">
        <f t="shared" si="3"/>
        <v>9</v>
      </c>
      <c r="D9" s="12">
        <f t="shared" si="0"/>
        <v>0</v>
      </c>
      <c r="E9" s="12">
        <f t="shared" si="1"/>
        <v>1</v>
      </c>
      <c r="F9" s="12">
        <f t="shared" si="2"/>
        <v>0</v>
      </c>
    </row>
    <row r="10" spans="1:6" x14ac:dyDescent="0.25">
      <c r="A10" s="6">
        <v>11</v>
      </c>
      <c r="B10" s="6">
        <f t="shared" si="3"/>
        <v>121</v>
      </c>
      <c r="D10" s="12">
        <f t="shared" si="0"/>
        <v>0</v>
      </c>
      <c r="E10" s="12">
        <f t="shared" si="1"/>
        <v>1</v>
      </c>
      <c r="F10" s="12">
        <f t="shared" si="2"/>
        <v>0</v>
      </c>
    </row>
    <row r="11" spans="1:6" x14ac:dyDescent="0.25">
      <c r="A11" s="6">
        <v>4</v>
      </c>
      <c r="B11" s="6">
        <f t="shared" si="3"/>
        <v>16</v>
      </c>
      <c r="D11" s="12">
        <f t="shared" si="0"/>
        <v>0</v>
      </c>
      <c r="E11" s="12">
        <f t="shared" si="1"/>
        <v>1</v>
      </c>
      <c r="F11" s="12">
        <f t="shared" si="2"/>
        <v>0</v>
      </c>
    </row>
    <row r="12" spans="1:6" x14ac:dyDescent="0.25">
      <c r="A12" s="6">
        <v>5</v>
      </c>
      <c r="B12" s="6">
        <f t="shared" si="3"/>
        <v>25</v>
      </c>
      <c r="D12" s="12">
        <f t="shared" si="0"/>
        <v>0</v>
      </c>
      <c r="E12" s="12">
        <f t="shared" si="1"/>
        <v>1</v>
      </c>
      <c r="F12" s="12">
        <f t="shared" si="2"/>
        <v>0</v>
      </c>
    </row>
    <row r="13" spans="1:6" x14ac:dyDescent="0.25">
      <c r="A13" s="6">
        <v>6</v>
      </c>
      <c r="B13" s="6">
        <f t="shared" si="3"/>
        <v>36</v>
      </c>
      <c r="D13" s="12">
        <f t="shared" si="0"/>
        <v>0</v>
      </c>
      <c r="E13" s="12">
        <f t="shared" si="1"/>
        <v>1</v>
      </c>
      <c r="F13" s="12">
        <f t="shared" si="2"/>
        <v>0</v>
      </c>
    </row>
    <row r="14" spans="1:6" x14ac:dyDescent="0.25">
      <c r="A14" s="6">
        <v>90</v>
      </c>
      <c r="B14" s="6">
        <f t="shared" si="3"/>
        <v>8100</v>
      </c>
      <c r="D14" s="12">
        <f t="shared" si="0"/>
        <v>0</v>
      </c>
      <c r="E14" s="12">
        <f t="shared" si="1"/>
        <v>1</v>
      </c>
      <c r="F14" s="12">
        <f t="shared" si="2"/>
        <v>0</v>
      </c>
    </row>
    <row r="15" spans="1:6" x14ac:dyDescent="0.25">
      <c r="A15" s="6">
        <v>11</v>
      </c>
      <c r="B15" s="6">
        <f t="shared" si="3"/>
        <v>121</v>
      </c>
      <c r="D15" s="12">
        <f t="shared" si="0"/>
        <v>0</v>
      </c>
      <c r="E15" s="12">
        <f t="shared" si="1"/>
        <v>1</v>
      </c>
      <c r="F15" s="12">
        <f t="shared" si="2"/>
        <v>0</v>
      </c>
    </row>
    <row r="16" spans="1:6" x14ac:dyDescent="0.25">
      <c r="A16" s="6">
        <v>45</v>
      </c>
      <c r="B16" s="6">
        <f t="shared" si="3"/>
        <v>2025</v>
      </c>
      <c r="D16" s="12">
        <f t="shared" si="0"/>
        <v>0</v>
      </c>
      <c r="E16" s="12">
        <f t="shared" si="1"/>
        <v>1</v>
      </c>
      <c r="F16" s="12">
        <f t="shared" si="2"/>
        <v>0</v>
      </c>
    </row>
    <row r="17" spans="1:6" x14ac:dyDescent="0.25">
      <c r="A17" s="6">
        <v>65</v>
      </c>
      <c r="B17" s="6">
        <f t="shared" si="3"/>
        <v>4225</v>
      </c>
      <c r="D17" s="12">
        <f t="shared" si="0"/>
        <v>0</v>
      </c>
      <c r="E17" s="12">
        <f t="shared" si="1"/>
        <v>1</v>
      </c>
      <c r="F17" s="12">
        <f t="shared" si="2"/>
        <v>0</v>
      </c>
    </row>
    <row r="18" spans="1:6" x14ac:dyDescent="0.25">
      <c r="A18" s="6">
        <v>23</v>
      </c>
      <c r="B18" s="6">
        <f t="shared" si="3"/>
        <v>529</v>
      </c>
      <c r="D18" s="12">
        <f t="shared" si="0"/>
        <v>0</v>
      </c>
      <c r="E18" s="12">
        <f t="shared" si="1"/>
        <v>1</v>
      </c>
      <c r="F18" s="12">
        <f t="shared" si="2"/>
        <v>0</v>
      </c>
    </row>
    <row r="19" spans="1:6" x14ac:dyDescent="0.25">
      <c r="A19" s="6">
        <v>37</v>
      </c>
      <c r="B19" s="6">
        <f t="shared" si="3"/>
        <v>1369</v>
      </c>
      <c r="D19" s="12">
        <f t="shared" si="0"/>
        <v>0</v>
      </c>
      <c r="E19" s="12">
        <f t="shared" si="1"/>
        <v>1</v>
      </c>
      <c r="F19" s="12">
        <f t="shared" si="2"/>
        <v>0</v>
      </c>
    </row>
    <row r="20" spans="1:6" x14ac:dyDescent="0.25">
      <c r="A20" s="6">
        <v>12</v>
      </c>
      <c r="B20" s="6">
        <f t="shared" si="3"/>
        <v>144</v>
      </c>
      <c r="D20" s="12">
        <f t="shared" si="0"/>
        <v>0</v>
      </c>
      <c r="E20" s="12">
        <f t="shared" si="1"/>
        <v>1</v>
      </c>
      <c r="F20" s="12">
        <f t="shared" si="2"/>
        <v>0</v>
      </c>
    </row>
    <row r="21" spans="1:6" x14ac:dyDescent="0.25">
      <c r="A21" s="6">
        <v>80</v>
      </c>
      <c r="B21" s="6">
        <f t="shared" si="3"/>
        <v>6400</v>
      </c>
      <c r="D21" s="12">
        <f t="shared" si="0"/>
        <v>0</v>
      </c>
      <c r="E21" s="12">
        <f t="shared" si="1"/>
        <v>1</v>
      </c>
      <c r="F21" s="12">
        <f t="shared" si="2"/>
        <v>0</v>
      </c>
    </row>
    <row r="22" spans="1:6" x14ac:dyDescent="0.25">
      <c r="A22" s="6">
        <v>76</v>
      </c>
      <c r="B22" s="6">
        <f t="shared" si="3"/>
        <v>5776</v>
      </c>
      <c r="D22" s="12">
        <f t="shared" si="0"/>
        <v>0</v>
      </c>
      <c r="E22" s="12">
        <f t="shared" si="1"/>
        <v>1</v>
      </c>
      <c r="F22" s="12">
        <f t="shared" si="2"/>
        <v>0</v>
      </c>
    </row>
    <row r="23" spans="1:6" x14ac:dyDescent="0.25">
      <c r="A23" s="6">
        <v>46</v>
      </c>
      <c r="B23" s="6">
        <f t="shared" si="3"/>
        <v>2116</v>
      </c>
      <c r="D23" s="12">
        <f>IF($A$6&gt;A24,IF($B$6&gt;B24,1,0),IF($A$6&lt;A24,IF($B$6&lt;B24,1,0)))</f>
        <v>0</v>
      </c>
      <c r="E23" s="12">
        <f t="shared" si="1"/>
        <v>1</v>
      </c>
      <c r="F23" s="12">
        <f t="shared" si="2"/>
        <v>0</v>
      </c>
    </row>
    <row r="24" spans="1:6" x14ac:dyDescent="0.25">
      <c r="A24" s="6">
        <v>76</v>
      </c>
      <c r="B24" s="6">
        <f t="shared" si="3"/>
        <v>5776</v>
      </c>
      <c r="D24" s="11">
        <f>IF($A$7&gt;A8,IF($B$7&gt;B8,1,0),IF($A$7&lt;A8,IF($B$7&lt;B8,1,0)))</f>
        <v>0</v>
      </c>
      <c r="E24" s="11">
        <f>IF(D24=0,IF(F24=0,1,0),0)</f>
        <v>1</v>
      </c>
      <c r="F24" s="11">
        <f>IF($A$7=A8,IF($B$7=B8,1,0),0)</f>
        <v>0</v>
      </c>
    </row>
    <row r="25" spans="1:6" x14ac:dyDescent="0.25">
      <c r="D25" s="11">
        <f t="shared" ref="D25:D39" si="4">IF($A$7&gt;A9,IF($B$7&gt;B9,1,0),IF($A$7&lt;A9,IF($B$7&lt;B9,1,0)))</f>
        <v>1</v>
      </c>
      <c r="E25" s="11">
        <f t="shared" si="1"/>
        <v>0</v>
      </c>
      <c r="F25" s="11">
        <f t="shared" ref="F25:F40" si="5">IF($A$7=A9,IF($B$7=B9,1,0),0)</f>
        <v>0</v>
      </c>
    </row>
    <row r="26" spans="1:6" x14ac:dyDescent="0.25">
      <c r="D26" s="11">
        <f>IF($A$7&gt;A10,IF($B$7&gt;B10,1,0),IF($A$7&lt;A10,IF($B$7&lt;B10,1,0)))</f>
        <v>0</v>
      </c>
      <c r="E26" s="11">
        <f t="shared" si="1"/>
        <v>1</v>
      </c>
      <c r="F26" s="11">
        <f t="shared" si="5"/>
        <v>0</v>
      </c>
    </row>
    <row r="27" spans="1:6" x14ac:dyDescent="0.25">
      <c r="D27" s="11">
        <f t="shared" si="4"/>
        <v>1</v>
      </c>
      <c r="E27" s="11">
        <f t="shared" si="1"/>
        <v>0</v>
      </c>
      <c r="F27" s="11">
        <f t="shared" si="5"/>
        <v>0</v>
      </c>
    </row>
    <row r="28" spans="1:6" x14ac:dyDescent="0.25">
      <c r="D28" s="11">
        <f t="shared" si="4"/>
        <v>1</v>
      </c>
      <c r="E28" s="11">
        <f t="shared" si="1"/>
        <v>0</v>
      </c>
      <c r="F28" s="11">
        <f t="shared" si="5"/>
        <v>0</v>
      </c>
    </row>
    <row r="29" spans="1:6" x14ac:dyDescent="0.25">
      <c r="D29" s="11">
        <f t="shared" si="4"/>
        <v>1</v>
      </c>
      <c r="E29" s="11">
        <f t="shared" si="1"/>
        <v>0</v>
      </c>
      <c r="F29" s="11">
        <f t="shared" si="5"/>
        <v>0</v>
      </c>
    </row>
    <row r="30" spans="1:6" x14ac:dyDescent="0.25">
      <c r="D30" s="11">
        <f t="shared" si="4"/>
        <v>0</v>
      </c>
      <c r="E30" s="11">
        <f t="shared" si="1"/>
        <v>1</v>
      </c>
      <c r="F30" s="11">
        <f t="shared" si="5"/>
        <v>0</v>
      </c>
    </row>
    <row r="31" spans="1:6" x14ac:dyDescent="0.25">
      <c r="D31" s="11">
        <f t="shared" si="4"/>
        <v>0</v>
      </c>
      <c r="E31" s="11">
        <f t="shared" si="1"/>
        <v>1</v>
      </c>
      <c r="F31" s="11">
        <f t="shared" si="5"/>
        <v>0</v>
      </c>
    </row>
    <row r="32" spans="1:6" x14ac:dyDescent="0.25">
      <c r="D32" s="11">
        <f t="shared" si="4"/>
        <v>0</v>
      </c>
      <c r="E32" s="11">
        <f t="shared" si="1"/>
        <v>1</v>
      </c>
      <c r="F32" s="11">
        <f t="shared" si="5"/>
        <v>0</v>
      </c>
    </row>
    <row r="33" spans="4:6" x14ac:dyDescent="0.25">
      <c r="D33" s="11">
        <f t="shared" si="4"/>
        <v>0</v>
      </c>
      <c r="E33" s="11">
        <f t="shared" si="1"/>
        <v>1</v>
      </c>
      <c r="F33" s="11">
        <f t="shared" si="5"/>
        <v>0</v>
      </c>
    </row>
    <row r="34" spans="4:6" x14ac:dyDescent="0.25">
      <c r="D34" s="11">
        <f t="shared" si="4"/>
        <v>0</v>
      </c>
      <c r="E34" s="11">
        <f t="shared" si="1"/>
        <v>1</v>
      </c>
      <c r="F34" s="11">
        <f t="shared" si="5"/>
        <v>0</v>
      </c>
    </row>
    <row r="35" spans="4:6" x14ac:dyDescent="0.25">
      <c r="D35" s="11">
        <f t="shared" si="4"/>
        <v>0</v>
      </c>
      <c r="E35" s="11">
        <f t="shared" si="1"/>
        <v>1</v>
      </c>
      <c r="F35" s="11">
        <f t="shared" si="5"/>
        <v>0</v>
      </c>
    </row>
    <row r="36" spans="4:6" x14ac:dyDescent="0.25">
      <c r="D36" s="11">
        <f t="shared" si="4"/>
        <v>0</v>
      </c>
      <c r="E36" s="11">
        <f t="shared" si="1"/>
        <v>1</v>
      </c>
      <c r="F36" s="11">
        <f t="shared" si="5"/>
        <v>0</v>
      </c>
    </row>
    <row r="37" spans="4:6" x14ac:dyDescent="0.25">
      <c r="D37" s="11">
        <f t="shared" si="4"/>
        <v>0</v>
      </c>
      <c r="E37" s="11">
        <f t="shared" si="1"/>
        <v>1</v>
      </c>
      <c r="F37" s="11">
        <f t="shared" si="5"/>
        <v>0</v>
      </c>
    </row>
    <row r="38" spans="4:6" x14ac:dyDescent="0.25">
      <c r="D38" s="11">
        <f t="shared" si="4"/>
        <v>0</v>
      </c>
      <c r="E38" s="11">
        <f t="shared" si="1"/>
        <v>1</v>
      </c>
      <c r="F38" s="11">
        <f t="shared" si="5"/>
        <v>0</v>
      </c>
    </row>
    <row r="39" spans="4:6" x14ac:dyDescent="0.25">
      <c r="D39" s="11">
        <f t="shared" si="4"/>
        <v>0</v>
      </c>
      <c r="E39" s="11">
        <f t="shared" si="1"/>
        <v>1</v>
      </c>
      <c r="F39" s="11">
        <f t="shared" si="5"/>
        <v>0</v>
      </c>
    </row>
    <row r="40" spans="4:6" x14ac:dyDescent="0.25">
      <c r="D40" s="11">
        <f>IF($A$7&gt;A24,IF($B$7&gt;B24,1,0),IF($A$7&lt;A24,IF($B$7&lt;B24,1,0)))</f>
        <v>0</v>
      </c>
      <c r="E40" s="11">
        <f t="shared" si="1"/>
        <v>1</v>
      </c>
      <c r="F40" s="11">
        <f t="shared" si="5"/>
        <v>0</v>
      </c>
    </row>
    <row r="41" spans="4:6" x14ac:dyDescent="0.25">
      <c r="D41" s="13">
        <f>IF($A$8&gt;A9,IF($B$8&gt;B9,1,0),IF($A$8&lt;A9,IF($B$8&lt;B9,1,0)))</f>
        <v>1</v>
      </c>
      <c r="E41" s="13">
        <f t="shared" si="1"/>
        <v>0</v>
      </c>
      <c r="F41" s="13">
        <f>IF($A$8=A9,IF($B$8=B9,1,0),0)</f>
        <v>0</v>
      </c>
    </row>
    <row r="42" spans="4:6" x14ac:dyDescent="0.25">
      <c r="D42" s="13">
        <f t="shared" ref="D42:D55" si="6">IF($A$8&gt;A10,IF($B$8&gt;B10,1,0),IF($A$8&lt;A10,IF($B$8&lt;B10,1,0)))</f>
        <v>1</v>
      </c>
      <c r="E42" s="13">
        <f t="shared" si="1"/>
        <v>0</v>
      </c>
      <c r="F42" s="13">
        <f t="shared" ref="F42:F56" si="7">IF($A$8=A10,IF($B$8=B10,1,0),0)</f>
        <v>0</v>
      </c>
    </row>
    <row r="43" spans="4:6" x14ac:dyDescent="0.25">
      <c r="D43" s="13">
        <f t="shared" si="6"/>
        <v>1</v>
      </c>
      <c r="E43" s="13">
        <f t="shared" si="1"/>
        <v>0</v>
      </c>
      <c r="F43" s="13">
        <f t="shared" si="7"/>
        <v>0</v>
      </c>
    </row>
    <row r="44" spans="4:6" x14ac:dyDescent="0.25">
      <c r="D44" s="13">
        <f t="shared" si="6"/>
        <v>1</v>
      </c>
      <c r="E44" s="13">
        <f t="shared" si="1"/>
        <v>0</v>
      </c>
      <c r="F44" s="13">
        <f t="shared" si="7"/>
        <v>0</v>
      </c>
    </row>
    <row r="45" spans="4:6" x14ac:dyDescent="0.25">
      <c r="D45" s="13">
        <f t="shared" si="6"/>
        <v>1</v>
      </c>
      <c r="E45" s="13">
        <f t="shared" si="1"/>
        <v>0</v>
      </c>
      <c r="F45" s="13">
        <f t="shared" si="7"/>
        <v>0</v>
      </c>
    </row>
    <row r="46" spans="4:6" x14ac:dyDescent="0.25">
      <c r="D46" s="13">
        <f t="shared" si="6"/>
        <v>1</v>
      </c>
      <c r="E46" s="13">
        <f t="shared" si="1"/>
        <v>0</v>
      </c>
      <c r="F46" s="13">
        <f t="shared" si="7"/>
        <v>0</v>
      </c>
    </row>
    <row r="47" spans="4:6" x14ac:dyDescent="0.25">
      <c r="D47" s="13">
        <f t="shared" si="6"/>
        <v>1</v>
      </c>
      <c r="E47" s="13">
        <f t="shared" si="1"/>
        <v>0</v>
      </c>
      <c r="F47" s="13">
        <f t="shared" si="7"/>
        <v>0</v>
      </c>
    </row>
    <row r="48" spans="4:6" x14ac:dyDescent="0.25">
      <c r="D48" s="13">
        <f t="shared" si="6"/>
        <v>1</v>
      </c>
      <c r="E48" s="13">
        <f t="shared" si="1"/>
        <v>0</v>
      </c>
      <c r="F48" s="13">
        <f t="shared" si="7"/>
        <v>0</v>
      </c>
    </row>
    <row r="49" spans="3:6" x14ac:dyDescent="0.25">
      <c r="D49" s="13">
        <f t="shared" si="6"/>
        <v>1</v>
      </c>
      <c r="E49" s="13">
        <f t="shared" si="1"/>
        <v>0</v>
      </c>
      <c r="F49" s="13">
        <f t="shared" si="7"/>
        <v>0</v>
      </c>
    </row>
    <row r="50" spans="3:6" x14ac:dyDescent="0.25">
      <c r="D50" s="13">
        <f t="shared" si="6"/>
        <v>1</v>
      </c>
      <c r="E50" s="13">
        <f t="shared" si="1"/>
        <v>0</v>
      </c>
      <c r="F50" s="13">
        <f t="shared" si="7"/>
        <v>0</v>
      </c>
    </row>
    <row r="51" spans="3:6" x14ac:dyDescent="0.25">
      <c r="D51" s="13">
        <f t="shared" si="6"/>
        <v>1</v>
      </c>
      <c r="E51" s="13">
        <f t="shared" si="1"/>
        <v>0</v>
      </c>
      <c r="F51" s="13">
        <f t="shared" si="7"/>
        <v>0</v>
      </c>
    </row>
    <row r="52" spans="3:6" x14ac:dyDescent="0.25">
      <c r="D52" s="13">
        <f t="shared" si="6"/>
        <v>1</v>
      </c>
      <c r="E52" s="13">
        <f t="shared" si="1"/>
        <v>0</v>
      </c>
      <c r="F52" s="13">
        <f t="shared" si="7"/>
        <v>0</v>
      </c>
    </row>
    <row r="53" spans="3:6" x14ac:dyDescent="0.25">
      <c r="D53" s="13">
        <f t="shared" si="6"/>
        <v>1</v>
      </c>
      <c r="E53" s="13">
        <f t="shared" si="1"/>
        <v>0</v>
      </c>
      <c r="F53" s="13">
        <f t="shared" si="7"/>
        <v>0</v>
      </c>
    </row>
    <row r="54" spans="3:6" x14ac:dyDescent="0.25">
      <c r="D54" s="13">
        <f t="shared" si="6"/>
        <v>1</v>
      </c>
      <c r="E54" s="13">
        <f t="shared" si="1"/>
        <v>0</v>
      </c>
      <c r="F54" s="13">
        <f t="shared" si="7"/>
        <v>0</v>
      </c>
    </row>
    <row r="55" spans="3:6" x14ac:dyDescent="0.25">
      <c r="D55" s="13">
        <f t="shared" si="6"/>
        <v>1</v>
      </c>
      <c r="E55" s="13">
        <f t="shared" si="1"/>
        <v>0</v>
      </c>
      <c r="F55" s="13">
        <f t="shared" si="7"/>
        <v>0</v>
      </c>
    </row>
    <row r="56" spans="3:6" x14ac:dyDescent="0.25">
      <c r="D56" s="13">
        <f>IF($A$8&gt;A24,IF($B$8&gt;B24,1,0),IF($A$8&lt;A24,IF($B$8&lt;B24,1,0)))</f>
        <v>1</v>
      </c>
      <c r="E56" s="13">
        <f t="shared" si="1"/>
        <v>0</v>
      </c>
      <c r="F56" s="13">
        <f t="shared" si="7"/>
        <v>0</v>
      </c>
    </row>
    <row r="57" spans="3:6" x14ac:dyDescent="0.25">
      <c r="D57" s="15" t="s">
        <v>5</v>
      </c>
      <c r="E57" s="15" t="s">
        <v>6</v>
      </c>
      <c r="F57" s="15" t="s">
        <v>5</v>
      </c>
    </row>
    <row r="58" spans="3:6" x14ac:dyDescent="0.25">
      <c r="D58" s="13"/>
    </row>
    <row r="59" spans="3:6" x14ac:dyDescent="0.25">
      <c r="C59" s="14" t="s">
        <v>9</v>
      </c>
      <c r="D59" s="14">
        <f>SUM(D6:D56)</f>
        <v>21</v>
      </c>
      <c r="E59" s="14">
        <f t="shared" ref="E59:F59" si="8">SUM(E6:E56)</f>
        <v>30</v>
      </c>
      <c r="F59" s="14">
        <f t="shared" si="8"/>
        <v>0</v>
      </c>
    </row>
    <row r="60" spans="3:6" x14ac:dyDescent="0.25">
      <c r="C60" s="14" t="s">
        <v>8</v>
      </c>
      <c r="D60" s="14">
        <f>SUM(D59:F59)</f>
        <v>51</v>
      </c>
      <c r="E60" s="14"/>
      <c r="F60" s="14"/>
    </row>
    <row r="61" spans="3:6" x14ac:dyDescent="0.25">
      <c r="C61" s="14" t="s">
        <v>7</v>
      </c>
      <c r="D61" s="14">
        <f>(D59-E59)/D60</f>
        <v>-0.17647058823529413</v>
      </c>
      <c r="E61" s="14"/>
      <c r="F61" s="14"/>
    </row>
    <row r="68" spans="1:21" x14ac:dyDescent="0.25">
      <c r="B68" s="7" t="s">
        <v>0</v>
      </c>
      <c r="C68" s="16">
        <v>2</v>
      </c>
      <c r="D68" s="16">
        <v>7</v>
      </c>
      <c r="E68" s="16">
        <v>9</v>
      </c>
      <c r="F68" s="16">
        <v>3</v>
      </c>
      <c r="G68" s="16">
        <v>11</v>
      </c>
      <c r="H68" s="16">
        <v>4</v>
      </c>
      <c r="I68" s="16">
        <v>5</v>
      </c>
      <c r="J68" s="16">
        <v>6</v>
      </c>
      <c r="K68" s="16">
        <v>90</v>
      </c>
      <c r="L68" s="16">
        <v>11</v>
      </c>
      <c r="M68" s="16">
        <v>45</v>
      </c>
      <c r="N68" s="16">
        <v>65</v>
      </c>
      <c r="O68" s="16">
        <v>23</v>
      </c>
      <c r="P68" s="16">
        <v>37</v>
      </c>
      <c r="Q68" s="16">
        <v>12</v>
      </c>
      <c r="R68" s="16">
        <v>80</v>
      </c>
      <c r="S68" s="16">
        <v>76</v>
      </c>
      <c r="T68" s="16">
        <v>46</v>
      </c>
      <c r="U68" s="16">
        <v>76</v>
      </c>
    </row>
    <row r="69" spans="1:21" x14ac:dyDescent="0.25">
      <c r="A69" s="7" t="s">
        <v>0</v>
      </c>
      <c r="B69" s="7" t="s">
        <v>1</v>
      </c>
      <c r="C69" s="17">
        <v>10000</v>
      </c>
      <c r="D69" s="17">
        <v>17000</v>
      </c>
      <c r="E69" s="17">
        <f t="shared" ref="E69:U69" si="9">E68^2</f>
        <v>81</v>
      </c>
      <c r="F69" s="17">
        <f t="shared" si="9"/>
        <v>9</v>
      </c>
      <c r="G69" s="17">
        <f t="shared" si="9"/>
        <v>121</v>
      </c>
      <c r="H69" s="17">
        <f t="shared" si="9"/>
        <v>16</v>
      </c>
      <c r="I69" s="17">
        <f t="shared" si="9"/>
        <v>25</v>
      </c>
      <c r="J69" s="17">
        <f t="shared" si="9"/>
        <v>36</v>
      </c>
      <c r="K69" s="17">
        <f t="shared" si="9"/>
        <v>8100</v>
      </c>
      <c r="L69" s="17">
        <f t="shared" si="9"/>
        <v>121</v>
      </c>
      <c r="M69" s="17">
        <f t="shared" si="9"/>
        <v>2025</v>
      </c>
      <c r="N69" s="17">
        <f t="shared" si="9"/>
        <v>4225</v>
      </c>
      <c r="O69" s="17">
        <f t="shared" si="9"/>
        <v>529</v>
      </c>
      <c r="P69" s="17">
        <f t="shared" si="9"/>
        <v>1369</v>
      </c>
      <c r="Q69" s="17">
        <f t="shared" si="9"/>
        <v>144</v>
      </c>
      <c r="R69" s="17">
        <f t="shared" si="9"/>
        <v>6400</v>
      </c>
      <c r="S69" s="17">
        <f t="shared" si="9"/>
        <v>5776</v>
      </c>
      <c r="T69" s="17">
        <f t="shared" si="9"/>
        <v>2116</v>
      </c>
      <c r="U69" s="17">
        <f t="shared" si="9"/>
        <v>5776</v>
      </c>
    </row>
    <row r="70" spans="1:21" x14ac:dyDescent="0.25">
      <c r="A70" s="16">
        <v>2</v>
      </c>
      <c r="B70" s="17">
        <v>10000</v>
      </c>
      <c r="D70">
        <f>IF($A70&gt;D$68,   IF($B70&gt;D$69,1,0),   IF($A70&lt;D$68, IF($B70&lt;D$69,1,0),0))</f>
        <v>1</v>
      </c>
      <c r="E70">
        <f t="shared" ref="E70:U85" si="10">IF($A70&gt;E$68,   IF($B70&gt;E$69,1,0),   IF($A70&lt;E$68, IF($B70&lt;E$69,1,0),0))</f>
        <v>0</v>
      </c>
      <c r="F70">
        <f t="shared" si="10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0</v>
      </c>
      <c r="S70">
        <f t="shared" si="10"/>
        <v>0</v>
      </c>
      <c r="T70">
        <f t="shared" si="10"/>
        <v>0</v>
      </c>
      <c r="U70">
        <f t="shared" si="10"/>
        <v>0</v>
      </c>
    </row>
    <row r="71" spans="1:21" x14ac:dyDescent="0.25">
      <c r="A71" s="16">
        <v>7</v>
      </c>
      <c r="B71" s="17">
        <v>17000</v>
      </c>
      <c r="E71">
        <f>IF($A71&gt;E$68,   IF($B71&gt;E$69,1,0),   IF($A71&lt;E$68, IF($B71&lt;E$69,1,0),0))</f>
        <v>0</v>
      </c>
      <c r="F71">
        <f t="shared" si="10"/>
        <v>1</v>
      </c>
      <c r="G71">
        <f t="shared" si="10"/>
        <v>0</v>
      </c>
      <c r="H71">
        <f t="shared" si="10"/>
        <v>1</v>
      </c>
      <c r="I71">
        <f t="shared" si="10"/>
        <v>1</v>
      </c>
      <c r="J71">
        <f t="shared" si="10"/>
        <v>1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  <c r="S71">
        <f t="shared" si="10"/>
        <v>0</v>
      </c>
      <c r="T71">
        <f t="shared" si="10"/>
        <v>0</v>
      </c>
      <c r="U71">
        <f t="shared" si="10"/>
        <v>0</v>
      </c>
    </row>
    <row r="72" spans="1:21" x14ac:dyDescent="0.25">
      <c r="A72" s="16">
        <v>9</v>
      </c>
      <c r="B72" s="17">
        <f t="shared" ref="B72:B88" si="11">A72^2</f>
        <v>81</v>
      </c>
      <c r="F72">
        <f>IF($A72&gt;F$68,   IF($B72&gt;F$69,1,0),   IF($A72&lt;F$68, IF($B72&lt;F$69,1,0),0))</f>
        <v>1</v>
      </c>
      <c r="G72">
        <f t="shared" si="10"/>
        <v>1</v>
      </c>
      <c r="H72">
        <f t="shared" si="10"/>
        <v>1</v>
      </c>
      <c r="I72">
        <f t="shared" si="10"/>
        <v>1</v>
      </c>
      <c r="J72">
        <f t="shared" si="10"/>
        <v>1</v>
      </c>
      <c r="K72">
        <f t="shared" si="10"/>
        <v>1</v>
      </c>
      <c r="L72">
        <f t="shared" si="10"/>
        <v>1</v>
      </c>
      <c r="M72">
        <f t="shared" si="10"/>
        <v>1</v>
      </c>
      <c r="N72">
        <f t="shared" si="10"/>
        <v>1</v>
      </c>
      <c r="O72">
        <f t="shared" si="10"/>
        <v>1</v>
      </c>
      <c r="P72">
        <f t="shared" si="10"/>
        <v>1</v>
      </c>
      <c r="Q72">
        <f t="shared" si="10"/>
        <v>1</v>
      </c>
      <c r="R72">
        <f t="shared" si="10"/>
        <v>1</v>
      </c>
      <c r="S72">
        <f t="shared" si="10"/>
        <v>1</v>
      </c>
      <c r="T72">
        <f t="shared" si="10"/>
        <v>1</v>
      </c>
      <c r="U72">
        <f t="shared" si="10"/>
        <v>1</v>
      </c>
    </row>
    <row r="73" spans="1:21" x14ac:dyDescent="0.25">
      <c r="A73" s="16">
        <v>3</v>
      </c>
      <c r="B73" s="17">
        <f t="shared" si="11"/>
        <v>9</v>
      </c>
      <c r="G73">
        <f>IF($A73&gt;G$68,   IF($B73&gt;G$69,1,0),   IF($A73&lt;G$68, IF($B73&lt;G$69,1,0),0))</f>
        <v>1</v>
      </c>
      <c r="H73">
        <f t="shared" si="10"/>
        <v>1</v>
      </c>
      <c r="I73">
        <f t="shared" si="10"/>
        <v>1</v>
      </c>
      <c r="J73">
        <f t="shared" si="10"/>
        <v>1</v>
      </c>
      <c r="K73">
        <f t="shared" si="10"/>
        <v>1</v>
      </c>
      <c r="L73">
        <f t="shared" si="10"/>
        <v>1</v>
      </c>
      <c r="M73">
        <f t="shared" si="10"/>
        <v>1</v>
      </c>
      <c r="N73">
        <f t="shared" si="10"/>
        <v>1</v>
      </c>
      <c r="O73">
        <f t="shared" si="10"/>
        <v>1</v>
      </c>
      <c r="P73">
        <f t="shared" si="10"/>
        <v>1</v>
      </c>
      <c r="Q73">
        <f t="shared" si="10"/>
        <v>1</v>
      </c>
      <c r="R73">
        <f t="shared" si="10"/>
        <v>1</v>
      </c>
      <c r="S73">
        <f t="shared" si="10"/>
        <v>1</v>
      </c>
      <c r="T73">
        <f t="shared" si="10"/>
        <v>1</v>
      </c>
      <c r="U73">
        <f t="shared" si="10"/>
        <v>1</v>
      </c>
    </row>
    <row r="74" spans="1:21" x14ac:dyDescent="0.25">
      <c r="A74" s="16">
        <v>11</v>
      </c>
      <c r="B74" s="17">
        <f t="shared" si="11"/>
        <v>121</v>
      </c>
      <c r="H74">
        <f>IF($A74&gt;H$68,   IF($B74&gt;H$69,1,0),   IF($A74&lt;H$68, IF($B74&lt;H$69,1,0),0))</f>
        <v>1</v>
      </c>
      <c r="I74">
        <f t="shared" si="10"/>
        <v>1</v>
      </c>
      <c r="J74">
        <f t="shared" si="10"/>
        <v>1</v>
      </c>
      <c r="K74">
        <f t="shared" si="10"/>
        <v>1</v>
      </c>
      <c r="L74">
        <f>IF($A74&gt;L$68,   IF($B74&gt;L$69,1,0),   IF($A74&lt;L$68, IF($B74&lt;L$69,1,0),0))</f>
        <v>0</v>
      </c>
      <c r="M74">
        <f t="shared" si="10"/>
        <v>1</v>
      </c>
      <c r="N74">
        <f t="shared" si="10"/>
        <v>1</v>
      </c>
      <c r="O74">
        <f t="shared" si="10"/>
        <v>1</v>
      </c>
      <c r="P74">
        <f t="shared" si="10"/>
        <v>1</v>
      </c>
      <c r="Q74">
        <f t="shared" si="10"/>
        <v>1</v>
      </c>
      <c r="R74">
        <f t="shared" si="10"/>
        <v>1</v>
      </c>
      <c r="S74">
        <f t="shared" si="10"/>
        <v>1</v>
      </c>
      <c r="T74">
        <f t="shared" si="10"/>
        <v>1</v>
      </c>
      <c r="U74">
        <f t="shared" si="10"/>
        <v>1</v>
      </c>
    </row>
    <row r="75" spans="1:21" x14ac:dyDescent="0.25">
      <c r="A75" s="16">
        <v>4</v>
      </c>
      <c r="B75" s="17">
        <f t="shared" si="11"/>
        <v>16</v>
      </c>
      <c r="I75">
        <f>IF($A75&gt;I$68,   IF($B75&gt;I$69,1,0),   IF($A75&lt;I$68, IF($B75&lt;I$69,1,0),0))</f>
        <v>1</v>
      </c>
      <c r="J75">
        <f t="shared" si="10"/>
        <v>1</v>
      </c>
      <c r="K75">
        <f t="shared" si="10"/>
        <v>1</v>
      </c>
      <c r="L75">
        <f t="shared" si="10"/>
        <v>1</v>
      </c>
      <c r="M75">
        <f t="shared" si="10"/>
        <v>1</v>
      </c>
      <c r="N75">
        <f t="shared" si="10"/>
        <v>1</v>
      </c>
      <c r="O75">
        <f t="shared" si="10"/>
        <v>1</v>
      </c>
      <c r="P75">
        <f t="shared" si="10"/>
        <v>1</v>
      </c>
      <c r="Q75">
        <f t="shared" si="10"/>
        <v>1</v>
      </c>
      <c r="R75">
        <f t="shared" si="10"/>
        <v>1</v>
      </c>
      <c r="S75">
        <f t="shared" si="10"/>
        <v>1</v>
      </c>
      <c r="T75">
        <f t="shared" si="10"/>
        <v>1</v>
      </c>
      <c r="U75">
        <f t="shared" si="10"/>
        <v>1</v>
      </c>
    </row>
    <row r="76" spans="1:21" x14ac:dyDescent="0.25">
      <c r="A76" s="16">
        <v>5</v>
      </c>
      <c r="B76" s="17">
        <f t="shared" si="11"/>
        <v>25</v>
      </c>
      <c r="J76">
        <f>IF($A76&gt;J$68,   IF($B76&gt;J$69,1,0),   IF($A76&lt;J$68, IF($B76&lt;J$69,1,0),0))</f>
        <v>1</v>
      </c>
      <c r="K76">
        <f t="shared" si="10"/>
        <v>1</v>
      </c>
      <c r="L76">
        <f t="shared" si="10"/>
        <v>1</v>
      </c>
      <c r="M76">
        <f t="shared" si="10"/>
        <v>1</v>
      </c>
      <c r="N76">
        <f t="shared" si="10"/>
        <v>1</v>
      </c>
      <c r="O76">
        <f t="shared" si="10"/>
        <v>1</v>
      </c>
      <c r="P76">
        <f t="shared" si="10"/>
        <v>1</v>
      </c>
      <c r="Q76">
        <f t="shared" si="10"/>
        <v>1</v>
      </c>
      <c r="R76">
        <f t="shared" si="10"/>
        <v>1</v>
      </c>
      <c r="S76">
        <f t="shared" si="10"/>
        <v>1</v>
      </c>
      <c r="T76">
        <f t="shared" si="10"/>
        <v>1</v>
      </c>
      <c r="U76">
        <f t="shared" si="10"/>
        <v>1</v>
      </c>
    </row>
    <row r="77" spans="1:21" x14ac:dyDescent="0.25">
      <c r="A77" s="16">
        <v>6</v>
      </c>
      <c r="B77" s="17">
        <f t="shared" si="11"/>
        <v>36</v>
      </c>
      <c r="K77">
        <f>IF($A77&gt;K$68,   IF($B77&gt;K$69,1,0),   IF($A77&lt;K$68, IF($B77&lt;K$69,1,0),0))</f>
        <v>1</v>
      </c>
      <c r="L77">
        <f t="shared" si="10"/>
        <v>1</v>
      </c>
      <c r="M77">
        <f t="shared" si="10"/>
        <v>1</v>
      </c>
      <c r="N77">
        <f t="shared" si="10"/>
        <v>1</v>
      </c>
      <c r="O77">
        <f t="shared" si="10"/>
        <v>1</v>
      </c>
      <c r="P77">
        <f t="shared" si="10"/>
        <v>1</v>
      </c>
      <c r="Q77">
        <f t="shared" si="10"/>
        <v>1</v>
      </c>
      <c r="R77">
        <f t="shared" si="10"/>
        <v>1</v>
      </c>
      <c r="S77">
        <f t="shared" si="10"/>
        <v>1</v>
      </c>
      <c r="T77">
        <f t="shared" si="10"/>
        <v>1</v>
      </c>
      <c r="U77">
        <f t="shared" si="10"/>
        <v>1</v>
      </c>
    </row>
    <row r="78" spans="1:21" x14ac:dyDescent="0.25">
      <c r="A78" s="16">
        <v>90</v>
      </c>
      <c r="B78" s="17">
        <f t="shared" si="11"/>
        <v>8100</v>
      </c>
      <c r="L78">
        <f>IF($A78&gt;L$68,   IF($B78&gt;L$69,1,0),   IF($A78&lt;L$68, IF($B78&lt;L$69,1,0),0))</f>
        <v>1</v>
      </c>
      <c r="M78">
        <f t="shared" si="10"/>
        <v>1</v>
      </c>
      <c r="N78">
        <f t="shared" si="10"/>
        <v>1</v>
      </c>
      <c r="O78">
        <f t="shared" si="10"/>
        <v>1</v>
      </c>
      <c r="P78">
        <f t="shared" si="10"/>
        <v>1</v>
      </c>
      <c r="Q78">
        <f t="shared" si="10"/>
        <v>1</v>
      </c>
      <c r="R78">
        <f t="shared" si="10"/>
        <v>1</v>
      </c>
      <c r="S78">
        <f t="shared" si="10"/>
        <v>1</v>
      </c>
      <c r="T78">
        <f t="shared" si="10"/>
        <v>1</v>
      </c>
      <c r="U78">
        <f t="shared" si="10"/>
        <v>1</v>
      </c>
    </row>
    <row r="79" spans="1:21" x14ac:dyDescent="0.25">
      <c r="A79" s="16">
        <v>11</v>
      </c>
      <c r="B79" s="17">
        <f t="shared" si="11"/>
        <v>121</v>
      </c>
      <c r="M79">
        <f>IF($A79&gt;M$68,   IF($B79&gt;M$69,1,0),   IF($A79&lt;M$68, IF($B79&lt;M$69,1,0),0))</f>
        <v>1</v>
      </c>
      <c r="N79">
        <f t="shared" si="10"/>
        <v>1</v>
      </c>
      <c r="O79">
        <f t="shared" si="10"/>
        <v>1</v>
      </c>
      <c r="P79">
        <f t="shared" si="10"/>
        <v>1</v>
      </c>
      <c r="Q79">
        <f t="shared" si="10"/>
        <v>1</v>
      </c>
      <c r="R79">
        <f t="shared" si="10"/>
        <v>1</v>
      </c>
      <c r="S79">
        <f t="shared" si="10"/>
        <v>1</v>
      </c>
      <c r="T79">
        <f t="shared" si="10"/>
        <v>1</v>
      </c>
      <c r="U79">
        <f t="shared" si="10"/>
        <v>1</v>
      </c>
    </row>
    <row r="80" spans="1:21" x14ac:dyDescent="0.25">
      <c r="A80" s="16">
        <v>45</v>
      </c>
      <c r="B80" s="17">
        <f t="shared" si="11"/>
        <v>2025</v>
      </c>
      <c r="N80">
        <f>IF($A80&gt;N$68,   IF($B80&gt;N$69,1,0),   IF($A80&lt;N$68, IF($B80&lt;N$69,1,0),0))</f>
        <v>1</v>
      </c>
      <c r="O80">
        <f t="shared" si="10"/>
        <v>1</v>
      </c>
      <c r="P80">
        <f t="shared" si="10"/>
        <v>1</v>
      </c>
      <c r="Q80">
        <f t="shared" si="10"/>
        <v>1</v>
      </c>
      <c r="R80">
        <f t="shared" si="10"/>
        <v>1</v>
      </c>
      <c r="S80">
        <f t="shared" si="10"/>
        <v>1</v>
      </c>
      <c r="T80">
        <f t="shared" si="10"/>
        <v>1</v>
      </c>
      <c r="U80">
        <f t="shared" si="10"/>
        <v>1</v>
      </c>
    </row>
    <row r="81" spans="1:21" x14ac:dyDescent="0.25">
      <c r="A81" s="16">
        <v>65</v>
      </c>
      <c r="B81" s="17">
        <f t="shared" si="11"/>
        <v>4225</v>
      </c>
      <c r="O81">
        <f>IF($A81&gt;O$68,   IF($B81&gt;O$69,1,0),   IF($A81&lt;O$68, IF($B81&lt;O$69,1,0),0))</f>
        <v>1</v>
      </c>
      <c r="P81">
        <f t="shared" si="10"/>
        <v>1</v>
      </c>
      <c r="Q81">
        <f t="shared" si="10"/>
        <v>1</v>
      </c>
      <c r="R81">
        <f t="shared" si="10"/>
        <v>1</v>
      </c>
      <c r="S81">
        <f t="shared" si="10"/>
        <v>1</v>
      </c>
      <c r="T81">
        <f t="shared" si="10"/>
        <v>1</v>
      </c>
      <c r="U81">
        <f t="shared" si="10"/>
        <v>1</v>
      </c>
    </row>
    <row r="82" spans="1:21" x14ac:dyDescent="0.25">
      <c r="A82" s="16">
        <v>23</v>
      </c>
      <c r="B82" s="17">
        <f t="shared" si="11"/>
        <v>529</v>
      </c>
      <c r="P82">
        <f>IF($A82&gt;P$68,   IF($B82&gt;P$69,1,0),   IF($A82&lt;P$68, IF($B82&lt;P$69,1,0),0))</f>
        <v>1</v>
      </c>
      <c r="Q82">
        <f t="shared" si="10"/>
        <v>1</v>
      </c>
      <c r="R82">
        <f t="shared" si="10"/>
        <v>1</v>
      </c>
      <c r="S82">
        <f t="shared" si="10"/>
        <v>1</v>
      </c>
      <c r="T82">
        <f t="shared" si="10"/>
        <v>1</v>
      </c>
      <c r="U82">
        <f t="shared" si="10"/>
        <v>1</v>
      </c>
    </row>
    <row r="83" spans="1:21" x14ac:dyDescent="0.25">
      <c r="A83" s="16">
        <v>37</v>
      </c>
      <c r="B83" s="17">
        <f t="shared" si="11"/>
        <v>1369</v>
      </c>
      <c r="Q83">
        <f>IF($A83&gt;Q$68,   IF($B83&gt;Q$69,1,0),   IF($A83&lt;Q$68, IF($B83&lt;Q$69,1,0),0))</f>
        <v>1</v>
      </c>
      <c r="R83">
        <f t="shared" si="10"/>
        <v>1</v>
      </c>
      <c r="S83">
        <f t="shared" si="10"/>
        <v>1</v>
      </c>
      <c r="T83">
        <f t="shared" si="10"/>
        <v>1</v>
      </c>
      <c r="U83">
        <f t="shared" si="10"/>
        <v>1</v>
      </c>
    </row>
    <row r="84" spans="1:21" x14ac:dyDescent="0.25">
      <c r="A84" s="16">
        <v>12</v>
      </c>
      <c r="B84" s="17">
        <f t="shared" si="11"/>
        <v>144</v>
      </c>
      <c r="R84">
        <f>IF($A84&gt;R$68,   IF($B84&gt;R$69,1,0),   IF($A84&lt;R$68, IF($B84&lt;R$69,1,0),0))</f>
        <v>1</v>
      </c>
      <c r="S84">
        <f t="shared" si="10"/>
        <v>1</v>
      </c>
      <c r="T84">
        <f t="shared" si="10"/>
        <v>1</v>
      </c>
      <c r="U84">
        <f t="shared" si="10"/>
        <v>1</v>
      </c>
    </row>
    <row r="85" spans="1:21" x14ac:dyDescent="0.25">
      <c r="A85" s="16">
        <v>80</v>
      </c>
      <c r="B85" s="17">
        <f t="shared" si="11"/>
        <v>6400</v>
      </c>
      <c r="S85">
        <f>IF($A85&gt;S$68,   IF($B85&gt;S$69,1,0),   IF($A85&lt;S$68, IF($B85&lt;S$69,1,0),0))</f>
        <v>1</v>
      </c>
      <c r="T85">
        <f t="shared" si="10"/>
        <v>1</v>
      </c>
      <c r="U85">
        <f t="shared" si="10"/>
        <v>1</v>
      </c>
    </row>
    <row r="86" spans="1:21" x14ac:dyDescent="0.25">
      <c r="A86" s="16">
        <v>76</v>
      </c>
      <c r="B86" s="17">
        <f t="shared" si="11"/>
        <v>5776</v>
      </c>
      <c r="T86">
        <f>IF($A86&gt;T$68,   IF($B86&gt;T$69,1,0),   IF($A86&lt;T$68, IF($B86&lt;T$69,1,0),0))</f>
        <v>1</v>
      </c>
      <c r="U86" s="20">
        <f>IF($A86&gt;U$68,   IF($B86&gt;U$69,1,0),   IF($A86&lt;U$68, IF($B86&lt;U$69,1,0),0))</f>
        <v>0</v>
      </c>
    </row>
    <row r="87" spans="1:21" x14ac:dyDescent="0.25">
      <c r="A87" s="16">
        <v>46</v>
      </c>
      <c r="B87" s="17">
        <f t="shared" si="11"/>
        <v>2116</v>
      </c>
      <c r="U87">
        <f>IF($A87&gt;U$68,   IF($B87&gt;U$69,1,0),   IF($A87&lt;U$68, IF($B87&lt;U$69,1,0),0))</f>
        <v>1</v>
      </c>
    </row>
    <row r="88" spans="1:21" x14ac:dyDescent="0.25">
      <c r="A88" s="16">
        <v>76</v>
      </c>
      <c r="B88" s="17">
        <f t="shared" si="11"/>
        <v>5776</v>
      </c>
    </row>
    <row r="92" spans="1:21" x14ac:dyDescent="0.25">
      <c r="B92" s="7" t="s">
        <v>0</v>
      </c>
      <c r="C92" s="16">
        <v>2</v>
      </c>
      <c r="D92" s="16">
        <v>7</v>
      </c>
      <c r="E92" s="16">
        <v>9</v>
      </c>
      <c r="F92" s="16">
        <v>3</v>
      </c>
      <c r="G92" s="16">
        <v>11</v>
      </c>
      <c r="H92" s="16">
        <v>4</v>
      </c>
      <c r="I92" s="16">
        <v>5</v>
      </c>
      <c r="J92" s="16">
        <v>6</v>
      </c>
      <c r="K92" s="16">
        <v>90</v>
      </c>
      <c r="L92" s="16">
        <v>11</v>
      </c>
      <c r="M92" s="16">
        <v>45</v>
      </c>
      <c r="N92" s="16">
        <v>65</v>
      </c>
      <c r="O92" s="16">
        <v>23</v>
      </c>
      <c r="P92" s="16">
        <v>37</v>
      </c>
      <c r="Q92" s="16">
        <v>12</v>
      </c>
      <c r="R92" s="16">
        <v>80</v>
      </c>
      <c r="S92" s="16">
        <v>76</v>
      </c>
      <c r="T92" s="16">
        <v>46</v>
      </c>
      <c r="U92" s="16">
        <v>76</v>
      </c>
    </row>
    <row r="93" spans="1:21" x14ac:dyDescent="0.25">
      <c r="A93" s="7" t="s">
        <v>0</v>
      </c>
      <c r="B93" s="7" t="s">
        <v>1</v>
      </c>
      <c r="C93" s="17">
        <v>10000</v>
      </c>
      <c r="D93" s="17">
        <v>17000</v>
      </c>
      <c r="E93" s="17">
        <f t="shared" ref="E93:U93" si="12">E92^2</f>
        <v>81</v>
      </c>
      <c r="F93" s="17">
        <f t="shared" si="12"/>
        <v>9</v>
      </c>
      <c r="G93" s="17">
        <f t="shared" si="12"/>
        <v>121</v>
      </c>
      <c r="H93" s="17">
        <f t="shared" si="12"/>
        <v>16</v>
      </c>
      <c r="I93" s="17">
        <f t="shared" si="12"/>
        <v>25</v>
      </c>
      <c r="J93" s="17">
        <f t="shared" si="12"/>
        <v>36</v>
      </c>
      <c r="K93" s="17">
        <f t="shared" si="12"/>
        <v>8100</v>
      </c>
      <c r="L93" s="17">
        <f t="shared" si="12"/>
        <v>121</v>
      </c>
      <c r="M93" s="17">
        <f t="shared" si="12"/>
        <v>2025</v>
      </c>
      <c r="N93" s="17">
        <f t="shared" si="12"/>
        <v>4225</v>
      </c>
      <c r="O93" s="17">
        <f t="shared" si="12"/>
        <v>529</v>
      </c>
      <c r="P93" s="17">
        <f t="shared" si="12"/>
        <v>1369</v>
      </c>
      <c r="Q93" s="17">
        <f t="shared" si="12"/>
        <v>144</v>
      </c>
      <c r="R93" s="17">
        <f t="shared" si="12"/>
        <v>6400</v>
      </c>
      <c r="S93" s="17">
        <f t="shared" si="12"/>
        <v>5776</v>
      </c>
      <c r="T93" s="17">
        <f t="shared" si="12"/>
        <v>2116</v>
      </c>
      <c r="U93" s="17">
        <f t="shared" si="12"/>
        <v>5776</v>
      </c>
    </row>
    <row r="94" spans="1:21" x14ac:dyDescent="0.25">
      <c r="A94" s="16">
        <v>2</v>
      </c>
      <c r="B94" s="17">
        <v>10000</v>
      </c>
      <c r="D94">
        <f>IF($A94&gt;D$92,   IF($B94&lt;D$93,1,0),   IF($A94&lt;D$92, IF($B94&gt;D$93,1,0),0))</f>
        <v>0</v>
      </c>
      <c r="E94">
        <f t="shared" ref="E94:U109" si="13">IF($A94&gt;E$92,   IF($B94&lt;E$93,1,0),   IF($A94&lt;E$92, IF($B94&gt;E$93,1,0),0))</f>
        <v>1</v>
      </c>
      <c r="F94">
        <f t="shared" si="13"/>
        <v>1</v>
      </c>
      <c r="G94">
        <f t="shared" si="13"/>
        <v>1</v>
      </c>
      <c r="H94">
        <f t="shared" si="13"/>
        <v>1</v>
      </c>
      <c r="I94">
        <f t="shared" si="13"/>
        <v>1</v>
      </c>
      <c r="J94">
        <f t="shared" si="13"/>
        <v>1</v>
      </c>
      <c r="K94">
        <f t="shared" si="13"/>
        <v>1</v>
      </c>
      <c r="L94">
        <f t="shared" si="13"/>
        <v>1</v>
      </c>
      <c r="M94">
        <f t="shared" si="13"/>
        <v>1</v>
      </c>
      <c r="N94">
        <f t="shared" si="13"/>
        <v>1</v>
      </c>
      <c r="O94">
        <f t="shared" si="13"/>
        <v>1</v>
      </c>
      <c r="P94">
        <f t="shared" si="13"/>
        <v>1</v>
      </c>
      <c r="Q94">
        <f t="shared" si="13"/>
        <v>1</v>
      </c>
      <c r="R94">
        <f t="shared" si="13"/>
        <v>1</v>
      </c>
      <c r="S94">
        <f t="shared" si="13"/>
        <v>1</v>
      </c>
      <c r="T94">
        <f t="shared" si="13"/>
        <v>1</v>
      </c>
      <c r="U94">
        <f t="shared" si="13"/>
        <v>1</v>
      </c>
    </row>
    <row r="95" spans="1:21" x14ac:dyDescent="0.25">
      <c r="A95" s="16">
        <v>7</v>
      </c>
      <c r="B95" s="17">
        <v>17000</v>
      </c>
      <c r="E95">
        <f>IF($A95&gt;E$92,   IF($B95&lt;E$93,1,0),   IF($A95&lt;E$92, IF($B95&gt;E$93,1,0),0))</f>
        <v>1</v>
      </c>
      <c r="F95">
        <f>IF($A95&gt;F$92,   IF($B95&lt;F$93,1,0),   IF($A95&lt;F$92, IF($B95&gt;F$93,1,0),0))</f>
        <v>0</v>
      </c>
      <c r="G95">
        <f t="shared" si="13"/>
        <v>1</v>
      </c>
      <c r="H95">
        <f t="shared" si="13"/>
        <v>0</v>
      </c>
      <c r="I95">
        <f t="shared" si="13"/>
        <v>0</v>
      </c>
      <c r="J95">
        <f t="shared" si="13"/>
        <v>0</v>
      </c>
      <c r="K95">
        <f t="shared" si="13"/>
        <v>1</v>
      </c>
      <c r="L95">
        <f t="shared" si="13"/>
        <v>1</v>
      </c>
      <c r="M95">
        <f t="shared" si="13"/>
        <v>1</v>
      </c>
      <c r="N95">
        <f t="shared" si="13"/>
        <v>1</v>
      </c>
      <c r="O95">
        <f t="shared" si="13"/>
        <v>1</v>
      </c>
      <c r="P95">
        <f t="shared" si="13"/>
        <v>1</v>
      </c>
      <c r="Q95">
        <f t="shared" si="13"/>
        <v>1</v>
      </c>
      <c r="R95">
        <f t="shared" si="13"/>
        <v>1</v>
      </c>
      <c r="S95">
        <f t="shared" si="13"/>
        <v>1</v>
      </c>
      <c r="T95">
        <f t="shared" si="13"/>
        <v>1</v>
      </c>
      <c r="U95">
        <f t="shared" si="13"/>
        <v>1</v>
      </c>
    </row>
    <row r="96" spans="1:21" x14ac:dyDescent="0.25">
      <c r="A96" s="16">
        <v>9</v>
      </c>
      <c r="B96" s="17">
        <f t="shared" ref="B96:B112" si="14">A96^2</f>
        <v>81</v>
      </c>
      <c r="F96">
        <f>IF($A96&gt;F$92,   IF($B96&lt;F$93,1,0),   IF($A96&lt;F$92, IF($B96&gt;F$93,1,0),0))</f>
        <v>0</v>
      </c>
      <c r="G96">
        <f>IF($A96&gt;G$92,   IF($B96&lt;G$93,1,0),   IF($A96&lt;G$92, IF($B96&gt;G$93,1,0),0))</f>
        <v>0</v>
      </c>
      <c r="H96">
        <f t="shared" si="13"/>
        <v>0</v>
      </c>
      <c r="I96">
        <f t="shared" si="13"/>
        <v>0</v>
      </c>
      <c r="J96">
        <f t="shared" si="13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0</v>
      </c>
      <c r="T96">
        <f t="shared" si="13"/>
        <v>0</v>
      </c>
      <c r="U96">
        <f t="shared" si="13"/>
        <v>0</v>
      </c>
    </row>
    <row r="97" spans="1:21" x14ac:dyDescent="0.25">
      <c r="A97" s="16">
        <v>3</v>
      </c>
      <c r="B97" s="17">
        <f t="shared" si="14"/>
        <v>9</v>
      </c>
      <c r="G97">
        <f>IF($A97&gt;G$92,   IF($B97&lt;G$93,1,0),   IF($A97&lt;G$92, IF($B97&gt;G$93,1,0),0))</f>
        <v>0</v>
      </c>
      <c r="H97">
        <f t="shared" si="13"/>
        <v>0</v>
      </c>
      <c r="I97">
        <f t="shared" si="13"/>
        <v>0</v>
      </c>
      <c r="J97">
        <f t="shared" si="13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  <c r="T97">
        <f t="shared" si="13"/>
        <v>0</v>
      </c>
      <c r="U97">
        <f t="shared" si="13"/>
        <v>0</v>
      </c>
    </row>
    <row r="98" spans="1:21" x14ac:dyDescent="0.25">
      <c r="A98" s="16">
        <v>11</v>
      </c>
      <c r="B98" s="17">
        <f t="shared" si="14"/>
        <v>121</v>
      </c>
      <c r="H98">
        <f>IF($A98&gt;H$92,   IF($B98&lt;H$93,1,0),   IF($A98&lt;H$92, IF($B98&gt;H$93,1,0),0))</f>
        <v>0</v>
      </c>
      <c r="I98">
        <f t="shared" si="13"/>
        <v>0</v>
      </c>
      <c r="J98">
        <f t="shared" si="13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f t="shared" si="13"/>
        <v>0</v>
      </c>
      <c r="U98">
        <f t="shared" si="13"/>
        <v>0</v>
      </c>
    </row>
    <row r="99" spans="1:21" x14ac:dyDescent="0.25">
      <c r="A99" s="16">
        <v>4</v>
      </c>
      <c r="B99" s="17">
        <f t="shared" si="14"/>
        <v>16</v>
      </c>
      <c r="I99">
        <f>IF($A99&gt;I$92,   IF($B99&lt;I$93,1,0),   IF($A99&lt;I$92, IF($B99&gt;I$93,1,0),0))</f>
        <v>0</v>
      </c>
      <c r="J99">
        <f t="shared" si="13"/>
        <v>0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</row>
    <row r="100" spans="1:21" x14ac:dyDescent="0.25">
      <c r="A100" s="16">
        <v>5</v>
      </c>
      <c r="B100" s="17">
        <f t="shared" si="14"/>
        <v>25</v>
      </c>
      <c r="J100">
        <f>IF($A100&gt;J$92,   IF($B100&lt;J$93,1,0),   IF($A100&lt;J$92, IF($B100&gt;J$93,1,0),0))</f>
        <v>0</v>
      </c>
      <c r="K100">
        <f t="shared" si="13"/>
        <v>0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f t="shared" si="13"/>
        <v>0</v>
      </c>
      <c r="U100">
        <f t="shared" si="13"/>
        <v>0</v>
      </c>
    </row>
    <row r="101" spans="1:21" x14ac:dyDescent="0.25">
      <c r="A101" s="16">
        <v>6</v>
      </c>
      <c r="B101" s="17">
        <f t="shared" si="14"/>
        <v>36</v>
      </c>
      <c r="K101">
        <f>IF($A101&gt;K$92,   IF($B101&lt;K$93,1,0),   IF($A101&lt;K$92, IF($B101&gt;K$93,1,0),0))</f>
        <v>0</v>
      </c>
      <c r="L101">
        <f t="shared" si="13"/>
        <v>0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f t="shared" si="13"/>
        <v>0</v>
      </c>
      <c r="U101">
        <f t="shared" si="13"/>
        <v>0</v>
      </c>
    </row>
    <row r="102" spans="1:21" x14ac:dyDescent="0.25">
      <c r="A102" s="16">
        <v>90</v>
      </c>
      <c r="B102" s="17">
        <f t="shared" si="14"/>
        <v>8100</v>
      </c>
      <c r="L102">
        <f>IF($A102&gt;L$92,   IF($B102&lt;L$93,1,0),   IF($A102&lt;L$92, IF($B102&gt;L$93,1,0),0))</f>
        <v>0</v>
      </c>
      <c r="M102">
        <f t="shared" si="13"/>
        <v>0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f t="shared" si="13"/>
        <v>0</v>
      </c>
      <c r="U102">
        <f t="shared" si="13"/>
        <v>0</v>
      </c>
    </row>
    <row r="103" spans="1:21" x14ac:dyDescent="0.25">
      <c r="A103" s="16">
        <v>11</v>
      </c>
      <c r="B103" s="17">
        <f t="shared" si="14"/>
        <v>121</v>
      </c>
      <c r="M103">
        <f>IF($A103&gt;M$92,   IF($B103&lt;M$93,1,0),   IF($A103&lt;M$92, IF($B103&gt;M$93,1,0),0))</f>
        <v>0</v>
      </c>
      <c r="N103">
        <f t="shared" si="13"/>
        <v>0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f t="shared" si="13"/>
        <v>0</v>
      </c>
      <c r="U103">
        <f t="shared" si="13"/>
        <v>0</v>
      </c>
    </row>
    <row r="104" spans="1:21" x14ac:dyDescent="0.25">
      <c r="A104" s="16">
        <v>45</v>
      </c>
      <c r="B104" s="17">
        <f t="shared" si="14"/>
        <v>2025</v>
      </c>
      <c r="N104">
        <f>IF($A104&gt;N$92,   IF($B104&lt;N$93,1,0),   IF($A104&lt;N$92, IF($B104&gt;N$93,1,0),0))</f>
        <v>0</v>
      </c>
      <c r="O104">
        <f t="shared" si="13"/>
        <v>0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f t="shared" si="13"/>
        <v>0</v>
      </c>
      <c r="U104">
        <f t="shared" si="13"/>
        <v>0</v>
      </c>
    </row>
    <row r="105" spans="1:21" x14ac:dyDescent="0.25">
      <c r="A105" s="16">
        <v>65</v>
      </c>
      <c r="B105" s="17">
        <f t="shared" si="14"/>
        <v>4225</v>
      </c>
      <c r="O105">
        <f>IF($A105&gt;O$92,   IF($B105&lt;O$93,1,0),   IF($A105&lt;O$92, IF($B105&gt;O$93,1,0),0))</f>
        <v>0</v>
      </c>
      <c r="P105">
        <f t="shared" si="13"/>
        <v>0</v>
      </c>
      <c r="Q105">
        <f t="shared" si="13"/>
        <v>0</v>
      </c>
      <c r="R105">
        <f t="shared" si="13"/>
        <v>0</v>
      </c>
      <c r="S105">
        <f t="shared" si="13"/>
        <v>0</v>
      </c>
      <c r="T105">
        <f t="shared" si="13"/>
        <v>0</v>
      </c>
      <c r="U105">
        <f t="shared" si="13"/>
        <v>0</v>
      </c>
    </row>
    <row r="106" spans="1:21" x14ac:dyDescent="0.25">
      <c r="A106" s="16">
        <v>23</v>
      </c>
      <c r="B106" s="17">
        <f t="shared" si="14"/>
        <v>529</v>
      </c>
      <c r="P106">
        <f>IF($A106&gt;P$92,   IF($B106&lt;P$93,1,0),   IF($A106&lt;P$92, IF($B106&gt;P$93,1,0),0))</f>
        <v>0</v>
      </c>
      <c r="Q106">
        <f t="shared" si="13"/>
        <v>0</v>
      </c>
      <c r="R106">
        <f t="shared" si="13"/>
        <v>0</v>
      </c>
      <c r="S106">
        <f t="shared" si="13"/>
        <v>0</v>
      </c>
      <c r="T106">
        <f t="shared" si="13"/>
        <v>0</v>
      </c>
      <c r="U106">
        <f t="shared" si="13"/>
        <v>0</v>
      </c>
    </row>
    <row r="107" spans="1:21" x14ac:dyDescent="0.25">
      <c r="A107" s="16">
        <v>37</v>
      </c>
      <c r="B107" s="17">
        <f t="shared" si="14"/>
        <v>1369</v>
      </c>
      <c r="Q107">
        <f>IF($A107&gt;Q$92,   IF($B107&lt;Q$93,1,0),   IF($A107&lt;Q$92, IF($B107&gt;Q$93,1,0),0))</f>
        <v>0</v>
      </c>
      <c r="R107">
        <f t="shared" si="13"/>
        <v>0</v>
      </c>
      <c r="S107">
        <f t="shared" si="13"/>
        <v>0</v>
      </c>
      <c r="T107">
        <f t="shared" si="13"/>
        <v>0</v>
      </c>
      <c r="U107">
        <f t="shared" si="13"/>
        <v>0</v>
      </c>
    </row>
    <row r="108" spans="1:21" x14ac:dyDescent="0.25">
      <c r="A108" s="16">
        <v>12</v>
      </c>
      <c r="B108" s="17">
        <f t="shared" si="14"/>
        <v>144</v>
      </c>
      <c r="R108">
        <f>IF($A108&gt;R$92,   IF($B108&lt;R$93,1,0),   IF($A108&lt;R$92, IF($B108&gt;R$93,1,0),0))</f>
        <v>0</v>
      </c>
      <c r="S108">
        <f t="shared" si="13"/>
        <v>0</v>
      </c>
      <c r="T108">
        <f t="shared" si="13"/>
        <v>0</v>
      </c>
      <c r="U108">
        <f t="shared" si="13"/>
        <v>0</v>
      </c>
    </row>
    <row r="109" spans="1:21" x14ac:dyDescent="0.25">
      <c r="A109" s="16">
        <v>80</v>
      </c>
      <c r="B109" s="17">
        <f t="shared" si="14"/>
        <v>6400</v>
      </c>
      <c r="S109">
        <f>IF($A109&gt;S$92,   IF($B109&lt;S$93,1,0),   IF($A109&lt;S$92, IF($B109&gt;S$93,1,0),0))</f>
        <v>0</v>
      </c>
      <c r="T109">
        <f t="shared" si="13"/>
        <v>0</v>
      </c>
      <c r="U109">
        <f t="shared" si="13"/>
        <v>0</v>
      </c>
    </row>
    <row r="110" spans="1:21" x14ac:dyDescent="0.25">
      <c r="A110" s="16">
        <v>76</v>
      </c>
      <c r="B110" s="17">
        <f t="shared" si="14"/>
        <v>5776</v>
      </c>
      <c r="T110">
        <f>IF($A110&gt;T$92,   IF($B110&lt;T$93,1,0),   IF($A110&lt;T$92, IF($B110&gt;T$93,1,0),0))</f>
        <v>0</v>
      </c>
      <c r="U110" s="20">
        <f>IF($A110&gt;U$92,   IF($B110&lt;U$93,1,0),   IF($A110&lt;U$92, IF($B110&gt;U$93,1,0),0))</f>
        <v>0</v>
      </c>
    </row>
    <row r="111" spans="1:21" x14ac:dyDescent="0.25">
      <c r="A111" s="16">
        <v>46</v>
      </c>
      <c r="B111" s="17">
        <f t="shared" si="14"/>
        <v>2116</v>
      </c>
      <c r="U111">
        <f>IF($A111&gt;U$92,   IF($B111&lt;U$93,1,0),   IF($A111&lt;U$92, IF($B111&gt;U$93,1,0),0))</f>
        <v>0</v>
      </c>
    </row>
    <row r="112" spans="1:21" x14ac:dyDescent="0.25">
      <c r="A112" s="16">
        <v>76</v>
      </c>
      <c r="B112" s="17">
        <f t="shared" si="14"/>
        <v>5776</v>
      </c>
    </row>
    <row r="116" spans="5:9" x14ac:dyDescent="0.25">
      <c r="E116">
        <f>SUM(D70:U87)</f>
        <v>139</v>
      </c>
    </row>
    <row r="118" spans="5:9" x14ac:dyDescent="0.25">
      <c r="E118">
        <f>SUM(D94:U111)</f>
        <v>30</v>
      </c>
      <c r="G118" s="4" t="s">
        <v>10</v>
      </c>
      <c r="I118" s="4">
        <f>(E116-E118)/E120</f>
        <v>0.63742690058479534</v>
      </c>
    </row>
    <row r="120" spans="5:9" x14ac:dyDescent="0.25">
      <c r="E120">
        <f>COUNT(A94:A112)*(COUNT(A94:A112)-1)/2</f>
        <v>171</v>
      </c>
    </row>
    <row r="122" spans="5:9" x14ac:dyDescent="0.25">
      <c r="E122">
        <f>COUNT(A94:A112)</f>
        <v>19</v>
      </c>
    </row>
    <row r="124" spans="5:9" x14ac:dyDescent="0.25">
      <c r="E124">
        <f>3*(E116-E118)/(SQRT(E120*(2*E122+5)))</f>
        <v>3.8134272855501918</v>
      </c>
    </row>
    <row r="126" spans="5:9" x14ac:dyDescent="0.25">
      <c r="E126">
        <f>2*(1-_xlfn.NORM.DIST(E124,0,1,TRUE))</f>
        <v>1.3705286186693755E-4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Данни</vt:lpstr>
      <vt:lpstr>Пирсън</vt:lpstr>
      <vt:lpstr>Спирмън</vt:lpstr>
      <vt:lpstr>Кендал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Teacher</cp:lastModifiedBy>
  <dcterms:created xsi:type="dcterms:W3CDTF">2019-03-14T08:32:43Z</dcterms:created>
  <dcterms:modified xsi:type="dcterms:W3CDTF">2022-10-31T10:36:34Z</dcterms:modified>
</cp:coreProperties>
</file>